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F&amp;O)'!$R$1:$R$284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54" i="7"/>
  <c r="L254" s="1"/>
  <c r="K234"/>
  <c r="L234" s="1"/>
  <c r="K63"/>
  <c r="K64"/>
  <c r="L34"/>
  <c r="K34"/>
  <c r="K69"/>
  <c r="M69" s="1"/>
  <c r="L37"/>
  <c r="K37"/>
  <c r="K68"/>
  <c r="M68" s="1"/>
  <c r="L15"/>
  <c r="K15"/>
  <c r="L53"/>
  <c r="K53"/>
  <c r="K49"/>
  <c r="L49"/>
  <c r="L48"/>
  <c r="K48"/>
  <c r="L29"/>
  <c r="K29"/>
  <c r="L12"/>
  <c r="L35"/>
  <c r="K35"/>
  <c r="M35" s="1"/>
  <c r="L33"/>
  <c r="K33"/>
  <c r="L51"/>
  <c r="K51"/>
  <c r="K52"/>
  <c r="L52"/>
  <c r="L30"/>
  <c r="K30"/>
  <c r="M30" s="1"/>
  <c r="L32"/>
  <c r="K32"/>
  <c r="L14"/>
  <c r="K14"/>
  <c r="L10"/>
  <c r="K10"/>
  <c r="K67"/>
  <c r="K66"/>
  <c r="M66" s="1"/>
  <c r="K50"/>
  <c r="L50"/>
  <c r="L31"/>
  <c r="K31"/>
  <c r="L47"/>
  <c r="K47"/>
  <c r="M67"/>
  <c r="K12"/>
  <c r="L28"/>
  <c r="K28"/>
  <c r="K65"/>
  <c r="M65" s="1"/>
  <c r="H11"/>
  <c r="K11" s="1"/>
  <c r="K259"/>
  <c r="L259" s="1"/>
  <c r="K258"/>
  <c r="L258" s="1"/>
  <c r="L11"/>
  <c r="K261"/>
  <c r="L261" s="1"/>
  <c r="K256"/>
  <c r="L256" s="1"/>
  <c r="M7"/>
  <c r="F244"/>
  <c r="K244" s="1"/>
  <c r="L244" s="1"/>
  <c r="K245"/>
  <c r="L245"/>
  <c r="K236"/>
  <c r="L236" s="1"/>
  <c r="K239"/>
  <c r="L239" s="1"/>
  <c r="K247"/>
  <c r="L247" s="1"/>
  <c r="F238"/>
  <c r="F237"/>
  <c r="K237" s="1"/>
  <c r="L237" s="1"/>
  <c r="F235"/>
  <c r="K235"/>
  <c r="L235" s="1"/>
  <c r="F215"/>
  <c r="K215" s="1"/>
  <c r="L215" s="1"/>
  <c r="F167"/>
  <c r="K167" s="1"/>
  <c r="L167" s="1"/>
  <c r="K246"/>
  <c r="L246" s="1"/>
  <c r="K250"/>
  <c r="L250" s="1"/>
  <c r="K251"/>
  <c r="L251" s="1"/>
  <c r="K243"/>
  <c r="L243" s="1"/>
  <c r="K253"/>
  <c r="L253" s="1"/>
  <c r="K249"/>
  <c r="L249" s="1"/>
  <c r="K242"/>
  <c r="L242" s="1"/>
  <c r="K231"/>
  <c r="L231" s="1"/>
  <c r="K233"/>
  <c r="L233" s="1"/>
  <c r="K230"/>
  <c r="L230" s="1"/>
  <c r="K232"/>
  <c r="L232" s="1"/>
  <c r="K161"/>
  <c r="L161" s="1"/>
  <c r="K214"/>
  <c r="L214" s="1"/>
  <c r="K228"/>
  <c r="L228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6"/>
  <c r="L216" s="1"/>
  <c r="K211"/>
  <c r="L211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5"/>
  <c r="L185" s="1"/>
  <c r="K183"/>
  <c r="L183" s="1"/>
  <c r="K182"/>
  <c r="L182" s="1"/>
  <c r="K181"/>
  <c r="L181" s="1"/>
  <c r="K179"/>
  <c r="L179" s="1"/>
  <c r="K178"/>
  <c r="L178" s="1"/>
  <c r="K177"/>
  <c r="L177" s="1"/>
  <c r="K176"/>
  <c r="K175"/>
  <c r="L175" s="1"/>
  <c r="K174"/>
  <c r="L174" s="1"/>
  <c r="K172"/>
  <c r="L172" s="1"/>
  <c r="K171"/>
  <c r="L171" s="1"/>
  <c r="K170"/>
  <c r="L170" s="1"/>
  <c r="K169"/>
  <c r="L169"/>
  <c r="K168"/>
  <c r="L168" s="1"/>
  <c r="H166"/>
  <c r="K166" s="1"/>
  <c r="L166" s="1"/>
  <c r="K163"/>
  <c r="L163" s="1"/>
  <c r="K162"/>
  <c r="L162" s="1"/>
  <c r="K160"/>
  <c r="L160" s="1"/>
  <c r="K159"/>
  <c r="L159" s="1"/>
  <c r="K156"/>
  <c r="L156" s="1"/>
  <c r="K155"/>
  <c r="L155" s="1"/>
  <c r="K154"/>
  <c r="L154" s="1"/>
  <c r="K153"/>
  <c r="L153" s="1"/>
  <c r="K152"/>
  <c r="L152" s="1"/>
  <c r="K151"/>
  <c r="L151" s="1"/>
  <c r="K150"/>
  <c r="L150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H132"/>
  <c r="K132" s="1"/>
  <c r="L132" s="1"/>
  <c r="F131"/>
  <c r="K131" s="1"/>
  <c r="L131" s="1"/>
  <c r="K130"/>
  <c r="L130" s="1"/>
  <c r="K129"/>
  <c r="L129" s="1"/>
  <c r="K128"/>
  <c r="L128" s="1"/>
  <c r="K127"/>
  <c r="L127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/>
  <c r="K110"/>
  <c r="L110" s="1"/>
  <c r="K109"/>
  <c r="L109" s="1"/>
  <c r="K108"/>
  <c r="L108" s="1"/>
  <c r="K107"/>
  <c r="L107" s="1"/>
  <c r="K106"/>
  <c r="L106" s="1"/>
  <c r="K105"/>
  <c r="L105" s="1"/>
  <c r="K104"/>
  <c r="L104" s="1"/>
  <c r="D7" i="6"/>
  <c r="K6" i="4"/>
  <c r="K6" i="3"/>
  <c r="L6" i="2"/>
  <c r="M48" i="7" l="1"/>
  <c r="M34"/>
  <c r="M52"/>
  <c r="M11"/>
  <c r="M31"/>
  <c r="M28"/>
  <c r="M37"/>
  <c r="M15"/>
  <c r="M14"/>
  <c r="M10"/>
  <c r="M12"/>
  <c r="M32"/>
  <c r="M51"/>
  <c r="M33"/>
  <c r="M49"/>
  <c r="M53"/>
  <c r="M47"/>
  <c r="M50"/>
  <c r="M29"/>
</calcChain>
</file>

<file path=xl/sharedStrings.xml><?xml version="1.0" encoding="utf-8"?>
<sst xmlns="http://schemas.openxmlformats.org/spreadsheetml/2006/main" count="2485" uniqueCount="990">
  <si>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</si>
  <si>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</si>
  <si>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</si>
  <si>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</si>
  <si>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</si>
  <si>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</si>
  <si>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</si>
  <si>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</si>
  <si>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</si>
  <si>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</si>
  <si>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</si>
  <si>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</si>
  <si>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</si>
  <si>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</si>
  <si>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</si>
  <si>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</si>
  <si>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</si>
  <si>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</si>
  <si>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</si>
  <si>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</si>
  <si>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</si>
  <si>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</si>
  <si>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</si>
  <si>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</si>
  <si>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</si>
  <si>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</si>
  <si>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</si>
  <si>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</si>
  <si>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</si>
  <si>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</si>
  <si>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</si>
  <si>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</si>
  <si>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</si>
  <si>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</si>
  <si>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</si>
  <si>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</si>
  <si>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</si>
  <si>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</si>
  <si>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</si>
  <si>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</si>
  <si>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</si>
  <si>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</si>
  <si>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</si>
  <si>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</si>
  <si>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</si>
  <si>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</si>
  <si>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</si>
  <si>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</si>
  <si>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</si>
  <si>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</si>
  <si>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</si>
  <si>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</si>
  <si>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</si>
  <si>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</si>
  <si>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</si>
  <si>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</si>
  <si>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</si>
  <si>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</si>
  <si>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</si>
  <si>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</si>
  <si>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</si>
  <si>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</si>
  <si>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</si>
  <si>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</si>
  <si>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</si>
  <si>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</si>
  <si>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</si>
  <si>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</si>
  <si>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</si>
  <si>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</si>
  <si>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</si>
  <si>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</si>
  <si>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</si>
  <si>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</si>
  <si>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</si>
  <si>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</si>
  <si>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</si>
  <si>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</si>
  <si>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</si>
  <si>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</si>
  <si>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</si>
  <si>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</si>
  <si>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</si>
  <si>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</si>
  <si>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</si>
  <si>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</si>
  <si>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</si>
  <si>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</si>
  <si>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</si>
  <si>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</si>
  <si>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</si>
  <si>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</si>
  <si>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</si>
  <si>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</si>
  <si>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</si>
  <si>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</si>
  <si>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</si>
  <si>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</si>
  <si>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</si>
  <si>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</si>
  <si>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</si>
  <si>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</si>
  <si>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</si>
  <si>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</si>
  <si>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</si>
  <si>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</si>
  <si>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</si>
  <si>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</si>
  <si>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</si>
  <si>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</si>
  <si>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</si>
  <si>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</si>
  <si>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</si>
  <si>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</si>
  <si>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</si>
  <si>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</si>
  <si>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</si>
  <si>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</si>
  <si>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</si>
  <si>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</si>
  <si>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</si>
  <si>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</si>
  <si>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</si>
  <si>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</si>
  <si>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</si>
  <si>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</si>
  <si>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</si>
  <si>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</si>
  <si>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</si>
  <si>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</si>
  <si>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</si>
  <si>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</si>
  <si>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</si>
  <si>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</si>
  <si>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</si>
  <si>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</si>
  <si>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</si>
  <si>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</si>
  <si>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</si>
  <si>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</si>
  <si>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</si>
  <si>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</si>
  <si>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</si>
  <si>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</si>
  <si>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</si>
  <si>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</si>
  <si>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</si>
  <si>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</si>
  <si>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</si>
  <si>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</si>
  <si>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</si>
  <si>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</si>
  <si>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</si>
  <si>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</si>
  <si>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</si>
  <si>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</si>
  <si>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</si>
  <si>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</si>
  <si>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</si>
  <si>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</si>
  <si>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</si>
  <si>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</si>
  <si>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</si>
  <si>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</si>
  <si>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</si>
  <si>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</si>
  <si>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</si>
  <si>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</si>
  <si>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</si>
  <si>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</si>
  <si>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</si>
  <si>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</si>
  <si>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</si>
  <si>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</si>
  <si>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</si>
  <si>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</si>
  <si>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</si>
  <si>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</si>
  <si>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</si>
  <si>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</si>
  <si>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</si>
  <si>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</si>
  <si>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</si>
  <si>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</si>
  <si>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</si>
  <si>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</si>
  <si>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</si>
  <si>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</si>
  <si>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</si>
  <si>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</si>
  <si>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</si>
  <si>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</si>
  <si>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</si>
  <si>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</si>
  <si>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</si>
  <si>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</si>
  <si>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</si>
  <si>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</si>
  <si>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</si>
  <si>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</si>
  <si>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</si>
  <si>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</si>
  <si>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</si>
  <si>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</si>
  <si>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</si>
  <si>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</si>
  <si>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</si>
  <si>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</si>
  <si>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</si>
  <si>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</si>
  <si>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</si>
  <si>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</si>
  <si>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</si>
  <si>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</si>
  <si>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</si>
  <si>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</si>
  <si>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</si>
  <si>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</si>
  <si>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</si>
  <si>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</si>
  <si>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</si>
  <si>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</si>
  <si>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</si>
  <si>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</si>
  <si>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</si>
  <si>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</si>
  <si>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</si>
  <si>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</si>
  <si>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</si>
  <si>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</si>
  <si>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</si>
  <si>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</si>
  <si>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</si>
  <si>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</si>
  <si>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</si>
  <si>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</si>
  <si>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</si>
  <si>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</si>
  <si>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</si>
  <si>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</si>
  <si>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</si>
  <si>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</si>
  <si>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</si>
  <si>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</si>
  <si>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</si>
  <si>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</si>
  <si>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</si>
  <si>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</si>
  <si>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</si>
  <si>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</si>
  <si>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</si>
  <si>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</si>
  <si>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</si>
  <si>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</si>
  <si>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</si>
  <si>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</si>
  <si>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</si>
  <si>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</si>
  <si>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</si>
  <si>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</si>
  <si>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</si>
  <si>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</si>
  <si>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</si>
  <si>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</si>
  <si>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</si>
  <si>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</si>
  <si>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</si>
  <si>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</si>
  <si>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</si>
  <si>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</si>
  <si>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</si>
  <si>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</si>
  <si>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</si>
  <si>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</si>
  <si>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</si>
  <si>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</si>
  <si>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</si>
  <si>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</si>
  <si>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</si>
  <si>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</si>
  <si>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</si>
  <si>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</si>
  <si>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</si>
  <si>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</si>
  <si>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</si>
  <si>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</si>
  <si>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</si>
  <si>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</si>
  <si>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</si>
  <si>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</si>
  <si>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</si>
  <si>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</si>
  <si>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</si>
  <si>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</si>
  <si>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</si>
  <si>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</si>
  <si>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</si>
  <si>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</si>
  <si>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</si>
  <si>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</si>
  <si>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</si>
  <si>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</si>
  <si>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</si>
  <si>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</si>
  <si>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</si>
  <si>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</si>
  <si>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</si>
  <si>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</si>
  <si>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</si>
  <si>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</si>
  <si>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</si>
  <si>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</si>
  <si>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</si>
  <si>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</si>
  <si>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</si>
  <si>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</si>
  <si>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</si>
  <si>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</si>
  <si>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</si>
  <si>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</si>
  <si>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</si>
  <si>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</si>
  <si>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</si>
  <si>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</si>
  <si>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</si>
  <si>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</si>
  <si>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</si>
  <si>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</si>
  <si>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</si>
  <si>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</si>
  <si>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</si>
  <si>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</si>
  <si>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</si>
  <si>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</si>
  <si>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</si>
  <si>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</si>
  <si>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</si>
  <si>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</si>
  <si>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</si>
  <si>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</si>
  <si>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</si>
  <si>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</si>
  <si>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</si>
  <si>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</si>
  <si>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</si>
  <si>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</si>
  <si>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</si>
  <si>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</si>
  <si>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</si>
  <si>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</si>
  <si>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</si>
  <si>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</si>
  <si>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</si>
  <si>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</si>
  <si>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</si>
  <si>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</si>
  <si>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</si>
  <si>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</si>
  <si>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</si>
  <si>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</si>
  <si>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</si>
  <si>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</si>
  <si>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</si>
  <si>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</si>
  <si>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</si>
  <si>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</si>
  <si>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</si>
  <si>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</si>
  <si>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</si>
  <si>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</si>
  <si>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</si>
  <si>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</si>
  <si>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</si>
  <si>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</si>
  <si>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</si>
  <si>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</si>
  <si>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</si>
  <si>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</si>
  <si>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</si>
  <si>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</si>
  <si>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</si>
  <si>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</si>
  <si>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</si>
  <si>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</si>
  <si>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</si>
  <si>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</si>
  <si>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</si>
  <si>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</si>
  <si>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</si>
  <si>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</si>
  <si>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</si>
  <si>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</si>
  <si>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</si>
  <si>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</si>
  <si>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</si>
  <si>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</si>
  <si>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</si>
  <si>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</si>
  <si>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</si>
  <si>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</si>
  <si>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</si>
  <si>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</si>
  <si>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</si>
  <si>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</si>
  <si>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</si>
  <si>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</si>
  <si>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</si>
  <si>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</si>
  <si>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</si>
  <si>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</si>
  <si>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</si>
  <si>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</si>
  <si>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</si>
  <si>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</si>
  <si>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</si>
  <si>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</si>
  <si>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</si>
  <si>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</si>
  <si>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</si>
  <si>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</si>
  <si>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</si>
  <si>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</si>
  <si>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</si>
  <si>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</si>
  <si>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</si>
  <si>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</si>
  <si>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</si>
  <si>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</si>
  <si>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</si>
  <si>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</si>
  <si>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</si>
  <si>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</si>
  <si>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</si>
  <si>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</si>
  <si>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</si>
  <si>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</si>
  <si>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</si>
  <si>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</si>
  <si>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</si>
  <si>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</si>
  <si>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</si>
  <si>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</si>
  <si>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</si>
  <si>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</si>
  <si>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</si>
  <si>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</si>
  <si>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</si>
  <si>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</si>
  <si>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</si>
  <si>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</si>
  <si>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</si>
  <si>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</si>
  <si>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</si>
  <si>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</si>
  <si>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</si>
  <si>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</si>
  <si>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</si>
  <si>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</si>
  <si>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</si>
  <si>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</si>
  <si>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</si>
  <si>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</si>
  <si>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</si>
  <si>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</si>
  <si>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</si>
  <si>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</si>
  <si>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</si>
  <si>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</si>
  <si>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</si>
  <si>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</si>
  <si>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</si>
  <si>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</si>
  <si>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</si>
  <si>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</si>
  <si>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</si>
  <si>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</si>
  <si>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</si>
  <si>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</si>
  <si>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</si>
  <si>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</si>
  <si>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</si>
  <si>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</si>
  <si>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</si>
  <si>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</si>
  <si>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</si>
  <si>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</si>
  <si>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</si>
  <si>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</si>
  <si>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</si>
  <si>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</si>
  <si>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</si>
  <si>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</si>
  <si>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</si>
  <si>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</si>
  <si>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</si>
  <si>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</si>
  <si>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</si>
  <si>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</si>
  <si>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</si>
  <si>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</si>
  <si>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</si>
  <si>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</si>
  <si>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</si>
  <si>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</si>
  <si>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</si>
  <si>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</si>
  <si>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</si>
  <si>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</si>
  <si>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</si>
  <si>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</si>
  <si>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</si>
  <si>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</si>
  <si>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</si>
  <si>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</si>
  <si>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</si>
  <si>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</si>
  <si>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</si>
  <si>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</si>
  <si>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</si>
  <si>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</si>
  <si>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</si>
  <si>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</si>
  <si>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</si>
  <si>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</si>
  <si>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</si>
  <si>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</si>
  <si>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</si>
  <si>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</si>
  <si>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</si>
  <si>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</si>
  <si>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</si>
  <si>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</si>
  <si>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</si>
  <si>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</si>
  <si>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</si>
  <si>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</si>
  <si>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</si>
  <si>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</si>
  <si>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</si>
  <si>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</si>
  <si>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</si>
  <si>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</si>
  <si>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</si>
  <si>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</si>
  <si>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</si>
  <si>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</si>
  <si>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</si>
  <si>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</si>
  <si>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</si>
  <si>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</si>
  <si>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</si>
  <si>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</si>
  <si>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</si>
  <si>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</si>
  <si>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</si>
  <si>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</si>
  <si>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</si>
  <si>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</si>
  <si>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</si>
  <si>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</si>
  <si>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</si>
  <si>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</si>
  <si>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</si>
  <si>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</si>
  <si>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</si>
  <si>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</si>
  <si>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</si>
  <si>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</si>
  <si>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</si>
  <si>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</si>
  <si>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</si>
  <si>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</si>
  <si>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</si>
  <si>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</si>
  <si>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</si>
  <si>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</si>
  <si>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</si>
  <si>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</si>
  <si>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</si>
  <si>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</si>
  <si>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</si>
  <si>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</si>
  <si>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</si>
  <si>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</si>
  <si>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</si>
  <si>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</si>
  <si>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</si>
  <si>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</si>
  <si>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</si>
  <si>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</si>
  <si>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</si>
  <si>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</si>
  <si>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</si>
  <si>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</si>
  <si>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</si>
  <si>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</si>
  <si>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</si>
  <si>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</si>
  <si>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</si>
  <si>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</si>
  <si>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</si>
  <si>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</si>
  <si>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</si>
  <si>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</si>
  <si>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</si>
  <si>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</si>
  <si>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</si>
  <si>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</si>
  <si>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</si>
  <si>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</si>
  <si>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</si>
  <si>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</si>
  <si>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</si>
  <si>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</si>
  <si>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</si>
  <si>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</si>
  <si>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</si>
  <si>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</si>
  <si>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</si>
  <si>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</si>
  <si>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</si>
  <si>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</si>
  <si>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</si>
  <si>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</si>
  <si>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</si>
  <si>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</si>
  <si>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</si>
  <si>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</si>
  <si>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</si>
  <si>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</si>
  <si>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</si>
  <si>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</si>
  <si>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</si>
  <si>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</si>
  <si>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</si>
  <si>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</si>
  <si>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</si>
  <si>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</si>
  <si>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</si>
  <si>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</si>
  <si>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</si>
  <si>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</si>
  <si>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</si>
  <si>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</si>
  <si>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</si>
  <si>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</si>
  <si>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</si>
  <si>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</si>
  <si>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</si>
  <si>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</si>
  <si>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</si>
  <si>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</si>
  <si>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</si>
  <si>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</si>
  <si>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</si>
  <si>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</si>
  <si>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</si>
  <si>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</si>
  <si>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</si>
  <si>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</si>
  <si>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</si>
  <si>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</si>
  <si>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</si>
  <si>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</si>
  <si>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</si>
  <si>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</si>
  <si>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</si>
  <si>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</si>
  <si>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</si>
  <si>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</si>
  <si>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</si>
  <si>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</si>
  <si>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</si>
  <si>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</si>
  <si>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</si>
  <si>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</si>
  <si>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</si>
  <si>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</si>
  <si>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</si>
  <si>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</si>
  <si>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</si>
  <si>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</si>
  <si>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</si>
  <si>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</si>
  <si>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</si>
  <si>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</si>
  <si>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</si>
  <si>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</si>
  <si>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</si>
  <si>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</si>
  <si>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</si>
  <si>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</si>
  <si>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</si>
  <si>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</si>
  <si>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</si>
  <si>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</si>
  <si>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</si>
  <si>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</si>
  <si>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</si>
  <si>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</si>
  <si>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</si>
  <si>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</si>
  <si>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</si>
  <si>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</si>
  <si>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</si>
  <si>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</si>
  <si>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</si>
  <si>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</si>
  <si>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</si>
  <si>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</si>
  <si>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</si>
  <si>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</si>
  <si>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</si>
  <si>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</si>
  <si>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</si>
  <si>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</si>
  <si>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</si>
  <si>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</si>
  <si>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</si>
  <si>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</si>
  <si>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</si>
  <si>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</si>
  <si>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</si>
  <si>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</si>
  <si>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</si>
  <si>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</si>
  <si>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</si>
  <si>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</si>
  <si>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</si>
  <si>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</si>
  <si>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</si>
  <si>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</si>
  <si>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</si>
  <si>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</si>
  <si>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</si>
  <si>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</si>
  <si>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</si>
  <si>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</si>
  <si>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</si>
  <si>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</si>
  <si>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</si>
  <si>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</si>
  <si>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</si>
  <si>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</si>
  <si>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</si>
  <si>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</si>
  <si>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</si>
  <si>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</si>
  <si>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</si>
  <si>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</si>
  <si>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</si>
  <si>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</si>
  <si>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</si>
  <si>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</si>
  <si>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</si>
  <si>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</si>
  <si>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</si>
  <si>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</si>
  <si>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</si>
  <si>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</si>
  <si>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</si>
  <si>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</si>
  <si>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</si>
  <si>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</si>
  <si>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</si>
  <si>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</si>
  <si>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</si>
  <si>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</si>
  <si>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</si>
  <si>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</si>
  <si>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</si>
  <si>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</si>
  <si>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</si>
  <si>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</si>
  <si>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</si>
  <si>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</si>
  <si>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</si>
  <si>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</si>
  <si>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</si>
  <si>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</si>
  <si>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</si>
  <si>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</si>
  <si>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</si>
  <si>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</si>
  <si>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</si>
  <si>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</si>
  <si>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</si>
  <si>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</si>
  <si>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</si>
  <si>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</si>
  <si>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</si>
  <si>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</si>
  <si>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</si>
  <si>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</si>
  <si>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</si>
  <si>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</si>
  <si>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</si>
  <si>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</si>
  <si>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</si>
  <si>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</si>
  <si>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</si>
  <si>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</si>
  <si>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</si>
  <si>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</si>
  <si>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</si>
  <si>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</si>
  <si>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</si>
  <si>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</si>
  <si>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</si>
  <si>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</si>
  <si>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</si>
  <si>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</si>
  <si>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</si>
  <si>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</si>
  <si>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</si>
  <si>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</si>
  <si>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</si>
  <si>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</si>
  <si>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</si>
  <si>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</si>
  <si>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</si>
  <si>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</si>
  <si>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</si>
  <si>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</si>
  <si>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</si>
  <si>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</si>
  <si>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</si>
  <si>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</si>
  <si>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</si>
  <si>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</si>
  <si>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</si>
  <si>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</si>
  <si>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</si>
  <si>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</si>
  <si>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</si>
  <si>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</si>
  <si>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</si>
  <si>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</si>
  <si>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</si>
  <si>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</si>
  <si>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</si>
  <si>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</si>
  <si>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</si>
  <si>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</si>
  <si>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</si>
  <si>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</si>
  <si>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</si>
  <si>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</si>
  <si>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</si>
  <si>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</si>
  <si>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</si>
  <si>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</si>
  <si>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</si>
  <si>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</si>
  <si>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</si>
  <si>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</si>
  <si>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</si>
  <si>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</si>
  <si>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</si>
  <si>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</si>
  <si>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</si>
  <si>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</si>
  <si>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</si>
  <si>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</si>
  <si>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</si>
  <si>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</si>
  <si>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</si>
  <si>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</si>
  <si>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</si>
  <si>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</si>
  <si>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</si>
  <si>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</si>
  <si>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</si>
  <si>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</si>
  <si>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</si>
  <si>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SPACEAGE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</si>
  <si>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</si>
  <si>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</si>
  <si>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</si>
  <si>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</si>
  <si>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</si>
  <si>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</si>
  <si>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</si>
  <si>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</si>
  <si>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AMJUMBO</t>
  </si>
  <si>
    <t>A and M Jumbo Bags Ltd</t>
  </si>
  <si>
    <t>JIGNESHKUMAR PARSOTTAMBHAI AMBALIA</t>
  </si>
  <si>
    <t>220-222</t>
  </si>
  <si>
    <t>Profit of Rs.10.5/-</t>
  </si>
  <si>
    <t>1750-1800</t>
  </si>
  <si>
    <t>Profit of Rs.160/-</t>
  </si>
  <si>
    <t>2200-2210</t>
  </si>
  <si>
    <t>2400-2500</t>
  </si>
  <si>
    <t>Part Profit of Rs.63.5/-</t>
  </si>
  <si>
    <t>Loss of Rs, 98/-</t>
  </si>
  <si>
    <t>Loss of Rs, 32.5/-</t>
  </si>
  <si>
    <t>JANUSCORP</t>
  </si>
  <si>
    <t>DISHANT BHARATBHAI SHAH</t>
  </si>
  <si>
    <t>JUMPNET</t>
  </si>
  <si>
    <t>Jump Networks Limited</t>
  </si>
  <si>
    <t>MAJESCO</t>
  </si>
  <si>
    <t>Majesco Limited</t>
  </si>
  <si>
    <t>Profit of Rs.3.25-</t>
  </si>
  <si>
    <t xml:space="preserve">NIFTY 15200 CE 25-FEB </t>
  </si>
  <si>
    <t>200-205</t>
  </si>
  <si>
    <t>Loss of Rs, 52.5/-</t>
  </si>
  <si>
    <t>CBPL</t>
  </si>
  <si>
    <t>AMRUTLAL GORDHANDAS THOBHANI</t>
  </si>
  <si>
    <t>ELLORATRAD</t>
  </si>
  <si>
    <t>JUBIN PREMJI GADA</t>
  </si>
  <si>
    <t>GRAVITON RESEARCH CAPITAL LLP</t>
  </si>
  <si>
    <t>SANCO</t>
  </si>
  <si>
    <t>Sanco Industries Ltd.</t>
  </si>
  <si>
    <t>SUNIL BHANDARI</t>
  </si>
  <si>
    <t>KUSH  GUPTA</t>
  </si>
  <si>
    <t>SYKES &amp; RAY EQUITIES (I) LTD</t>
  </si>
  <si>
    <t>SANWARIA</t>
  </si>
  <si>
    <t>Sanwaria Consumer Ltd.</t>
  </si>
  <si>
    <t>SHRINATHJI DALL MILLS</t>
  </si>
  <si>
    <t>Profit of Rs.13/-</t>
  </si>
  <si>
    <t>1500-1530</t>
  </si>
  <si>
    <t>1800-1850</t>
  </si>
  <si>
    <t>BANKNIFTY 36500 CE 25-FEB</t>
  </si>
  <si>
    <t>460-480</t>
  </si>
  <si>
    <t>100-50</t>
  </si>
  <si>
    <t>Loss of Rs, 117.5/-</t>
  </si>
  <si>
    <t>AKI</t>
  </si>
  <si>
    <t>URMILA DOSHI</t>
  </si>
  <si>
    <t>ARCHITORG</t>
  </si>
  <si>
    <t>PATEL SANJAYKUMAR RAMESHBHAI</t>
  </si>
  <si>
    <t>MALAY ROHITKUMAR BHUW</t>
  </si>
  <si>
    <t>VIRAL MALAYBHAI BHOW</t>
  </si>
  <si>
    <t>ASIANTNE</t>
  </si>
  <si>
    <t>SURENDRA KUMARSANGANERIA</t>
  </si>
  <si>
    <t>MAUNESH HARGOVINDDAS DEVARA</t>
  </si>
  <si>
    <t>FILTRA</t>
  </si>
  <si>
    <t>PANTOMATH FINANCE PRIVATE LIMITED</t>
  </si>
  <si>
    <t>KRUTI KEVIN KAPADIA</t>
  </si>
  <si>
    <t>MJCO</t>
  </si>
  <si>
    <t>RAJASTHAN GLOBAL SECURITIES PRIVATE LIMITED</t>
  </si>
  <si>
    <t>NARAYANI</t>
  </si>
  <si>
    <t>PALLAS FINCAP PRIVATE LIMITED .</t>
  </si>
  <si>
    <t>OSIAJEE</t>
  </si>
  <si>
    <t>MARISHA FAMILY TRUST</t>
  </si>
  <si>
    <t>SAHLIBHFI</t>
  </si>
  <si>
    <t>ADVANI PRIVATE LIMITED</t>
  </si>
  <si>
    <t>SOLIDSTON</t>
  </si>
  <si>
    <t>ALPHA LEON ENTERPRISES LLP</t>
  </si>
  <si>
    <t>MANGLAM FINANCIAL SERVICES</t>
  </si>
  <si>
    <t>AVANI PARESH SHAH</t>
  </si>
  <si>
    <t>MULTIPLIER SHARE &amp; STOCK ADVISORS PRIVATE LIMITED</t>
  </si>
  <si>
    <t>JYOTI SUDARSHAN VANGARI</t>
  </si>
  <si>
    <t>MADHAVA RAO VELAGA</t>
  </si>
  <si>
    <t>NILESH KUMAR BABULAL MAKWANA</t>
  </si>
  <si>
    <t>AVINASH KHARWED (HUF)</t>
  </si>
  <si>
    <t>VANTIPALLI UMA MAHESWARI</t>
  </si>
  <si>
    <t>VENKATA GANGADHARA RAO VANTIPALLI</t>
  </si>
  <si>
    <t>MADHAVI BHASKAR</t>
  </si>
  <si>
    <t>SATYAM NARAYAN SANKU</t>
  </si>
  <si>
    <t>VANRAJ DADBHAI KAHOR</t>
  </si>
  <si>
    <t>KEERTI</t>
  </si>
  <si>
    <t>Keerti Know &amp; Skill Ltd.</t>
  </si>
  <si>
    <t>MAANALU</t>
  </si>
  <si>
    <t>Maan Aluminium Limited</t>
  </si>
  <si>
    <t>PINAKINI ARUNKUMAR SOLANKI</t>
  </si>
  <si>
    <t>ONEPOINT</t>
  </si>
  <si>
    <t>One Point One Sol Ltd</t>
  </si>
  <si>
    <t>SHREEJI CAPITAL AND FINANCE LIMITED</t>
  </si>
  <si>
    <t>SARAFF NANDKISHOR GOVINDRAM</t>
  </si>
  <si>
    <t>QE SECURITIES</t>
  </si>
  <si>
    <t>TARACHAND</t>
  </si>
  <si>
    <t>Tara Chand Log. Sol. Ltd.</t>
  </si>
  <si>
    <t>NARESH BHARGAVA</t>
  </si>
  <si>
    <t>POORVI LODHA</t>
  </si>
  <si>
    <t>ASHOK KUMAR BHARGAVA</t>
  </si>
  <si>
    <t>ALKA BHARGAVA</t>
  </si>
  <si>
    <t>AXISCADES</t>
  </si>
  <si>
    <t>AXISCADES Tech Ltd</t>
  </si>
  <si>
    <t>PUSHPA POONAMCHAND JAIN</t>
  </si>
  <si>
    <t>PROFIN COMMODITIES PRIVATE LIMITED</t>
  </si>
  <si>
    <t>THIRD ALPHA LLP</t>
  </si>
  <si>
    <t>LRSD SECURITIES PRIVATE LIMITED</t>
  </si>
  <si>
    <t>ASHOKA INDIA EQUITY INVESTMENT TRUST PLC</t>
  </si>
  <si>
    <t>INDIA ACORN ICAV</t>
  </si>
  <si>
    <t>RAJASTHAN GLOBAL SECURITIES PVT LTD</t>
  </si>
  <si>
    <t>ATULVIJAYWARGI</t>
  </si>
  <si>
    <t>RAJESH VORA HUF</t>
  </si>
  <si>
    <t>VIVEK LODHA</t>
  </si>
  <si>
    <t>Profit of Rs.65.5</t>
  </si>
  <si>
    <t>Profit of Rs.82.5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</si>
</sst>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" fontId="7" fillId="45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" fontId="49" fillId="5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center" vertical="center"/>
    </xf>
    <xf numFmtId="16" fontId="49" fillId="58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7" xfId="160" applyFont="1" applyFill="1" applyBorder="1" applyAlignment="1">
      <alignment horizontal="center" vertical="center"/>
    </xf>
    <xf numFmtId="164" fontId="7" fillId="45" borderId="39" xfId="160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16" fontId="7" fillId="45" borderId="39" xfId="160" applyNumberFormat="1" applyFont="1" applyFill="1" applyBorder="1" applyAlignment="1">
      <alignment horizontal="center" vertical="center"/>
    </xf>
    <xf numFmtId="0" fontId="47" fillId="45" borderId="37" xfId="0" applyNumberFormat="1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5" fontId="47" fillId="45" borderId="37" xfId="0" applyNumberFormat="1" applyFont="1" applyFill="1" applyBorder="1" applyAlignment="1">
      <alignment horizontal="center" vertical="center"/>
    </xf>
    <xf numFmtId="165" fontId="47" fillId="45" borderId="39" xfId="0" applyNumberFormat="1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0" fontId="7" fillId="45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10"/>
      <c r="B2" s="311"/>
      <c r="C2" s="310"/>
      <c r="D2" s="310"/>
      <c r="E2" s="310"/>
      <c r="F2" s="310"/>
      <c r="G2" s="310"/>
      <c r="H2" s="312"/>
      <c r="I2" s="326"/>
      <c r="J2" s="326"/>
      <c r="K2" s="326"/>
      <c r="L2" s="258"/>
    </row>
    <row r="3" spans="1:12">
      <c r="A3" s="310"/>
      <c r="B3" s="311"/>
      <c r="C3" s="310"/>
      <c r="D3" s="310"/>
      <c r="E3" s="310"/>
      <c r="F3" s="310"/>
      <c r="G3" s="310"/>
      <c r="H3" s="312"/>
      <c r="I3" s="326"/>
      <c r="J3" s="326"/>
      <c r="K3" s="326"/>
      <c r="L3" s="258"/>
    </row>
    <row r="4" spans="1:12">
      <c r="A4" s="310"/>
      <c r="B4" s="311"/>
      <c r="C4" s="310"/>
      <c r="D4" s="310"/>
      <c r="E4" s="310"/>
      <c r="F4" s="310"/>
      <c r="G4" s="310"/>
      <c r="H4" s="312"/>
      <c r="I4" s="326"/>
      <c r="J4" s="326"/>
      <c r="K4" s="326"/>
      <c r="L4" s="258"/>
    </row>
    <row r="5" spans="1:12" s="50" customFormat="1">
      <c r="A5" s="85"/>
      <c r="B5" s="313"/>
      <c r="C5" s="85"/>
      <c r="D5" s="85"/>
      <c r="E5" s="85"/>
      <c r="F5" s="85"/>
      <c r="G5" s="85"/>
      <c r="H5" s="313"/>
    </row>
    <row r="6" spans="1:12" s="50" customFormat="1">
      <c r="A6" s="85"/>
      <c r="B6" s="313"/>
      <c r="C6" s="85"/>
      <c r="D6" s="85"/>
      <c r="E6" s="85"/>
      <c r="F6" s="85"/>
      <c r="G6" s="85"/>
      <c r="H6" s="313"/>
    </row>
    <row r="7" spans="1:12" s="50" customFormat="1">
      <c r="A7" s="85"/>
      <c r="B7" s="313"/>
      <c r="C7" s="85"/>
      <c r="D7" s="85"/>
      <c r="E7" s="85"/>
      <c r="F7" s="85"/>
      <c r="G7" s="85"/>
      <c r="H7" s="313"/>
    </row>
    <row r="8" spans="1:12" s="50" customFormat="1">
      <c r="A8" s="85"/>
      <c r="B8" s="313"/>
      <c r="C8" s="85"/>
      <c r="D8" s="85"/>
      <c r="E8" s="85"/>
      <c r="F8" s="85"/>
      <c r="G8" s="85"/>
      <c r="H8" s="313"/>
    </row>
    <row r="10" spans="1:12" ht="15.75">
      <c r="B10" s="266">
        <v>44239</v>
      </c>
      <c r="C10" s="314"/>
      <c r="E10" s="315"/>
    </row>
    <row r="11" spans="1:12">
      <c r="B11" s="266"/>
      <c r="C11" s="316"/>
    </row>
    <row r="12" spans="1:12">
      <c r="B12" s="317" t="s">
        <v>1</v>
      </c>
      <c r="C12" s="262" t="s">
        <v>2</v>
      </c>
      <c r="D12" s="317" t="s">
        <v>3</v>
      </c>
    </row>
    <row r="13" spans="1:12">
      <c r="B13" s="318">
        <v>1</v>
      </c>
      <c r="C13" s="319" t="s">
        <v>4</v>
      </c>
      <c r="D13" s="320" t="s">
        <v>5</v>
      </c>
    </row>
    <row r="14" spans="1:12">
      <c r="B14" s="318">
        <v>2</v>
      </c>
      <c r="C14" s="319" t="s">
        <v>6</v>
      </c>
      <c r="D14" s="320" t="s">
        <v>7</v>
      </c>
    </row>
    <row r="15" spans="1:12">
      <c r="B15" s="321">
        <v>3</v>
      </c>
      <c r="C15" s="322" t="s">
        <v>8</v>
      </c>
      <c r="D15" s="320" t="s">
        <v>9</v>
      </c>
    </row>
    <row r="16" spans="1:12">
      <c r="B16" s="118">
        <v>4</v>
      </c>
      <c r="C16" s="323" t="s">
        <v>10</v>
      </c>
      <c r="D16" s="324" t="s">
        <v>11</v>
      </c>
    </row>
    <row r="17" spans="2:11">
      <c r="B17" s="118">
        <v>5</v>
      </c>
      <c r="C17" s="323" t="s">
        <v>12</v>
      </c>
      <c r="D17" s="325"/>
    </row>
    <row r="25" spans="2:11">
      <c r="E25" s="390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6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6" ht="6.75" customHeight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6" ht="24" customHeight="1">
      <c r="M5" s="246" t="s">
        <v>14</v>
      </c>
    </row>
    <row r="6" spans="1:16" ht="16.5" customHeight="1" thickBot="1">
      <c r="A6" s="286" t="s">
        <v>15</v>
      </c>
      <c r="B6" s="286"/>
      <c r="L6" s="266">
        <f>Main!B10</f>
        <v>44239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300"/>
      <c r="B8" s="300"/>
      <c r="K8" s="266"/>
      <c r="L8" s="266"/>
      <c r="M8" s="266"/>
    </row>
    <row r="9" spans="1:16" ht="27.75" customHeight="1" thickBot="1">
      <c r="A9" s="553" t="s">
        <v>16</v>
      </c>
      <c r="B9" s="555" t="s">
        <v>17</v>
      </c>
      <c r="C9" s="555" t="s">
        <v>18</v>
      </c>
      <c r="D9" s="555" t="s">
        <v>839</v>
      </c>
      <c r="E9" s="260" t="s">
        <v>19</v>
      </c>
      <c r="F9" s="260" t="s">
        <v>20</v>
      </c>
      <c r="G9" s="550" t="s">
        <v>21</v>
      </c>
      <c r="H9" s="551"/>
      <c r="I9" s="552"/>
      <c r="J9" s="550" t="s">
        <v>22</v>
      </c>
      <c r="K9" s="551"/>
      <c r="L9" s="552"/>
      <c r="M9" s="260"/>
      <c r="N9" s="267"/>
      <c r="O9" s="267"/>
      <c r="P9" s="267"/>
    </row>
    <row r="10" spans="1:16" ht="59.25" customHeight="1">
      <c r="A10" s="554"/>
      <c r="B10" s="556" t="s">
        <v>17</v>
      </c>
      <c r="C10" s="556"/>
      <c r="D10" s="556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4" t="s">
        <v>33</v>
      </c>
    </row>
    <row r="11" spans="1:16" ht="15">
      <c r="A11" s="263">
        <v>1</v>
      </c>
      <c r="B11" s="368" t="s">
        <v>34</v>
      </c>
      <c r="C11" s="486" t="s">
        <v>35</v>
      </c>
      <c r="D11" s="487">
        <v>44252</v>
      </c>
      <c r="E11" s="289">
        <v>35808.75</v>
      </c>
      <c r="F11" s="289">
        <v>35835.25</v>
      </c>
      <c r="G11" s="301">
        <v>35603.5</v>
      </c>
      <c r="H11" s="301">
        <v>35398.25</v>
      </c>
      <c r="I11" s="301">
        <v>35166.5</v>
      </c>
      <c r="J11" s="301">
        <v>36040.5</v>
      </c>
      <c r="K11" s="301">
        <v>36272.25</v>
      </c>
      <c r="L11" s="301">
        <v>36477.5</v>
      </c>
      <c r="M11" s="288">
        <v>36067</v>
      </c>
      <c r="N11" s="288">
        <v>35630</v>
      </c>
      <c r="O11" s="484">
        <v>1784650</v>
      </c>
      <c r="P11" s="485">
        <v>4.1340879915976195E-2</v>
      </c>
    </row>
    <row r="12" spans="1:16" ht="15">
      <c r="A12" s="263">
        <v>2</v>
      </c>
      <c r="B12" s="368" t="s">
        <v>34</v>
      </c>
      <c r="C12" s="486" t="s">
        <v>36</v>
      </c>
      <c r="D12" s="487">
        <v>44252</v>
      </c>
      <c r="E12" s="302">
        <v>15184.95</v>
      </c>
      <c r="F12" s="302">
        <v>15153.966666666667</v>
      </c>
      <c r="G12" s="303">
        <v>15105.983333333334</v>
      </c>
      <c r="H12" s="303">
        <v>15027.016666666666</v>
      </c>
      <c r="I12" s="303">
        <v>14979.033333333333</v>
      </c>
      <c r="J12" s="303">
        <v>15232.933333333334</v>
      </c>
      <c r="K12" s="303">
        <v>15280.916666666668</v>
      </c>
      <c r="L12" s="303">
        <v>15359.883333333335</v>
      </c>
      <c r="M12" s="290">
        <v>15201.95</v>
      </c>
      <c r="N12" s="290">
        <v>15075</v>
      </c>
      <c r="O12" s="305">
        <v>12406125</v>
      </c>
      <c r="P12" s="306">
        <v>1.8722093918398769E-2</v>
      </c>
    </row>
    <row r="13" spans="1:16" ht="15">
      <c r="A13" s="263">
        <v>3</v>
      </c>
      <c r="B13" s="368" t="s">
        <v>34</v>
      </c>
      <c r="C13" s="486" t="s">
        <v>837</v>
      </c>
      <c r="D13" s="487">
        <v>44252</v>
      </c>
      <c r="E13" s="431">
        <v>16900.95</v>
      </c>
      <c r="F13" s="431">
        <v>16901.399999999998</v>
      </c>
      <c r="G13" s="432">
        <v>16822.799999999996</v>
      </c>
      <c r="H13" s="432">
        <v>16744.649999999998</v>
      </c>
      <c r="I13" s="432">
        <v>16666.049999999996</v>
      </c>
      <c r="J13" s="432">
        <v>16979.549999999996</v>
      </c>
      <c r="K13" s="432">
        <v>17058.149999999994</v>
      </c>
      <c r="L13" s="432">
        <v>17136.299999999996</v>
      </c>
      <c r="M13" s="433">
        <v>16980</v>
      </c>
      <c r="N13" s="433">
        <v>16823.25</v>
      </c>
      <c r="O13" s="434">
        <v>33760</v>
      </c>
      <c r="P13" s="435">
        <v>0.11052631578947368</v>
      </c>
    </row>
    <row r="14" spans="1:16" ht="15">
      <c r="A14" s="263">
        <v>4</v>
      </c>
      <c r="B14" s="388" t="s">
        <v>39</v>
      </c>
      <c r="C14" s="486" t="s">
        <v>736</v>
      </c>
      <c r="D14" s="487">
        <v>44252</v>
      </c>
      <c r="E14" s="302">
        <v>1212.05</v>
      </c>
      <c r="F14" s="302">
        <v>1209.1166666666668</v>
      </c>
      <c r="G14" s="303">
        <v>1199.2333333333336</v>
      </c>
      <c r="H14" s="303">
        <v>1186.4166666666667</v>
      </c>
      <c r="I14" s="303">
        <v>1176.5333333333335</v>
      </c>
      <c r="J14" s="303">
        <v>1221.9333333333336</v>
      </c>
      <c r="K14" s="303">
        <v>1231.8166666666668</v>
      </c>
      <c r="L14" s="303">
        <v>1244.6333333333337</v>
      </c>
      <c r="M14" s="290">
        <v>1219</v>
      </c>
      <c r="N14" s="290">
        <v>1196.3</v>
      </c>
      <c r="O14" s="305">
        <v>619650</v>
      </c>
      <c r="P14" s="306">
        <v>-6.8119891008174387E-3</v>
      </c>
    </row>
    <row r="15" spans="1:16" ht="15">
      <c r="A15" s="263">
        <v>5</v>
      </c>
      <c r="B15" s="368" t="s">
        <v>37</v>
      </c>
      <c r="C15" s="486" t="s">
        <v>38</v>
      </c>
      <c r="D15" s="487">
        <v>44252</v>
      </c>
      <c r="E15" s="302">
        <v>1769.6</v>
      </c>
      <c r="F15" s="302">
        <v>1770.8833333333332</v>
      </c>
      <c r="G15" s="303">
        <v>1750.3166666666664</v>
      </c>
      <c r="H15" s="303">
        <v>1731.0333333333331</v>
      </c>
      <c r="I15" s="303">
        <v>1710.4666666666662</v>
      </c>
      <c r="J15" s="303">
        <v>1790.1666666666665</v>
      </c>
      <c r="K15" s="303">
        <v>1810.7333333333331</v>
      </c>
      <c r="L15" s="303">
        <v>1830.0166666666667</v>
      </c>
      <c r="M15" s="290">
        <v>1791.45</v>
      </c>
      <c r="N15" s="290">
        <v>1751.6</v>
      </c>
      <c r="O15" s="305">
        <v>3773000</v>
      </c>
      <c r="P15" s="306">
        <v>3.4548944337811902E-2</v>
      </c>
    </row>
    <row r="16" spans="1:16" ht="15">
      <c r="A16" s="263">
        <v>6</v>
      </c>
      <c r="B16" s="368" t="s">
        <v>39</v>
      </c>
      <c r="C16" s="486" t="s">
        <v>40</v>
      </c>
      <c r="D16" s="487">
        <v>44252</v>
      </c>
      <c r="E16" s="302">
        <v>659.3</v>
      </c>
      <c r="F16" s="302">
        <v>654.7833333333333</v>
      </c>
      <c r="G16" s="303">
        <v>648.56666666666661</v>
      </c>
      <c r="H16" s="303">
        <v>637.83333333333326</v>
      </c>
      <c r="I16" s="303">
        <v>631.61666666666656</v>
      </c>
      <c r="J16" s="303">
        <v>665.51666666666665</v>
      </c>
      <c r="K16" s="303">
        <v>671.73333333333335</v>
      </c>
      <c r="L16" s="303">
        <v>682.4666666666667</v>
      </c>
      <c r="M16" s="290">
        <v>661</v>
      </c>
      <c r="N16" s="290">
        <v>644.04999999999995</v>
      </c>
      <c r="O16" s="305">
        <v>17136000</v>
      </c>
      <c r="P16" s="306">
        <v>-2.1806142253681927E-2</v>
      </c>
    </row>
    <row r="17" spans="1:16" ht="15">
      <c r="A17" s="263">
        <v>7</v>
      </c>
      <c r="B17" s="368" t="s">
        <v>39</v>
      </c>
      <c r="C17" s="486" t="s">
        <v>41</v>
      </c>
      <c r="D17" s="487">
        <v>44252</v>
      </c>
      <c r="E17" s="302">
        <v>594.45000000000005</v>
      </c>
      <c r="F17" s="302">
        <v>590.31666666666672</v>
      </c>
      <c r="G17" s="303">
        <v>584.38333333333344</v>
      </c>
      <c r="H17" s="303">
        <v>574.31666666666672</v>
      </c>
      <c r="I17" s="303">
        <v>568.38333333333344</v>
      </c>
      <c r="J17" s="303">
        <v>600.38333333333344</v>
      </c>
      <c r="K17" s="303">
        <v>606.31666666666661</v>
      </c>
      <c r="L17" s="303">
        <v>616.38333333333344</v>
      </c>
      <c r="M17" s="290">
        <v>596.25</v>
      </c>
      <c r="N17" s="290">
        <v>580.25</v>
      </c>
      <c r="O17" s="305">
        <v>51365000</v>
      </c>
      <c r="P17" s="306">
        <v>3.152927000702882E-2</v>
      </c>
    </row>
    <row r="18" spans="1:16" ht="15">
      <c r="A18" s="263">
        <v>8</v>
      </c>
      <c r="B18" s="368" t="s">
        <v>43</v>
      </c>
      <c r="C18" s="486" t="s">
        <v>44</v>
      </c>
      <c r="D18" s="487">
        <v>44252</v>
      </c>
      <c r="E18" s="302">
        <v>981.1</v>
      </c>
      <c r="F18" s="302">
        <v>985.76666666666677</v>
      </c>
      <c r="G18" s="303">
        <v>968.33333333333348</v>
      </c>
      <c r="H18" s="303">
        <v>955.56666666666672</v>
      </c>
      <c r="I18" s="303">
        <v>938.13333333333344</v>
      </c>
      <c r="J18" s="303">
        <v>998.53333333333353</v>
      </c>
      <c r="K18" s="303">
        <v>1015.9666666666667</v>
      </c>
      <c r="L18" s="303">
        <v>1028.7333333333336</v>
      </c>
      <c r="M18" s="290">
        <v>1003.2</v>
      </c>
      <c r="N18" s="290">
        <v>973</v>
      </c>
      <c r="O18" s="305">
        <v>2280000</v>
      </c>
      <c r="P18" s="306">
        <v>7.3446327683615822E-2</v>
      </c>
    </row>
    <row r="19" spans="1:16" ht="15">
      <c r="A19" s="263">
        <v>9</v>
      </c>
      <c r="B19" s="368" t="s">
        <v>37</v>
      </c>
      <c r="C19" s="486" t="s">
        <v>45</v>
      </c>
      <c r="D19" s="487">
        <v>44252</v>
      </c>
      <c r="E19" s="302">
        <v>277.05</v>
      </c>
      <c r="F19" s="302">
        <v>275.7</v>
      </c>
      <c r="G19" s="303">
        <v>273.25</v>
      </c>
      <c r="H19" s="303">
        <v>269.45</v>
      </c>
      <c r="I19" s="303">
        <v>267</v>
      </c>
      <c r="J19" s="303">
        <v>279.5</v>
      </c>
      <c r="K19" s="303">
        <v>281.94999999999993</v>
      </c>
      <c r="L19" s="303">
        <v>285.75</v>
      </c>
      <c r="M19" s="290">
        <v>278.14999999999998</v>
      </c>
      <c r="N19" s="290">
        <v>271.89999999999998</v>
      </c>
      <c r="O19" s="305">
        <v>20631000</v>
      </c>
      <c r="P19" s="306">
        <v>-3.1888679518770838E-3</v>
      </c>
    </row>
    <row r="20" spans="1:16" ht="15">
      <c r="A20" s="263">
        <v>10</v>
      </c>
      <c r="B20" s="368" t="s">
        <v>39</v>
      </c>
      <c r="C20" s="486" t="s">
        <v>46</v>
      </c>
      <c r="D20" s="487">
        <v>44252</v>
      </c>
      <c r="E20" s="302">
        <v>2767.9</v>
      </c>
      <c r="F20" s="302">
        <v>2763.0499999999997</v>
      </c>
      <c r="G20" s="303">
        <v>2747.0999999999995</v>
      </c>
      <c r="H20" s="303">
        <v>2726.2999999999997</v>
      </c>
      <c r="I20" s="303">
        <v>2710.3499999999995</v>
      </c>
      <c r="J20" s="303">
        <v>2783.8499999999995</v>
      </c>
      <c r="K20" s="303">
        <v>2799.7999999999993</v>
      </c>
      <c r="L20" s="303">
        <v>2820.5999999999995</v>
      </c>
      <c r="M20" s="290">
        <v>2779</v>
      </c>
      <c r="N20" s="290">
        <v>2742.25</v>
      </c>
      <c r="O20" s="305">
        <v>1452000</v>
      </c>
      <c r="P20" s="306">
        <v>2.1815622800844477E-2</v>
      </c>
    </row>
    <row r="21" spans="1:16" ht="15">
      <c r="A21" s="263">
        <v>11</v>
      </c>
      <c r="B21" s="368" t="s">
        <v>43</v>
      </c>
      <c r="C21" s="486" t="s">
        <v>47</v>
      </c>
      <c r="D21" s="487">
        <v>44252</v>
      </c>
      <c r="E21" s="302">
        <v>241.15</v>
      </c>
      <c r="F21" s="302">
        <v>243.85</v>
      </c>
      <c r="G21" s="303">
        <v>237.5</v>
      </c>
      <c r="H21" s="303">
        <v>233.85</v>
      </c>
      <c r="I21" s="303">
        <v>227.5</v>
      </c>
      <c r="J21" s="303">
        <v>247.5</v>
      </c>
      <c r="K21" s="303">
        <v>253.84999999999997</v>
      </c>
      <c r="L21" s="303">
        <v>257.5</v>
      </c>
      <c r="M21" s="290">
        <v>250.2</v>
      </c>
      <c r="N21" s="290">
        <v>240.2</v>
      </c>
      <c r="O21" s="305">
        <v>17975000</v>
      </c>
      <c r="P21" s="306">
        <v>5.8598351001177856E-2</v>
      </c>
    </row>
    <row r="22" spans="1:16" ht="15">
      <c r="A22" s="263">
        <v>12</v>
      </c>
      <c r="B22" s="368" t="s">
        <v>43</v>
      </c>
      <c r="C22" s="486" t="s">
        <v>48</v>
      </c>
      <c r="D22" s="487">
        <v>44252</v>
      </c>
      <c r="E22" s="302">
        <v>135.4</v>
      </c>
      <c r="F22" s="302">
        <v>134.93333333333331</v>
      </c>
      <c r="G22" s="303">
        <v>133.86666666666662</v>
      </c>
      <c r="H22" s="303">
        <v>132.33333333333331</v>
      </c>
      <c r="I22" s="303">
        <v>131.26666666666662</v>
      </c>
      <c r="J22" s="303">
        <v>136.46666666666661</v>
      </c>
      <c r="K22" s="303">
        <v>137.53333333333327</v>
      </c>
      <c r="L22" s="303">
        <v>139.06666666666661</v>
      </c>
      <c r="M22" s="290">
        <v>136</v>
      </c>
      <c r="N22" s="290">
        <v>133.4</v>
      </c>
      <c r="O22" s="305">
        <v>40275000</v>
      </c>
      <c r="P22" s="306">
        <v>-2.6539047204698716E-2</v>
      </c>
    </row>
    <row r="23" spans="1:16" ht="15">
      <c r="A23" s="263">
        <v>13</v>
      </c>
      <c r="B23" s="368" t="s">
        <v>49</v>
      </c>
      <c r="C23" s="486" t="s">
        <v>50</v>
      </c>
      <c r="D23" s="487">
        <v>44252</v>
      </c>
      <c r="E23" s="302">
        <v>2509</v>
      </c>
      <c r="F23" s="302">
        <v>2514.65</v>
      </c>
      <c r="G23" s="303">
        <v>2491.3500000000004</v>
      </c>
      <c r="H23" s="303">
        <v>2473.7000000000003</v>
      </c>
      <c r="I23" s="303">
        <v>2450.4000000000005</v>
      </c>
      <c r="J23" s="303">
        <v>2532.3000000000002</v>
      </c>
      <c r="K23" s="303">
        <v>2555.6000000000004</v>
      </c>
      <c r="L23" s="303">
        <v>2573.25</v>
      </c>
      <c r="M23" s="290">
        <v>2537.9499999999998</v>
      </c>
      <c r="N23" s="290">
        <v>2497</v>
      </c>
      <c r="O23" s="305">
        <v>6333600</v>
      </c>
      <c r="P23" s="306">
        <v>-1.9050274138091256E-2</v>
      </c>
    </row>
    <row r="24" spans="1:16" ht="15">
      <c r="A24" s="263">
        <v>14</v>
      </c>
      <c r="B24" s="368" t="s">
        <v>51</v>
      </c>
      <c r="C24" s="486" t="s">
        <v>52</v>
      </c>
      <c r="D24" s="487">
        <v>44252</v>
      </c>
      <c r="E24" s="302">
        <v>935.95</v>
      </c>
      <c r="F24" s="302">
        <v>944.35</v>
      </c>
      <c r="G24" s="303">
        <v>918.75</v>
      </c>
      <c r="H24" s="303">
        <v>901.55</v>
      </c>
      <c r="I24" s="303">
        <v>875.94999999999993</v>
      </c>
      <c r="J24" s="303">
        <v>961.55000000000007</v>
      </c>
      <c r="K24" s="303">
        <v>987.1500000000002</v>
      </c>
      <c r="L24" s="303">
        <v>1004.3500000000001</v>
      </c>
      <c r="M24" s="290">
        <v>969.95</v>
      </c>
      <c r="N24" s="290">
        <v>927.15</v>
      </c>
      <c r="O24" s="305">
        <v>9998950</v>
      </c>
      <c r="P24" s="306">
        <v>3.749915694341404E-2</v>
      </c>
    </row>
    <row r="25" spans="1:16" ht="15">
      <c r="A25" s="263">
        <v>15</v>
      </c>
      <c r="B25" s="368" t="s">
        <v>53</v>
      </c>
      <c r="C25" s="486" t="s">
        <v>54</v>
      </c>
      <c r="D25" s="487">
        <v>44252</v>
      </c>
      <c r="E25" s="302">
        <v>740.85</v>
      </c>
      <c r="F25" s="302">
        <v>740.23333333333323</v>
      </c>
      <c r="G25" s="303">
        <v>733.86666666666645</v>
      </c>
      <c r="H25" s="303">
        <v>726.88333333333321</v>
      </c>
      <c r="I25" s="303">
        <v>720.51666666666642</v>
      </c>
      <c r="J25" s="303">
        <v>747.21666666666647</v>
      </c>
      <c r="K25" s="303">
        <v>753.58333333333326</v>
      </c>
      <c r="L25" s="303">
        <v>760.56666666666649</v>
      </c>
      <c r="M25" s="290">
        <v>746.6</v>
      </c>
      <c r="N25" s="290">
        <v>733.25</v>
      </c>
      <c r="O25" s="305">
        <v>46845600</v>
      </c>
      <c r="P25" s="306">
        <v>2.7742101207295145E-3</v>
      </c>
    </row>
    <row r="26" spans="1:16" ht="15">
      <c r="A26" s="263">
        <v>16</v>
      </c>
      <c r="B26" s="368" t="s">
        <v>43</v>
      </c>
      <c r="C26" s="486" t="s">
        <v>55</v>
      </c>
      <c r="D26" s="487">
        <v>44252</v>
      </c>
      <c r="E26" s="302">
        <v>4191.3500000000004</v>
      </c>
      <c r="F26" s="302">
        <v>4184.6500000000005</v>
      </c>
      <c r="G26" s="303">
        <v>4147.3000000000011</v>
      </c>
      <c r="H26" s="303">
        <v>4103.2500000000009</v>
      </c>
      <c r="I26" s="303">
        <v>4065.9000000000015</v>
      </c>
      <c r="J26" s="303">
        <v>4228.7000000000007</v>
      </c>
      <c r="K26" s="303">
        <v>4266.0500000000011</v>
      </c>
      <c r="L26" s="303">
        <v>4310.1000000000004</v>
      </c>
      <c r="M26" s="290">
        <v>4222</v>
      </c>
      <c r="N26" s="290">
        <v>4140.6000000000004</v>
      </c>
      <c r="O26" s="305">
        <v>1768000</v>
      </c>
      <c r="P26" s="306">
        <v>-1.412030499858797E-3</v>
      </c>
    </row>
    <row r="27" spans="1:16" ht="15">
      <c r="A27" s="263">
        <v>17</v>
      </c>
      <c r="B27" s="368" t="s">
        <v>56</v>
      </c>
      <c r="C27" s="486" t="s">
        <v>57</v>
      </c>
      <c r="D27" s="487">
        <v>44252</v>
      </c>
      <c r="E27" s="302">
        <v>10230.049999999999</v>
      </c>
      <c r="F27" s="302">
        <v>10274.9</v>
      </c>
      <c r="G27" s="303">
        <v>10116.75</v>
      </c>
      <c r="H27" s="303">
        <v>10003.450000000001</v>
      </c>
      <c r="I27" s="303">
        <v>9845.3000000000011</v>
      </c>
      <c r="J27" s="303">
        <v>10388.199999999999</v>
      </c>
      <c r="K27" s="303">
        <v>10546.349999999997</v>
      </c>
      <c r="L27" s="303">
        <v>10659.649999999998</v>
      </c>
      <c r="M27" s="290">
        <v>10433.049999999999</v>
      </c>
      <c r="N27" s="290">
        <v>10161.6</v>
      </c>
      <c r="O27" s="305">
        <v>765875</v>
      </c>
      <c r="P27" s="306">
        <v>4.2615964595967872E-3</v>
      </c>
    </row>
    <row r="28" spans="1:16" ht="15">
      <c r="A28" s="263">
        <v>18</v>
      </c>
      <c r="B28" s="368" t="s">
        <v>56</v>
      </c>
      <c r="C28" s="486" t="s">
        <v>58</v>
      </c>
      <c r="D28" s="487">
        <v>44252</v>
      </c>
      <c r="E28" s="302">
        <v>5584.35</v>
      </c>
      <c r="F28" s="302">
        <v>5559.6166666666677</v>
      </c>
      <c r="G28" s="303">
        <v>5505.1833333333352</v>
      </c>
      <c r="H28" s="303">
        <v>5426.0166666666673</v>
      </c>
      <c r="I28" s="303">
        <v>5371.5833333333348</v>
      </c>
      <c r="J28" s="303">
        <v>5638.7833333333356</v>
      </c>
      <c r="K28" s="303">
        <v>5693.2166666666681</v>
      </c>
      <c r="L28" s="303">
        <v>5772.3833333333359</v>
      </c>
      <c r="M28" s="290">
        <v>5614.05</v>
      </c>
      <c r="N28" s="290">
        <v>5480.45</v>
      </c>
      <c r="O28" s="305">
        <v>4168500</v>
      </c>
      <c r="P28" s="306">
        <v>3.1296387926768927E-2</v>
      </c>
    </row>
    <row r="29" spans="1:16" ht="15">
      <c r="A29" s="263">
        <v>19</v>
      </c>
      <c r="B29" s="368" t="s">
        <v>43</v>
      </c>
      <c r="C29" s="486" t="s">
        <v>59</v>
      </c>
      <c r="D29" s="487">
        <v>44252</v>
      </c>
      <c r="E29" s="302">
        <v>1651.25</v>
      </c>
      <c r="F29" s="302">
        <v>1647.7666666666667</v>
      </c>
      <c r="G29" s="303">
        <v>1625.5333333333333</v>
      </c>
      <c r="H29" s="303">
        <v>1599.8166666666666</v>
      </c>
      <c r="I29" s="303">
        <v>1577.5833333333333</v>
      </c>
      <c r="J29" s="303">
        <v>1673.4833333333333</v>
      </c>
      <c r="K29" s="303">
        <v>1695.7166666666665</v>
      </c>
      <c r="L29" s="303">
        <v>1721.4333333333334</v>
      </c>
      <c r="M29" s="290">
        <v>1670</v>
      </c>
      <c r="N29" s="290">
        <v>1622.05</v>
      </c>
      <c r="O29" s="305">
        <v>3045200</v>
      </c>
      <c r="P29" s="306">
        <v>5.6334119605938669E-2</v>
      </c>
    </row>
    <row r="30" spans="1:16" ht="15">
      <c r="A30" s="263">
        <v>20</v>
      </c>
      <c r="B30" s="368" t="s">
        <v>53</v>
      </c>
      <c r="C30" s="486" t="s">
        <v>230</v>
      </c>
      <c r="D30" s="487">
        <v>44252</v>
      </c>
      <c r="E30" s="302">
        <v>333.85</v>
      </c>
      <c r="F30" s="302">
        <v>332.98333333333335</v>
      </c>
      <c r="G30" s="303">
        <v>330.56666666666672</v>
      </c>
      <c r="H30" s="303">
        <v>327.28333333333336</v>
      </c>
      <c r="I30" s="303">
        <v>324.86666666666673</v>
      </c>
      <c r="J30" s="303">
        <v>336.26666666666671</v>
      </c>
      <c r="K30" s="303">
        <v>338.68333333333334</v>
      </c>
      <c r="L30" s="303">
        <v>341.9666666666667</v>
      </c>
      <c r="M30" s="290">
        <v>335.4</v>
      </c>
      <c r="N30" s="290">
        <v>329.7</v>
      </c>
      <c r="O30" s="305">
        <v>27630000</v>
      </c>
      <c r="P30" s="306">
        <v>-3.4408881386742843E-3</v>
      </c>
    </row>
    <row r="31" spans="1:16" ht="15">
      <c r="A31" s="263">
        <v>21</v>
      </c>
      <c r="B31" s="368" t="s">
        <v>53</v>
      </c>
      <c r="C31" s="486" t="s">
        <v>60</v>
      </c>
      <c r="D31" s="487">
        <v>44252</v>
      </c>
      <c r="E31" s="302">
        <v>77.099999999999994</v>
      </c>
      <c r="F31" s="302">
        <v>78.033333333333331</v>
      </c>
      <c r="G31" s="303">
        <v>75.466666666666669</v>
      </c>
      <c r="H31" s="303">
        <v>73.833333333333343</v>
      </c>
      <c r="I31" s="303">
        <v>71.26666666666668</v>
      </c>
      <c r="J31" s="303">
        <v>79.666666666666657</v>
      </c>
      <c r="K31" s="303">
        <v>82.23333333333332</v>
      </c>
      <c r="L31" s="303">
        <v>83.866666666666646</v>
      </c>
      <c r="M31" s="290">
        <v>80.599999999999994</v>
      </c>
      <c r="N31" s="290">
        <v>76.400000000000006</v>
      </c>
      <c r="O31" s="305">
        <v>97086600</v>
      </c>
      <c r="P31" s="306">
        <v>0.18559794256322332</v>
      </c>
    </row>
    <row r="32" spans="1:16" ht="15">
      <c r="A32" s="263">
        <v>22</v>
      </c>
      <c r="B32" s="368" t="s">
        <v>49</v>
      </c>
      <c r="C32" s="486" t="s">
        <v>62</v>
      </c>
      <c r="D32" s="487">
        <v>44252</v>
      </c>
      <c r="E32" s="302">
        <v>1535.45</v>
      </c>
      <c r="F32" s="302">
        <v>1516.6499999999999</v>
      </c>
      <c r="G32" s="303">
        <v>1485.2999999999997</v>
      </c>
      <c r="H32" s="303">
        <v>1435.1499999999999</v>
      </c>
      <c r="I32" s="303">
        <v>1403.7999999999997</v>
      </c>
      <c r="J32" s="303">
        <v>1566.7999999999997</v>
      </c>
      <c r="K32" s="303">
        <v>1598.1499999999996</v>
      </c>
      <c r="L32" s="303">
        <v>1648.2999999999997</v>
      </c>
      <c r="M32" s="290">
        <v>1548</v>
      </c>
      <c r="N32" s="290">
        <v>1466.5</v>
      </c>
      <c r="O32" s="305">
        <v>1824900</v>
      </c>
      <c r="P32" s="306">
        <v>0.12246278755074425</v>
      </c>
    </row>
    <row r="33" spans="1:16" ht="15">
      <c r="A33" s="263">
        <v>23</v>
      </c>
      <c r="B33" s="368" t="s">
        <v>63</v>
      </c>
      <c r="C33" s="486" t="s">
        <v>64</v>
      </c>
      <c r="D33" s="487">
        <v>44252</v>
      </c>
      <c r="E33" s="302">
        <v>136</v>
      </c>
      <c r="F33" s="302">
        <v>137.31666666666669</v>
      </c>
      <c r="G33" s="303">
        <v>133.83333333333337</v>
      </c>
      <c r="H33" s="303">
        <v>131.66666666666669</v>
      </c>
      <c r="I33" s="303">
        <v>128.18333333333337</v>
      </c>
      <c r="J33" s="303">
        <v>139.48333333333338</v>
      </c>
      <c r="K33" s="303">
        <v>142.96666666666667</v>
      </c>
      <c r="L33" s="303">
        <v>145.13333333333338</v>
      </c>
      <c r="M33" s="290">
        <v>140.80000000000001</v>
      </c>
      <c r="N33" s="290">
        <v>135.15</v>
      </c>
      <c r="O33" s="305">
        <v>31593200</v>
      </c>
      <c r="P33" s="306">
        <v>5.4808424257802586E-2</v>
      </c>
    </row>
    <row r="34" spans="1:16" ht="15">
      <c r="A34" s="263">
        <v>24</v>
      </c>
      <c r="B34" s="368" t="s">
        <v>49</v>
      </c>
      <c r="C34" s="486" t="s">
        <v>65</v>
      </c>
      <c r="D34" s="487">
        <v>44252</v>
      </c>
      <c r="E34" s="302">
        <v>773.2</v>
      </c>
      <c r="F34" s="302">
        <v>768.78333333333342</v>
      </c>
      <c r="G34" s="303">
        <v>761.11666666666679</v>
      </c>
      <c r="H34" s="303">
        <v>749.03333333333342</v>
      </c>
      <c r="I34" s="303">
        <v>741.36666666666679</v>
      </c>
      <c r="J34" s="303">
        <v>780.86666666666679</v>
      </c>
      <c r="K34" s="303">
        <v>788.53333333333353</v>
      </c>
      <c r="L34" s="303">
        <v>800.61666666666679</v>
      </c>
      <c r="M34" s="290">
        <v>776.45</v>
      </c>
      <c r="N34" s="290">
        <v>756.7</v>
      </c>
      <c r="O34" s="305">
        <v>3460600</v>
      </c>
      <c r="P34" s="306">
        <v>-3.3486943164362522E-2</v>
      </c>
    </row>
    <row r="35" spans="1:16" ht="15">
      <c r="A35" s="263">
        <v>25</v>
      </c>
      <c r="B35" s="368" t="s">
        <v>43</v>
      </c>
      <c r="C35" s="486" t="s">
        <v>66</v>
      </c>
      <c r="D35" s="487">
        <v>44252</v>
      </c>
      <c r="E35" s="302">
        <v>649.35</v>
      </c>
      <c r="F35" s="302">
        <v>654.31666666666661</v>
      </c>
      <c r="G35" s="303">
        <v>641.63333333333321</v>
      </c>
      <c r="H35" s="303">
        <v>633.91666666666663</v>
      </c>
      <c r="I35" s="303">
        <v>621.23333333333323</v>
      </c>
      <c r="J35" s="303">
        <v>662.03333333333319</v>
      </c>
      <c r="K35" s="303">
        <v>674.71666666666658</v>
      </c>
      <c r="L35" s="303">
        <v>682.43333333333317</v>
      </c>
      <c r="M35" s="290">
        <v>667</v>
      </c>
      <c r="N35" s="290">
        <v>646.6</v>
      </c>
      <c r="O35" s="305">
        <v>5965500</v>
      </c>
      <c r="P35" s="306">
        <v>-1.1679920477137177E-2</v>
      </c>
    </row>
    <row r="36" spans="1:16" ht="15">
      <c r="A36" s="263">
        <v>26</v>
      </c>
      <c r="B36" s="368" t="s">
        <v>67</v>
      </c>
      <c r="C36" s="486" t="s">
        <v>68</v>
      </c>
      <c r="D36" s="487">
        <v>44252</v>
      </c>
      <c r="E36" s="302">
        <v>598.25</v>
      </c>
      <c r="F36" s="302">
        <v>597.56666666666661</v>
      </c>
      <c r="G36" s="303">
        <v>590.33333333333326</v>
      </c>
      <c r="H36" s="303">
        <v>582.41666666666663</v>
      </c>
      <c r="I36" s="303">
        <v>575.18333333333328</v>
      </c>
      <c r="J36" s="303">
        <v>605.48333333333323</v>
      </c>
      <c r="K36" s="303">
        <v>612.71666666666658</v>
      </c>
      <c r="L36" s="303">
        <v>620.63333333333321</v>
      </c>
      <c r="M36" s="290">
        <v>604.79999999999995</v>
      </c>
      <c r="N36" s="290">
        <v>589.65</v>
      </c>
      <c r="O36" s="305">
        <v>100377879</v>
      </c>
      <c r="P36" s="306">
        <v>-3.743476871738436E-2</v>
      </c>
    </row>
    <row r="37" spans="1:16" ht="15">
      <c r="A37" s="263">
        <v>27</v>
      </c>
      <c r="B37" s="368" t="s">
        <v>63</v>
      </c>
      <c r="C37" s="486" t="s">
        <v>69</v>
      </c>
      <c r="D37" s="487">
        <v>44252</v>
      </c>
      <c r="E37" s="302">
        <v>38.799999999999997</v>
      </c>
      <c r="F37" s="302">
        <v>38.766666666666659</v>
      </c>
      <c r="G37" s="303">
        <v>38.383333333333319</v>
      </c>
      <c r="H37" s="303">
        <v>37.966666666666661</v>
      </c>
      <c r="I37" s="303">
        <v>37.583333333333321</v>
      </c>
      <c r="J37" s="303">
        <v>39.183333333333316</v>
      </c>
      <c r="K37" s="303">
        <v>39.566666666666656</v>
      </c>
      <c r="L37" s="303">
        <v>39.983333333333313</v>
      </c>
      <c r="M37" s="290">
        <v>39.15</v>
      </c>
      <c r="N37" s="290">
        <v>38.35</v>
      </c>
      <c r="O37" s="305">
        <v>120771000</v>
      </c>
      <c r="P37" s="306">
        <v>-1.7930327868852458E-2</v>
      </c>
    </row>
    <row r="38" spans="1:16" ht="15">
      <c r="A38" s="263">
        <v>28</v>
      </c>
      <c r="B38" s="368" t="s">
        <v>51</v>
      </c>
      <c r="C38" s="486" t="s">
        <v>70</v>
      </c>
      <c r="D38" s="487">
        <v>44252</v>
      </c>
      <c r="E38" s="302">
        <v>407.95</v>
      </c>
      <c r="F38" s="302">
        <v>408.33333333333331</v>
      </c>
      <c r="G38" s="303">
        <v>403.61666666666662</v>
      </c>
      <c r="H38" s="303">
        <v>399.2833333333333</v>
      </c>
      <c r="I38" s="303">
        <v>394.56666666666661</v>
      </c>
      <c r="J38" s="303">
        <v>412.66666666666663</v>
      </c>
      <c r="K38" s="303">
        <v>417.38333333333333</v>
      </c>
      <c r="L38" s="303">
        <v>421.71666666666664</v>
      </c>
      <c r="M38" s="290">
        <v>413.05</v>
      </c>
      <c r="N38" s="290">
        <v>404</v>
      </c>
      <c r="O38" s="305">
        <v>16072400</v>
      </c>
      <c r="P38" s="306">
        <v>1.5766088576752186E-3</v>
      </c>
    </row>
    <row r="39" spans="1:16" ht="15">
      <c r="A39" s="263">
        <v>29</v>
      </c>
      <c r="B39" s="368" t="s">
        <v>43</v>
      </c>
      <c r="C39" s="486" t="s">
        <v>71</v>
      </c>
      <c r="D39" s="487">
        <v>44252</v>
      </c>
      <c r="E39" s="302">
        <v>16258.15</v>
      </c>
      <c r="F39" s="302">
        <v>16278.433333333334</v>
      </c>
      <c r="G39" s="303">
        <v>15914.716666666667</v>
      </c>
      <c r="H39" s="303">
        <v>15571.283333333333</v>
      </c>
      <c r="I39" s="303">
        <v>15207.566666666666</v>
      </c>
      <c r="J39" s="303">
        <v>16621.866666666669</v>
      </c>
      <c r="K39" s="303">
        <v>16985.583333333336</v>
      </c>
      <c r="L39" s="303">
        <v>17329.01666666667</v>
      </c>
      <c r="M39" s="290">
        <v>16642.150000000001</v>
      </c>
      <c r="N39" s="290">
        <v>15935</v>
      </c>
      <c r="O39" s="305">
        <v>97800</v>
      </c>
      <c r="P39" s="306">
        <v>1.0330578512396695E-2</v>
      </c>
    </row>
    <row r="40" spans="1:16" ht="15">
      <c r="A40" s="263">
        <v>30</v>
      </c>
      <c r="B40" s="368" t="s">
        <v>72</v>
      </c>
      <c r="C40" s="486" t="s">
        <v>73</v>
      </c>
      <c r="D40" s="487">
        <v>44252</v>
      </c>
      <c r="E40" s="302">
        <v>407.9</v>
      </c>
      <c r="F40" s="302">
        <v>405.51666666666665</v>
      </c>
      <c r="G40" s="303">
        <v>402.13333333333333</v>
      </c>
      <c r="H40" s="303">
        <v>396.36666666666667</v>
      </c>
      <c r="I40" s="303">
        <v>392.98333333333335</v>
      </c>
      <c r="J40" s="303">
        <v>411.2833333333333</v>
      </c>
      <c r="K40" s="303">
        <v>414.66666666666663</v>
      </c>
      <c r="L40" s="303">
        <v>420.43333333333328</v>
      </c>
      <c r="M40" s="290">
        <v>408.9</v>
      </c>
      <c r="N40" s="290">
        <v>399.75</v>
      </c>
      <c r="O40" s="305">
        <v>24481800</v>
      </c>
      <c r="P40" s="306">
        <v>1.8648891551827442E-2</v>
      </c>
    </row>
    <row r="41" spans="1:16" ht="15">
      <c r="A41" s="263">
        <v>31</v>
      </c>
      <c r="B41" s="368" t="s">
        <v>49</v>
      </c>
      <c r="C41" s="486" t="s">
        <v>74</v>
      </c>
      <c r="D41" s="487">
        <v>44252</v>
      </c>
      <c r="E41" s="302">
        <v>3476.95</v>
      </c>
      <c r="F41" s="302">
        <v>3463</v>
      </c>
      <c r="G41" s="303">
        <v>3444</v>
      </c>
      <c r="H41" s="303">
        <v>3411.05</v>
      </c>
      <c r="I41" s="303">
        <v>3392.05</v>
      </c>
      <c r="J41" s="303">
        <v>3495.95</v>
      </c>
      <c r="K41" s="303">
        <v>3514.95</v>
      </c>
      <c r="L41" s="303">
        <v>3547.8999999999996</v>
      </c>
      <c r="M41" s="290">
        <v>3482</v>
      </c>
      <c r="N41" s="290">
        <v>3430.05</v>
      </c>
      <c r="O41" s="305">
        <v>2853000</v>
      </c>
      <c r="P41" s="306">
        <v>-2.8402125051082958E-2</v>
      </c>
    </row>
    <row r="42" spans="1:16" ht="15">
      <c r="A42" s="263">
        <v>32</v>
      </c>
      <c r="B42" s="368" t="s">
        <v>51</v>
      </c>
      <c r="C42" s="486" t="s">
        <v>75</v>
      </c>
      <c r="D42" s="487">
        <v>44252</v>
      </c>
      <c r="E42" s="302">
        <v>471.7</v>
      </c>
      <c r="F42" s="302">
        <v>470.15000000000003</v>
      </c>
      <c r="G42" s="303">
        <v>467.35000000000008</v>
      </c>
      <c r="H42" s="303">
        <v>463.00000000000006</v>
      </c>
      <c r="I42" s="303">
        <v>460.2000000000001</v>
      </c>
      <c r="J42" s="303">
        <v>474.50000000000006</v>
      </c>
      <c r="K42" s="303">
        <v>477.3</v>
      </c>
      <c r="L42" s="303">
        <v>481.65000000000003</v>
      </c>
      <c r="M42" s="290">
        <v>472.95</v>
      </c>
      <c r="N42" s="290">
        <v>465.8</v>
      </c>
      <c r="O42" s="305">
        <v>11112200</v>
      </c>
      <c r="P42" s="306">
        <v>-7.3040924940356022E-2</v>
      </c>
    </row>
    <row r="43" spans="1:16" ht="15">
      <c r="A43" s="263">
        <v>33</v>
      </c>
      <c r="B43" s="368" t="s">
        <v>53</v>
      </c>
      <c r="C43" s="486" t="s">
        <v>76</v>
      </c>
      <c r="D43" s="487">
        <v>44252</v>
      </c>
      <c r="E43" s="302">
        <v>158.19999999999999</v>
      </c>
      <c r="F43" s="302">
        <v>159.16666666666666</v>
      </c>
      <c r="G43" s="303">
        <v>156.2833333333333</v>
      </c>
      <c r="H43" s="303">
        <v>154.36666666666665</v>
      </c>
      <c r="I43" s="303">
        <v>151.48333333333329</v>
      </c>
      <c r="J43" s="303">
        <v>161.08333333333331</v>
      </c>
      <c r="K43" s="303">
        <v>163.9666666666667</v>
      </c>
      <c r="L43" s="303">
        <v>165.88333333333333</v>
      </c>
      <c r="M43" s="290">
        <v>162.05000000000001</v>
      </c>
      <c r="N43" s="290">
        <v>157.25</v>
      </c>
      <c r="O43" s="305">
        <v>57515400</v>
      </c>
      <c r="P43" s="306">
        <v>-2.2126331252295264E-2</v>
      </c>
    </row>
    <row r="44" spans="1:16" ht="15">
      <c r="A44" s="263">
        <v>34</v>
      </c>
      <c r="B44" s="368" t="s">
        <v>56</v>
      </c>
      <c r="C44" s="486" t="s">
        <v>81</v>
      </c>
      <c r="D44" s="487">
        <v>44252</v>
      </c>
      <c r="E44" s="302">
        <v>472.2</v>
      </c>
      <c r="F44" s="302">
        <v>472.5333333333333</v>
      </c>
      <c r="G44" s="303">
        <v>465.66666666666663</v>
      </c>
      <c r="H44" s="303">
        <v>459.13333333333333</v>
      </c>
      <c r="I44" s="303">
        <v>452.26666666666665</v>
      </c>
      <c r="J44" s="303">
        <v>479.06666666666661</v>
      </c>
      <c r="K44" s="303">
        <v>485.93333333333328</v>
      </c>
      <c r="L44" s="303">
        <v>492.46666666666658</v>
      </c>
      <c r="M44" s="290">
        <v>479.4</v>
      </c>
      <c r="N44" s="290">
        <v>466</v>
      </c>
      <c r="O44" s="305">
        <v>5120000</v>
      </c>
      <c r="P44" s="306">
        <v>-8.4897229669347637E-2</v>
      </c>
    </row>
    <row r="45" spans="1:16" ht="15">
      <c r="A45" s="263">
        <v>35</v>
      </c>
      <c r="B45" s="368" t="s">
        <v>51</v>
      </c>
      <c r="C45" s="486" t="s">
        <v>82</v>
      </c>
      <c r="D45" s="487">
        <v>44252</v>
      </c>
      <c r="E45" s="302">
        <v>860.15</v>
      </c>
      <c r="F45" s="302">
        <v>864.5</v>
      </c>
      <c r="G45" s="303">
        <v>852.9</v>
      </c>
      <c r="H45" s="303">
        <v>845.65</v>
      </c>
      <c r="I45" s="303">
        <v>834.05</v>
      </c>
      <c r="J45" s="303">
        <v>871.75</v>
      </c>
      <c r="K45" s="303">
        <v>883.34999999999991</v>
      </c>
      <c r="L45" s="303">
        <v>890.6</v>
      </c>
      <c r="M45" s="290">
        <v>876.1</v>
      </c>
      <c r="N45" s="290">
        <v>857.25</v>
      </c>
      <c r="O45" s="305">
        <v>12820600</v>
      </c>
      <c r="P45" s="306">
        <v>-1.3405362144857944E-2</v>
      </c>
    </row>
    <row r="46" spans="1:16" ht="15">
      <c r="A46" s="263">
        <v>36</v>
      </c>
      <c r="B46" s="368" t="s">
        <v>39</v>
      </c>
      <c r="C46" s="486" t="s">
        <v>83</v>
      </c>
      <c r="D46" s="487">
        <v>44252</v>
      </c>
      <c r="E46" s="302">
        <v>137.44999999999999</v>
      </c>
      <c r="F46" s="302">
        <v>137.83333333333334</v>
      </c>
      <c r="G46" s="303">
        <v>135.7166666666667</v>
      </c>
      <c r="H46" s="303">
        <v>133.98333333333335</v>
      </c>
      <c r="I46" s="303">
        <v>131.8666666666667</v>
      </c>
      <c r="J46" s="303">
        <v>139.56666666666669</v>
      </c>
      <c r="K46" s="303">
        <v>141.68333333333331</v>
      </c>
      <c r="L46" s="303">
        <v>143.41666666666669</v>
      </c>
      <c r="M46" s="290">
        <v>139.94999999999999</v>
      </c>
      <c r="N46" s="290">
        <v>136.1</v>
      </c>
      <c r="O46" s="305">
        <v>32558400</v>
      </c>
      <c r="P46" s="306">
        <v>1.5856375311230506E-2</v>
      </c>
    </row>
    <row r="47" spans="1:16" ht="15">
      <c r="A47" s="263">
        <v>37</v>
      </c>
      <c r="B47" s="388" t="s">
        <v>106</v>
      </c>
      <c r="C47" s="486" t="s">
        <v>825</v>
      </c>
      <c r="D47" s="487">
        <v>44252</v>
      </c>
      <c r="E47" s="302">
        <v>2639.9</v>
      </c>
      <c r="F47" s="302">
        <v>2627.25</v>
      </c>
      <c r="G47" s="303">
        <v>2592.9</v>
      </c>
      <c r="H47" s="303">
        <v>2545.9</v>
      </c>
      <c r="I47" s="303">
        <v>2511.5500000000002</v>
      </c>
      <c r="J47" s="303">
        <v>2674.25</v>
      </c>
      <c r="K47" s="303">
        <v>2708.6000000000004</v>
      </c>
      <c r="L47" s="303">
        <v>2755.6</v>
      </c>
      <c r="M47" s="290">
        <v>2661.6</v>
      </c>
      <c r="N47" s="290">
        <v>2580.25</v>
      </c>
      <c r="O47" s="305">
        <v>440250</v>
      </c>
      <c r="P47" s="306">
        <v>2.4432809773123908E-2</v>
      </c>
    </row>
    <row r="48" spans="1:16" ht="15">
      <c r="A48" s="263">
        <v>38</v>
      </c>
      <c r="B48" s="368" t="s">
        <v>49</v>
      </c>
      <c r="C48" s="486" t="s">
        <v>84</v>
      </c>
      <c r="D48" s="487">
        <v>44252</v>
      </c>
      <c r="E48" s="302">
        <v>1612.9</v>
      </c>
      <c r="F48" s="302">
        <v>1604.6000000000001</v>
      </c>
      <c r="G48" s="303">
        <v>1591.2000000000003</v>
      </c>
      <c r="H48" s="303">
        <v>1569.5000000000002</v>
      </c>
      <c r="I48" s="303">
        <v>1556.1000000000004</v>
      </c>
      <c r="J48" s="303">
        <v>1626.3000000000002</v>
      </c>
      <c r="K48" s="303">
        <v>1639.7000000000003</v>
      </c>
      <c r="L48" s="303">
        <v>1661.4</v>
      </c>
      <c r="M48" s="290">
        <v>1618</v>
      </c>
      <c r="N48" s="290">
        <v>1582.9</v>
      </c>
      <c r="O48" s="305">
        <v>3343200</v>
      </c>
      <c r="P48" s="306">
        <v>-1.4851485148514851E-2</v>
      </c>
    </row>
    <row r="49" spans="1:16" ht="15">
      <c r="A49" s="263">
        <v>39</v>
      </c>
      <c r="B49" s="368" t="s">
        <v>39</v>
      </c>
      <c r="C49" s="486" t="s">
        <v>85</v>
      </c>
      <c r="D49" s="487">
        <v>44252</v>
      </c>
      <c r="E49" s="302">
        <v>502.4</v>
      </c>
      <c r="F49" s="302">
        <v>502.11666666666662</v>
      </c>
      <c r="G49" s="303">
        <v>495.63333333333321</v>
      </c>
      <c r="H49" s="303">
        <v>488.86666666666662</v>
      </c>
      <c r="I49" s="303">
        <v>482.38333333333321</v>
      </c>
      <c r="J49" s="303">
        <v>508.88333333333321</v>
      </c>
      <c r="K49" s="303">
        <v>515.36666666666667</v>
      </c>
      <c r="L49" s="303">
        <v>522.13333333333321</v>
      </c>
      <c r="M49" s="290">
        <v>508.6</v>
      </c>
      <c r="N49" s="290">
        <v>495.35</v>
      </c>
      <c r="O49" s="305">
        <v>5969097</v>
      </c>
      <c r="P49" s="306">
        <v>9.249471458773785E-3</v>
      </c>
    </row>
    <row r="50" spans="1:16" ht="15">
      <c r="A50" s="263">
        <v>40</v>
      </c>
      <c r="B50" s="368" t="s">
        <v>63</v>
      </c>
      <c r="C50" s="486" t="s">
        <v>86</v>
      </c>
      <c r="D50" s="487">
        <v>44252</v>
      </c>
      <c r="E50" s="302">
        <v>771.4</v>
      </c>
      <c r="F50" s="302">
        <v>780.48333333333323</v>
      </c>
      <c r="G50" s="303">
        <v>761.01666666666642</v>
      </c>
      <c r="H50" s="303">
        <v>750.63333333333321</v>
      </c>
      <c r="I50" s="303">
        <v>731.1666666666664</v>
      </c>
      <c r="J50" s="303">
        <v>790.86666666666645</v>
      </c>
      <c r="K50" s="303">
        <v>810.33333333333337</v>
      </c>
      <c r="L50" s="303">
        <v>820.71666666666647</v>
      </c>
      <c r="M50" s="290">
        <v>799.95</v>
      </c>
      <c r="N50" s="290">
        <v>770.1</v>
      </c>
      <c r="O50" s="305">
        <v>1299600</v>
      </c>
      <c r="P50" s="306">
        <v>7.3339940535183348E-2</v>
      </c>
    </row>
    <row r="51" spans="1:16" ht="15">
      <c r="A51" s="263">
        <v>41</v>
      </c>
      <c r="B51" s="368" t="s">
        <v>49</v>
      </c>
      <c r="C51" s="486" t="s">
        <v>87</v>
      </c>
      <c r="D51" s="487">
        <v>44252</v>
      </c>
      <c r="E51" s="302">
        <v>536.35</v>
      </c>
      <c r="F51" s="302">
        <v>532.9666666666667</v>
      </c>
      <c r="G51" s="303">
        <v>528.63333333333344</v>
      </c>
      <c r="H51" s="303">
        <v>520.91666666666674</v>
      </c>
      <c r="I51" s="303">
        <v>516.58333333333348</v>
      </c>
      <c r="J51" s="303">
        <v>540.68333333333339</v>
      </c>
      <c r="K51" s="303">
        <v>545.01666666666665</v>
      </c>
      <c r="L51" s="303">
        <v>552.73333333333335</v>
      </c>
      <c r="M51" s="290">
        <v>537.29999999999995</v>
      </c>
      <c r="N51" s="290">
        <v>525.25</v>
      </c>
      <c r="O51" s="305">
        <v>12837500</v>
      </c>
      <c r="P51" s="306">
        <v>-9.1793420587194904E-2</v>
      </c>
    </row>
    <row r="52" spans="1:16" ht="15">
      <c r="A52" s="263">
        <v>42</v>
      </c>
      <c r="B52" s="368" t="s">
        <v>51</v>
      </c>
      <c r="C52" s="486" t="s">
        <v>90</v>
      </c>
      <c r="D52" s="487">
        <v>44252</v>
      </c>
      <c r="E52" s="302">
        <v>3760.3</v>
      </c>
      <c r="F52" s="302">
        <v>3751.9666666666667</v>
      </c>
      <c r="G52" s="303">
        <v>3730.3333333333335</v>
      </c>
      <c r="H52" s="303">
        <v>3700.3666666666668</v>
      </c>
      <c r="I52" s="303">
        <v>3678.7333333333336</v>
      </c>
      <c r="J52" s="303">
        <v>3781.9333333333334</v>
      </c>
      <c r="K52" s="303">
        <v>3803.5666666666666</v>
      </c>
      <c r="L52" s="303">
        <v>3833.5333333333333</v>
      </c>
      <c r="M52" s="290">
        <v>3773.6</v>
      </c>
      <c r="N52" s="290">
        <v>3722</v>
      </c>
      <c r="O52" s="305">
        <v>3028000</v>
      </c>
      <c r="P52" s="306">
        <v>-2.6413100898045432E-4</v>
      </c>
    </row>
    <row r="53" spans="1:16" ht="15">
      <c r="A53" s="263">
        <v>43</v>
      </c>
      <c r="B53" s="368" t="s">
        <v>91</v>
      </c>
      <c r="C53" s="486" t="s">
        <v>92</v>
      </c>
      <c r="D53" s="487">
        <v>44252</v>
      </c>
      <c r="E53" s="302">
        <v>310.64999999999998</v>
      </c>
      <c r="F53" s="302">
        <v>312.2833333333333</v>
      </c>
      <c r="G53" s="303">
        <v>308.06666666666661</v>
      </c>
      <c r="H53" s="303">
        <v>305.48333333333329</v>
      </c>
      <c r="I53" s="303">
        <v>301.26666666666659</v>
      </c>
      <c r="J53" s="303">
        <v>314.86666666666662</v>
      </c>
      <c r="K53" s="303">
        <v>319.08333333333331</v>
      </c>
      <c r="L53" s="303">
        <v>321.66666666666663</v>
      </c>
      <c r="M53" s="290">
        <v>316.5</v>
      </c>
      <c r="N53" s="290">
        <v>309.7</v>
      </c>
      <c r="O53" s="305">
        <v>30637200</v>
      </c>
      <c r="P53" s="306">
        <v>1.2100730404447837E-2</v>
      </c>
    </row>
    <row r="54" spans="1:16" ht="15">
      <c r="A54" s="263">
        <v>44</v>
      </c>
      <c r="B54" s="368" t="s">
        <v>51</v>
      </c>
      <c r="C54" s="486" t="s">
        <v>93</v>
      </c>
      <c r="D54" s="487">
        <v>44252</v>
      </c>
      <c r="E54" s="302">
        <v>4824.8500000000004</v>
      </c>
      <c r="F54" s="302">
        <v>4832.333333333333</v>
      </c>
      <c r="G54" s="303">
        <v>4802.5666666666657</v>
      </c>
      <c r="H54" s="303">
        <v>4780.2833333333328</v>
      </c>
      <c r="I54" s="303">
        <v>4750.5166666666655</v>
      </c>
      <c r="J54" s="303">
        <v>4854.6166666666659</v>
      </c>
      <c r="K54" s="303">
        <v>4884.3833333333341</v>
      </c>
      <c r="L54" s="303">
        <v>4906.6666666666661</v>
      </c>
      <c r="M54" s="290">
        <v>4862.1000000000004</v>
      </c>
      <c r="N54" s="290">
        <v>4810.05</v>
      </c>
      <c r="O54" s="305">
        <v>2837625</v>
      </c>
      <c r="P54" s="306">
        <v>6.3838276366538103E-3</v>
      </c>
    </row>
    <row r="55" spans="1:16" ht="15">
      <c r="A55" s="263">
        <v>45</v>
      </c>
      <c r="B55" s="368" t="s">
        <v>43</v>
      </c>
      <c r="C55" s="486" t="s">
        <v>94</v>
      </c>
      <c r="D55" s="487">
        <v>44252</v>
      </c>
      <c r="E55" s="302">
        <v>2828.55</v>
      </c>
      <c r="F55" s="302">
        <v>2791.9666666666667</v>
      </c>
      <c r="G55" s="303">
        <v>2734.9333333333334</v>
      </c>
      <c r="H55" s="303">
        <v>2641.3166666666666</v>
      </c>
      <c r="I55" s="303">
        <v>2584.2833333333333</v>
      </c>
      <c r="J55" s="303">
        <v>2885.5833333333335</v>
      </c>
      <c r="K55" s="303">
        <v>2942.6166666666672</v>
      </c>
      <c r="L55" s="303">
        <v>3036.2333333333336</v>
      </c>
      <c r="M55" s="290">
        <v>2849</v>
      </c>
      <c r="N55" s="290">
        <v>2698.35</v>
      </c>
      <c r="O55" s="305">
        <v>2579850</v>
      </c>
      <c r="P55" s="306">
        <v>1.1805078929306795E-2</v>
      </c>
    </row>
    <row r="56" spans="1:16" ht="15">
      <c r="A56" s="263">
        <v>46</v>
      </c>
      <c r="B56" s="368" t="s">
        <v>43</v>
      </c>
      <c r="C56" s="486" t="s">
        <v>96</v>
      </c>
      <c r="D56" s="487">
        <v>44252</v>
      </c>
      <c r="E56" s="302">
        <v>1427.65</v>
      </c>
      <c r="F56" s="302">
        <v>1432.75</v>
      </c>
      <c r="G56" s="303">
        <v>1418.5</v>
      </c>
      <c r="H56" s="303">
        <v>1409.35</v>
      </c>
      <c r="I56" s="303">
        <v>1395.1</v>
      </c>
      <c r="J56" s="303">
        <v>1441.9</v>
      </c>
      <c r="K56" s="303">
        <v>1456.15</v>
      </c>
      <c r="L56" s="303">
        <v>1465.3000000000002</v>
      </c>
      <c r="M56" s="290">
        <v>1447</v>
      </c>
      <c r="N56" s="290">
        <v>1423.6</v>
      </c>
      <c r="O56" s="305">
        <v>3188900</v>
      </c>
      <c r="P56" s="306">
        <v>-1.0337698139214334E-3</v>
      </c>
    </row>
    <row r="57" spans="1:16" ht="15">
      <c r="A57" s="263">
        <v>47</v>
      </c>
      <c r="B57" s="368" t="s">
        <v>43</v>
      </c>
      <c r="C57" s="486" t="s">
        <v>97</v>
      </c>
      <c r="D57" s="487">
        <v>44252</v>
      </c>
      <c r="E57" s="302">
        <v>212.4</v>
      </c>
      <c r="F57" s="302">
        <v>213.20000000000002</v>
      </c>
      <c r="G57" s="303">
        <v>210.60000000000002</v>
      </c>
      <c r="H57" s="303">
        <v>208.8</v>
      </c>
      <c r="I57" s="303">
        <v>206.20000000000002</v>
      </c>
      <c r="J57" s="303">
        <v>215.00000000000003</v>
      </c>
      <c r="K57" s="303">
        <v>217.6</v>
      </c>
      <c r="L57" s="303">
        <v>219.40000000000003</v>
      </c>
      <c r="M57" s="290">
        <v>215.8</v>
      </c>
      <c r="N57" s="290">
        <v>211.4</v>
      </c>
      <c r="O57" s="305">
        <v>12157200</v>
      </c>
      <c r="P57" s="306">
        <v>2.7068126520681267E-2</v>
      </c>
    </row>
    <row r="58" spans="1:16" ht="15">
      <c r="A58" s="263">
        <v>48</v>
      </c>
      <c r="B58" s="368" t="s">
        <v>53</v>
      </c>
      <c r="C58" s="486" t="s">
        <v>98</v>
      </c>
      <c r="D58" s="487">
        <v>44252</v>
      </c>
      <c r="E58" s="302">
        <v>83.45</v>
      </c>
      <c r="F58" s="302">
        <v>83.45</v>
      </c>
      <c r="G58" s="303">
        <v>82.75</v>
      </c>
      <c r="H58" s="303">
        <v>82.05</v>
      </c>
      <c r="I58" s="303">
        <v>81.349999999999994</v>
      </c>
      <c r="J58" s="303">
        <v>84.15</v>
      </c>
      <c r="K58" s="303">
        <v>84.850000000000023</v>
      </c>
      <c r="L58" s="303">
        <v>85.550000000000011</v>
      </c>
      <c r="M58" s="290">
        <v>84.15</v>
      </c>
      <c r="N58" s="290">
        <v>82.75</v>
      </c>
      <c r="O58" s="305">
        <v>86070000</v>
      </c>
      <c r="P58" s="306">
        <v>-5.6608133086876152E-3</v>
      </c>
    </row>
    <row r="59" spans="1:16" ht="15">
      <c r="A59" s="263">
        <v>49</v>
      </c>
      <c r="B59" s="368" t="s">
        <v>72</v>
      </c>
      <c r="C59" s="486" t="s">
        <v>99</v>
      </c>
      <c r="D59" s="487">
        <v>44252</v>
      </c>
      <c r="E59" s="302">
        <v>136.94999999999999</v>
      </c>
      <c r="F59" s="302">
        <v>136.35</v>
      </c>
      <c r="G59" s="303">
        <v>134</v>
      </c>
      <c r="H59" s="303">
        <v>131.05000000000001</v>
      </c>
      <c r="I59" s="303">
        <v>128.70000000000002</v>
      </c>
      <c r="J59" s="303">
        <v>139.29999999999998</v>
      </c>
      <c r="K59" s="303">
        <v>141.64999999999995</v>
      </c>
      <c r="L59" s="303">
        <v>144.59999999999997</v>
      </c>
      <c r="M59" s="290">
        <v>138.69999999999999</v>
      </c>
      <c r="N59" s="290">
        <v>133.4</v>
      </c>
      <c r="O59" s="305">
        <v>36648800</v>
      </c>
      <c r="P59" s="306">
        <v>4.1608876560332873E-2</v>
      </c>
    </row>
    <row r="60" spans="1:16" ht="15">
      <c r="A60" s="263">
        <v>50</v>
      </c>
      <c r="B60" s="368" t="s">
        <v>51</v>
      </c>
      <c r="C60" s="486" t="s">
        <v>100</v>
      </c>
      <c r="D60" s="487">
        <v>44252</v>
      </c>
      <c r="E60" s="302">
        <v>507.7</v>
      </c>
      <c r="F60" s="302">
        <v>507.63333333333338</v>
      </c>
      <c r="G60" s="303">
        <v>503.26666666666677</v>
      </c>
      <c r="H60" s="303">
        <v>498.83333333333337</v>
      </c>
      <c r="I60" s="303">
        <v>494.46666666666675</v>
      </c>
      <c r="J60" s="303">
        <v>512.06666666666683</v>
      </c>
      <c r="K60" s="303">
        <v>516.43333333333339</v>
      </c>
      <c r="L60" s="303">
        <v>520.86666666666679</v>
      </c>
      <c r="M60" s="290">
        <v>512</v>
      </c>
      <c r="N60" s="290">
        <v>503.2</v>
      </c>
      <c r="O60" s="305">
        <v>4750650</v>
      </c>
      <c r="P60" s="306">
        <v>-9.6735187424425639E-4</v>
      </c>
    </row>
    <row r="61" spans="1:16" ht="15">
      <c r="A61" s="263">
        <v>51</v>
      </c>
      <c r="B61" s="368" t="s">
        <v>101</v>
      </c>
      <c r="C61" s="486" t="s">
        <v>102</v>
      </c>
      <c r="D61" s="487">
        <v>44252</v>
      </c>
      <c r="E61" s="302">
        <v>26.1</v>
      </c>
      <c r="F61" s="302">
        <v>26.2</v>
      </c>
      <c r="G61" s="303">
        <v>25.799999999999997</v>
      </c>
      <c r="H61" s="303">
        <v>25.499999999999996</v>
      </c>
      <c r="I61" s="303">
        <v>25.099999999999994</v>
      </c>
      <c r="J61" s="303">
        <v>26.5</v>
      </c>
      <c r="K61" s="303">
        <v>26.9</v>
      </c>
      <c r="L61" s="303">
        <v>27.200000000000003</v>
      </c>
      <c r="M61" s="290">
        <v>26.6</v>
      </c>
      <c r="N61" s="290">
        <v>25.9</v>
      </c>
      <c r="O61" s="305">
        <v>148275000</v>
      </c>
      <c r="P61" s="306">
        <v>1.8242626938279112E-3</v>
      </c>
    </row>
    <row r="62" spans="1:16" ht="15">
      <c r="A62" s="263">
        <v>52</v>
      </c>
      <c r="B62" s="368" t="s">
        <v>49</v>
      </c>
      <c r="C62" s="486" t="s">
        <v>103</v>
      </c>
      <c r="D62" s="487">
        <v>44252</v>
      </c>
      <c r="E62" s="302">
        <v>759.95</v>
      </c>
      <c r="F62" s="302">
        <v>758.55000000000007</v>
      </c>
      <c r="G62" s="303">
        <v>752.60000000000014</v>
      </c>
      <c r="H62" s="303">
        <v>745.25000000000011</v>
      </c>
      <c r="I62" s="303">
        <v>739.30000000000018</v>
      </c>
      <c r="J62" s="303">
        <v>765.90000000000009</v>
      </c>
      <c r="K62" s="303">
        <v>771.85000000000014</v>
      </c>
      <c r="L62" s="303">
        <v>779.2</v>
      </c>
      <c r="M62" s="290">
        <v>764.5</v>
      </c>
      <c r="N62" s="290">
        <v>751.2</v>
      </c>
      <c r="O62" s="305">
        <v>3669000</v>
      </c>
      <c r="P62" s="306">
        <v>-1.3444474321054048E-2</v>
      </c>
    </row>
    <row r="63" spans="1:16" ht="15">
      <c r="A63" s="263">
        <v>53</v>
      </c>
      <c r="B63" s="388" t="s">
        <v>39</v>
      </c>
      <c r="C63" s="486" t="s">
        <v>245</v>
      </c>
      <c r="D63" s="487">
        <v>44252</v>
      </c>
      <c r="E63" s="302">
        <v>1480.75</v>
      </c>
      <c r="F63" s="302">
        <v>1481.5833333333333</v>
      </c>
      <c r="G63" s="303">
        <v>1459.1666666666665</v>
      </c>
      <c r="H63" s="303">
        <v>1437.5833333333333</v>
      </c>
      <c r="I63" s="303">
        <v>1415.1666666666665</v>
      </c>
      <c r="J63" s="303">
        <v>1503.1666666666665</v>
      </c>
      <c r="K63" s="303">
        <v>1525.583333333333</v>
      </c>
      <c r="L63" s="303">
        <v>1547.1666666666665</v>
      </c>
      <c r="M63" s="290">
        <v>1504</v>
      </c>
      <c r="N63" s="290">
        <v>1460</v>
      </c>
      <c r="O63" s="305">
        <v>1980550</v>
      </c>
      <c r="P63" s="306">
        <v>2.0428667113194909E-2</v>
      </c>
    </row>
    <row r="64" spans="1:16" ht="15">
      <c r="A64" s="263">
        <v>54</v>
      </c>
      <c r="B64" s="368" t="s">
        <v>37</v>
      </c>
      <c r="C64" s="486" t="s">
        <v>104</v>
      </c>
      <c r="D64" s="487">
        <v>44252</v>
      </c>
      <c r="E64" s="302">
        <v>1238.6500000000001</v>
      </c>
      <c r="F64" s="302">
        <v>1238.5833333333333</v>
      </c>
      <c r="G64" s="303">
        <v>1228.7666666666664</v>
      </c>
      <c r="H64" s="303">
        <v>1218.8833333333332</v>
      </c>
      <c r="I64" s="303">
        <v>1209.0666666666664</v>
      </c>
      <c r="J64" s="303">
        <v>1248.4666666666665</v>
      </c>
      <c r="K64" s="303">
        <v>1258.2833333333335</v>
      </c>
      <c r="L64" s="303">
        <v>1268.1666666666665</v>
      </c>
      <c r="M64" s="290">
        <v>1248.4000000000001</v>
      </c>
      <c r="N64" s="290">
        <v>1228.7</v>
      </c>
      <c r="O64" s="305">
        <v>17077200</v>
      </c>
      <c r="P64" s="306">
        <v>-3.5476718403547672E-3</v>
      </c>
    </row>
    <row r="65" spans="1:16" ht="15">
      <c r="A65" s="263">
        <v>55</v>
      </c>
      <c r="B65" s="368" t="s">
        <v>39</v>
      </c>
      <c r="C65" s="486" t="s">
        <v>105</v>
      </c>
      <c r="D65" s="487">
        <v>44252</v>
      </c>
      <c r="E65" s="302">
        <v>1156.2</v>
      </c>
      <c r="F65" s="302">
        <v>1150.6833333333334</v>
      </c>
      <c r="G65" s="303">
        <v>1142.4166666666667</v>
      </c>
      <c r="H65" s="303">
        <v>1128.6333333333334</v>
      </c>
      <c r="I65" s="303">
        <v>1120.3666666666668</v>
      </c>
      <c r="J65" s="303">
        <v>1164.4666666666667</v>
      </c>
      <c r="K65" s="303">
        <v>1172.7333333333331</v>
      </c>
      <c r="L65" s="303">
        <v>1186.5166666666667</v>
      </c>
      <c r="M65" s="290">
        <v>1158.95</v>
      </c>
      <c r="N65" s="290">
        <v>1136.9000000000001</v>
      </c>
      <c r="O65" s="305">
        <v>3844000</v>
      </c>
      <c r="P65" s="306">
        <v>0</v>
      </c>
    </row>
    <row r="66" spans="1:16" ht="15">
      <c r="A66" s="263">
        <v>56</v>
      </c>
      <c r="B66" s="368" t="s">
        <v>106</v>
      </c>
      <c r="C66" s="486" t="s">
        <v>107</v>
      </c>
      <c r="D66" s="487">
        <v>44252</v>
      </c>
      <c r="E66" s="302">
        <v>971.95</v>
      </c>
      <c r="F66" s="302">
        <v>967.44999999999993</v>
      </c>
      <c r="G66" s="303">
        <v>959.89999999999986</v>
      </c>
      <c r="H66" s="303">
        <v>947.84999999999991</v>
      </c>
      <c r="I66" s="303">
        <v>940.29999999999984</v>
      </c>
      <c r="J66" s="303">
        <v>979.49999999999989</v>
      </c>
      <c r="K66" s="303">
        <v>987.04999999999984</v>
      </c>
      <c r="L66" s="303">
        <v>999.09999999999991</v>
      </c>
      <c r="M66" s="290">
        <v>975</v>
      </c>
      <c r="N66" s="290">
        <v>955.4</v>
      </c>
      <c r="O66" s="305">
        <v>19759600</v>
      </c>
      <c r="P66" s="306">
        <v>-8.6742756804214227E-3</v>
      </c>
    </row>
    <row r="67" spans="1:16" ht="15">
      <c r="A67" s="263">
        <v>57</v>
      </c>
      <c r="B67" s="368" t="s">
        <v>56</v>
      </c>
      <c r="C67" s="486" t="s">
        <v>108</v>
      </c>
      <c r="D67" s="487">
        <v>44252</v>
      </c>
      <c r="E67" s="431">
        <v>2763.5</v>
      </c>
      <c r="F67" s="431">
        <v>2760.0333333333333</v>
      </c>
      <c r="G67" s="432">
        <v>2747.6166666666668</v>
      </c>
      <c r="H67" s="432">
        <v>2731.7333333333336</v>
      </c>
      <c r="I67" s="432">
        <v>2719.3166666666671</v>
      </c>
      <c r="J67" s="432">
        <v>2775.9166666666665</v>
      </c>
      <c r="K67" s="432">
        <v>2788.3333333333335</v>
      </c>
      <c r="L67" s="432">
        <v>2804.2166666666662</v>
      </c>
      <c r="M67" s="433">
        <v>2772.45</v>
      </c>
      <c r="N67" s="433">
        <v>2744.15</v>
      </c>
      <c r="O67" s="434">
        <v>16778100</v>
      </c>
      <c r="P67" s="435">
        <v>3.7690471489850493E-3</v>
      </c>
    </row>
    <row r="68" spans="1:16" ht="15">
      <c r="A68" s="263">
        <v>58</v>
      </c>
      <c r="B68" s="388" t="s">
        <v>56</v>
      </c>
      <c r="C68" s="486" t="s">
        <v>249</v>
      </c>
      <c r="D68" s="487">
        <v>44252</v>
      </c>
      <c r="E68" s="302">
        <v>2991.75</v>
      </c>
      <c r="F68" s="302">
        <v>3002.9833333333336</v>
      </c>
      <c r="G68" s="303">
        <v>2976.8666666666672</v>
      </c>
      <c r="H68" s="303">
        <v>2961.9833333333336</v>
      </c>
      <c r="I68" s="303">
        <v>2935.8666666666672</v>
      </c>
      <c r="J68" s="303">
        <v>3017.8666666666672</v>
      </c>
      <c r="K68" s="303">
        <v>3043.983333333334</v>
      </c>
      <c r="L68" s="303">
        <v>3058.8666666666672</v>
      </c>
      <c r="M68" s="290">
        <v>3029.1</v>
      </c>
      <c r="N68" s="290">
        <v>2988.1</v>
      </c>
      <c r="O68" s="305">
        <v>483400</v>
      </c>
      <c r="P68" s="306">
        <v>8.1915846016114596E-2</v>
      </c>
    </row>
    <row r="69" spans="1:16" ht="15">
      <c r="A69" s="263">
        <v>59</v>
      </c>
      <c r="B69" s="368" t="s">
        <v>53</v>
      </c>
      <c r="C69" s="486" t="s">
        <v>109</v>
      </c>
      <c r="D69" s="487">
        <v>44252</v>
      </c>
      <c r="E69" s="302">
        <v>1577.8</v>
      </c>
      <c r="F69" s="302">
        <v>1581.1833333333334</v>
      </c>
      <c r="G69" s="303">
        <v>1566.6166666666668</v>
      </c>
      <c r="H69" s="303">
        <v>1555.4333333333334</v>
      </c>
      <c r="I69" s="303">
        <v>1540.8666666666668</v>
      </c>
      <c r="J69" s="303">
        <v>1592.3666666666668</v>
      </c>
      <c r="K69" s="303">
        <v>1606.9333333333334</v>
      </c>
      <c r="L69" s="303">
        <v>1618.1166666666668</v>
      </c>
      <c r="M69" s="290">
        <v>1595.75</v>
      </c>
      <c r="N69" s="290">
        <v>1570</v>
      </c>
      <c r="O69" s="305">
        <v>26028200</v>
      </c>
      <c r="P69" s="306">
        <v>4.5852084571622658E-3</v>
      </c>
    </row>
    <row r="70" spans="1:16" ht="15">
      <c r="A70" s="263">
        <v>60</v>
      </c>
      <c r="B70" s="368" t="s">
        <v>56</v>
      </c>
      <c r="C70" s="486" t="s">
        <v>250</v>
      </c>
      <c r="D70" s="487">
        <v>44252</v>
      </c>
      <c r="E70" s="302">
        <v>716.55</v>
      </c>
      <c r="F70" s="302">
        <v>718.84999999999991</v>
      </c>
      <c r="G70" s="303">
        <v>710.29999999999984</v>
      </c>
      <c r="H70" s="303">
        <v>704.05</v>
      </c>
      <c r="I70" s="303">
        <v>695.49999999999989</v>
      </c>
      <c r="J70" s="303">
        <v>725.0999999999998</v>
      </c>
      <c r="K70" s="303">
        <v>733.65</v>
      </c>
      <c r="L70" s="303">
        <v>739.89999999999975</v>
      </c>
      <c r="M70" s="290">
        <v>727.4</v>
      </c>
      <c r="N70" s="290">
        <v>712.6</v>
      </c>
      <c r="O70" s="305">
        <v>8127900</v>
      </c>
      <c r="P70" s="306">
        <v>1.2191780821917807E-2</v>
      </c>
    </row>
    <row r="71" spans="1:16" ht="15">
      <c r="A71" s="263">
        <v>61</v>
      </c>
      <c r="B71" s="368" t="s">
        <v>43</v>
      </c>
      <c r="C71" s="486" t="s">
        <v>110</v>
      </c>
      <c r="D71" s="487">
        <v>44252</v>
      </c>
      <c r="E71" s="302">
        <v>3474.5</v>
      </c>
      <c r="F71" s="302">
        <v>3459.2999999999997</v>
      </c>
      <c r="G71" s="303">
        <v>3423.3499999999995</v>
      </c>
      <c r="H71" s="303">
        <v>3372.2</v>
      </c>
      <c r="I71" s="303">
        <v>3336.2499999999995</v>
      </c>
      <c r="J71" s="303">
        <v>3510.4499999999994</v>
      </c>
      <c r="K71" s="303">
        <v>3546.3999999999992</v>
      </c>
      <c r="L71" s="303">
        <v>3597.5499999999993</v>
      </c>
      <c r="M71" s="290">
        <v>3495.25</v>
      </c>
      <c r="N71" s="290">
        <v>3408.15</v>
      </c>
      <c r="O71" s="305">
        <v>3653400</v>
      </c>
      <c r="P71" s="306">
        <v>5.2831434703648674E-3</v>
      </c>
    </row>
    <row r="72" spans="1:16" ht="15">
      <c r="A72" s="263">
        <v>62</v>
      </c>
      <c r="B72" s="368" t="s">
        <v>111</v>
      </c>
      <c r="C72" s="486" t="s">
        <v>112</v>
      </c>
      <c r="D72" s="487">
        <v>44252</v>
      </c>
      <c r="E72" s="302">
        <v>296.8</v>
      </c>
      <c r="F72" s="302">
        <v>292.01666666666671</v>
      </c>
      <c r="G72" s="303">
        <v>285.43333333333339</v>
      </c>
      <c r="H72" s="303">
        <v>274.06666666666666</v>
      </c>
      <c r="I72" s="303">
        <v>267.48333333333335</v>
      </c>
      <c r="J72" s="303">
        <v>303.38333333333344</v>
      </c>
      <c r="K72" s="303">
        <v>309.96666666666681</v>
      </c>
      <c r="L72" s="303">
        <v>321.33333333333348</v>
      </c>
      <c r="M72" s="290">
        <v>298.60000000000002</v>
      </c>
      <c r="N72" s="290">
        <v>280.64999999999998</v>
      </c>
      <c r="O72" s="305">
        <v>32336000</v>
      </c>
      <c r="P72" s="306">
        <v>0.34165923282783228</v>
      </c>
    </row>
    <row r="73" spans="1:16" ht="15">
      <c r="A73" s="263">
        <v>63</v>
      </c>
      <c r="B73" s="368" t="s">
        <v>72</v>
      </c>
      <c r="C73" s="486" t="s">
        <v>113</v>
      </c>
      <c r="D73" s="487">
        <v>44252</v>
      </c>
      <c r="E73" s="302">
        <v>228.25</v>
      </c>
      <c r="F73" s="302">
        <v>227.23333333333335</v>
      </c>
      <c r="G73" s="303">
        <v>225.31666666666669</v>
      </c>
      <c r="H73" s="303">
        <v>222.38333333333335</v>
      </c>
      <c r="I73" s="303">
        <v>220.4666666666667</v>
      </c>
      <c r="J73" s="303">
        <v>230.16666666666669</v>
      </c>
      <c r="K73" s="303">
        <v>232.08333333333331</v>
      </c>
      <c r="L73" s="303">
        <v>235.01666666666668</v>
      </c>
      <c r="M73" s="290">
        <v>229.15</v>
      </c>
      <c r="N73" s="290">
        <v>224.3</v>
      </c>
      <c r="O73" s="305">
        <v>34632900</v>
      </c>
      <c r="P73" s="306">
        <v>5.0144950246807174E-3</v>
      </c>
    </row>
    <row r="74" spans="1:16" ht="15">
      <c r="A74" s="263">
        <v>64</v>
      </c>
      <c r="B74" s="368" t="s">
        <v>49</v>
      </c>
      <c r="C74" s="486" t="s">
        <v>114</v>
      </c>
      <c r="D74" s="487">
        <v>44252</v>
      </c>
      <c r="E74" s="302">
        <v>2265.75</v>
      </c>
      <c r="F74" s="302">
        <v>2259.2166666666667</v>
      </c>
      <c r="G74" s="303">
        <v>2246.9333333333334</v>
      </c>
      <c r="H74" s="303">
        <v>2228.1166666666668</v>
      </c>
      <c r="I74" s="303">
        <v>2215.8333333333335</v>
      </c>
      <c r="J74" s="303">
        <v>2278.0333333333333</v>
      </c>
      <c r="K74" s="303">
        <v>2290.3166666666671</v>
      </c>
      <c r="L74" s="303">
        <v>2309.1333333333332</v>
      </c>
      <c r="M74" s="290">
        <v>2271.5</v>
      </c>
      <c r="N74" s="290">
        <v>2240.4</v>
      </c>
      <c r="O74" s="305">
        <v>8599500</v>
      </c>
      <c r="P74" s="306">
        <v>-3.5822401614530777E-2</v>
      </c>
    </row>
    <row r="75" spans="1:16" ht="15">
      <c r="A75" s="263">
        <v>65</v>
      </c>
      <c r="B75" s="368" t="s">
        <v>56</v>
      </c>
      <c r="C75" s="486" t="s">
        <v>115</v>
      </c>
      <c r="D75" s="487">
        <v>44252</v>
      </c>
      <c r="E75" s="302">
        <v>232.9</v>
      </c>
      <c r="F75" s="302">
        <v>234.18333333333331</v>
      </c>
      <c r="G75" s="303">
        <v>229.16666666666663</v>
      </c>
      <c r="H75" s="303">
        <v>225.43333333333331</v>
      </c>
      <c r="I75" s="303">
        <v>220.41666666666663</v>
      </c>
      <c r="J75" s="303">
        <v>237.91666666666663</v>
      </c>
      <c r="K75" s="303">
        <v>242.93333333333334</v>
      </c>
      <c r="L75" s="303">
        <v>246.66666666666663</v>
      </c>
      <c r="M75" s="290">
        <v>239.2</v>
      </c>
      <c r="N75" s="290">
        <v>230.45</v>
      </c>
      <c r="O75" s="305">
        <v>33821000</v>
      </c>
      <c r="P75" s="306">
        <v>-3.8681822186976828E-2</v>
      </c>
    </row>
    <row r="76" spans="1:16" ht="15">
      <c r="A76" s="263">
        <v>66</v>
      </c>
      <c r="B76" s="368" t="s">
        <v>53</v>
      </c>
      <c r="C76" t="s">
        <v>116</v>
      </c>
      <c r="D76" s="487">
        <v>44252</v>
      </c>
      <c r="E76" s="431">
        <v>632.75</v>
      </c>
      <c r="F76" s="431">
        <v>631.83333333333337</v>
      </c>
      <c r="G76" s="432">
        <v>627.36666666666679</v>
      </c>
      <c r="H76" s="432">
        <v>621.98333333333346</v>
      </c>
      <c r="I76" s="432">
        <v>617.51666666666688</v>
      </c>
      <c r="J76" s="432">
        <v>637.2166666666667</v>
      </c>
      <c r="K76" s="432">
        <v>641.68333333333317</v>
      </c>
      <c r="L76" s="432">
        <v>647.06666666666661</v>
      </c>
      <c r="M76" s="433">
        <v>636.29999999999995</v>
      </c>
      <c r="N76" s="433">
        <v>626.45000000000005</v>
      </c>
      <c r="O76" s="434">
        <v>112780250</v>
      </c>
      <c r="P76" s="435">
        <v>-3.6574215178299298E-5</v>
      </c>
    </row>
    <row r="77" spans="1:16" ht="15">
      <c r="A77" s="263">
        <v>67</v>
      </c>
      <c r="B77" s="388" t="s">
        <v>56</v>
      </c>
      <c r="C77" s="486" t="s">
        <v>253</v>
      </c>
      <c r="D77" s="487">
        <v>44252</v>
      </c>
      <c r="E77" s="302">
        <v>1501.1</v>
      </c>
      <c r="F77" s="302">
        <v>1501.3333333333333</v>
      </c>
      <c r="G77" s="303">
        <v>1489.7666666666664</v>
      </c>
      <c r="H77" s="303">
        <v>1478.4333333333332</v>
      </c>
      <c r="I77" s="303">
        <v>1466.8666666666663</v>
      </c>
      <c r="J77" s="303">
        <v>1512.6666666666665</v>
      </c>
      <c r="K77" s="303">
        <v>1524.2333333333336</v>
      </c>
      <c r="L77" s="303">
        <v>1535.5666666666666</v>
      </c>
      <c r="M77" s="290">
        <v>1512.9</v>
      </c>
      <c r="N77" s="290">
        <v>1490</v>
      </c>
      <c r="O77" s="305">
        <v>1147500</v>
      </c>
      <c r="P77" s="306">
        <v>-2.7727763773856679E-2</v>
      </c>
    </row>
    <row r="78" spans="1:16" ht="15">
      <c r="A78" s="263">
        <v>68</v>
      </c>
      <c r="B78" s="368" t="s">
        <v>56</v>
      </c>
      <c r="C78" s="486" t="s">
        <v>117</v>
      </c>
      <c r="D78" s="487">
        <v>44252</v>
      </c>
      <c r="E78" s="302">
        <v>493.3</v>
      </c>
      <c r="F78" s="302">
        <v>489.5333333333333</v>
      </c>
      <c r="G78" s="303">
        <v>484.16666666666663</v>
      </c>
      <c r="H78" s="303">
        <v>475.0333333333333</v>
      </c>
      <c r="I78" s="303">
        <v>469.66666666666663</v>
      </c>
      <c r="J78" s="303">
        <v>498.66666666666663</v>
      </c>
      <c r="K78" s="303">
        <v>504.0333333333333</v>
      </c>
      <c r="L78" s="303">
        <v>513.16666666666663</v>
      </c>
      <c r="M78" s="290">
        <v>494.9</v>
      </c>
      <c r="N78" s="290">
        <v>480.4</v>
      </c>
      <c r="O78" s="305">
        <v>9927000</v>
      </c>
      <c r="P78" s="306">
        <v>3.9585296889726673E-2</v>
      </c>
    </row>
    <row r="79" spans="1:16" ht="15">
      <c r="A79" s="263">
        <v>69</v>
      </c>
      <c r="B79" s="368" t="s">
        <v>67</v>
      </c>
      <c r="C79" s="486" t="s">
        <v>118</v>
      </c>
      <c r="D79" s="487">
        <v>44252</v>
      </c>
      <c r="E79" s="302">
        <v>12.95</v>
      </c>
      <c r="F79" s="302">
        <v>12.649999999999999</v>
      </c>
      <c r="G79" s="303">
        <v>12.199999999999998</v>
      </c>
      <c r="H79" s="303">
        <v>11.45</v>
      </c>
      <c r="I79" s="303">
        <v>10.999999999999998</v>
      </c>
      <c r="J79" s="303">
        <v>13.399999999999997</v>
      </c>
      <c r="K79" s="303">
        <v>13.85</v>
      </c>
      <c r="L79" s="303">
        <v>14.599999999999996</v>
      </c>
      <c r="M79" s="290">
        <v>13.1</v>
      </c>
      <c r="N79" s="290">
        <v>11.9</v>
      </c>
      <c r="O79" s="305">
        <v>973770000</v>
      </c>
      <c r="P79" s="306">
        <v>0.10396000317435124</v>
      </c>
    </row>
    <row r="80" spans="1:16" ht="15">
      <c r="A80" s="263">
        <v>70</v>
      </c>
      <c r="B80" s="368" t="s">
        <v>53</v>
      </c>
      <c r="C80" s="486" t="s">
        <v>119</v>
      </c>
      <c r="D80" s="487">
        <v>44252</v>
      </c>
      <c r="E80" s="302">
        <v>52.5</v>
      </c>
      <c r="F80" s="302">
        <v>51.9</v>
      </c>
      <c r="G80" s="303">
        <v>50.8</v>
      </c>
      <c r="H80" s="303">
        <v>49.1</v>
      </c>
      <c r="I80" s="303">
        <v>48</v>
      </c>
      <c r="J80" s="303">
        <v>53.599999999999994</v>
      </c>
      <c r="K80" s="303">
        <v>54.7</v>
      </c>
      <c r="L80" s="303">
        <v>56.399999999999991</v>
      </c>
      <c r="M80" s="290">
        <v>53</v>
      </c>
      <c r="N80" s="290">
        <v>50.2</v>
      </c>
      <c r="O80" s="305">
        <v>181165000</v>
      </c>
      <c r="P80" s="306">
        <v>2.3947594501718215E-2</v>
      </c>
    </row>
    <row r="81" spans="1:16" ht="15">
      <c r="A81" s="263">
        <v>71</v>
      </c>
      <c r="B81" s="368" t="s">
        <v>72</v>
      </c>
      <c r="C81" s="486" t="s">
        <v>120</v>
      </c>
      <c r="D81" s="487">
        <v>44252</v>
      </c>
      <c r="E81" s="302">
        <v>570.65</v>
      </c>
      <c r="F81" s="302">
        <v>565.11666666666667</v>
      </c>
      <c r="G81" s="303">
        <v>552.43333333333339</v>
      </c>
      <c r="H81" s="303">
        <v>534.2166666666667</v>
      </c>
      <c r="I81" s="303">
        <v>521.53333333333342</v>
      </c>
      <c r="J81" s="303">
        <v>583.33333333333337</v>
      </c>
      <c r="K81" s="303">
        <v>596.01666666666654</v>
      </c>
      <c r="L81" s="303">
        <v>614.23333333333335</v>
      </c>
      <c r="M81" s="290">
        <v>577.79999999999995</v>
      </c>
      <c r="N81" s="290">
        <v>546.9</v>
      </c>
      <c r="O81" s="305">
        <v>5733750</v>
      </c>
      <c r="P81" s="306">
        <v>5.303760848601736E-3</v>
      </c>
    </row>
    <row r="82" spans="1:16" ht="15">
      <c r="A82" s="263">
        <v>72</v>
      </c>
      <c r="B82" s="368" t="s">
        <v>39</v>
      </c>
      <c r="C82" s="486" t="s">
        <v>121</v>
      </c>
      <c r="D82" s="487">
        <v>44252</v>
      </c>
      <c r="E82" s="302">
        <v>1637.7</v>
      </c>
      <c r="F82" s="302">
        <v>1631.9333333333334</v>
      </c>
      <c r="G82" s="303">
        <v>1611.9666666666667</v>
      </c>
      <c r="H82" s="303">
        <v>1586.2333333333333</v>
      </c>
      <c r="I82" s="303">
        <v>1566.2666666666667</v>
      </c>
      <c r="J82" s="303">
        <v>1657.6666666666667</v>
      </c>
      <c r="K82" s="303">
        <v>1677.6333333333334</v>
      </c>
      <c r="L82" s="303">
        <v>1703.3666666666668</v>
      </c>
      <c r="M82" s="290">
        <v>1651.9</v>
      </c>
      <c r="N82" s="290">
        <v>1606.2</v>
      </c>
      <c r="O82" s="305">
        <v>3076000</v>
      </c>
      <c r="P82" s="306">
        <v>-2.9193624743569513E-2</v>
      </c>
    </row>
    <row r="83" spans="1:16" ht="15">
      <c r="A83" s="263">
        <v>73</v>
      </c>
      <c r="B83" s="368" t="s">
        <v>53</v>
      </c>
      <c r="C83" s="486" t="s">
        <v>122</v>
      </c>
      <c r="D83" s="487">
        <v>44252</v>
      </c>
      <c r="E83" s="302">
        <v>1025.9000000000001</v>
      </c>
      <c r="F83" s="302">
        <v>1027.7166666666665</v>
      </c>
      <c r="G83" s="303">
        <v>1015.633333333333</v>
      </c>
      <c r="H83" s="303">
        <v>1005.3666666666666</v>
      </c>
      <c r="I83" s="303">
        <v>993.28333333333308</v>
      </c>
      <c r="J83" s="303">
        <v>1037.9833333333329</v>
      </c>
      <c r="K83" s="303">
        <v>1050.0666666666664</v>
      </c>
      <c r="L83" s="303">
        <v>1060.3333333333328</v>
      </c>
      <c r="M83" s="290">
        <v>1039.8</v>
      </c>
      <c r="N83" s="290">
        <v>1017.45</v>
      </c>
      <c r="O83" s="305">
        <v>25334100</v>
      </c>
      <c r="P83" s="306">
        <v>-3.8573147427277232E-3</v>
      </c>
    </row>
    <row r="84" spans="1:16" ht="15">
      <c r="A84" s="263">
        <v>74</v>
      </c>
      <c r="B84" s="368" t="s">
        <v>67</v>
      </c>
      <c r="C84" s="486" t="s">
        <v>831</v>
      </c>
      <c r="D84" s="487">
        <v>44252</v>
      </c>
      <c r="E84" s="302">
        <v>250.5</v>
      </c>
      <c r="F84" s="302">
        <v>250.25</v>
      </c>
      <c r="G84" s="303">
        <v>245.5</v>
      </c>
      <c r="H84" s="303">
        <v>240.5</v>
      </c>
      <c r="I84" s="303">
        <v>235.75</v>
      </c>
      <c r="J84" s="303">
        <v>255.25</v>
      </c>
      <c r="K84" s="303">
        <v>260</v>
      </c>
      <c r="L84" s="303">
        <v>265</v>
      </c>
      <c r="M84" s="290">
        <v>255</v>
      </c>
      <c r="N84" s="290">
        <v>245.25</v>
      </c>
      <c r="O84" s="305">
        <v>12751200</v>
      </c>
      <c r="P84" s="306">
        <v>4.411116012351125E-3</v>
      </c>
    </row>
    <row r="85" spans="1:16" ht="15">
      <c r="A85" s="263">
        <v>75</v>
      </c>
      <c r="B85" s="368" t="s">
        <v>106</v>
      </c>
      <c r="C85" s="486" t="s">
        <v>124</v>
      </c>
      <c r="D85" s="487">
        <v>44252</v>
      </c>
      <c r="E85" s="302">
        <v>1293.5999999999999</v>
      </c>
      <c r="F85" s="302">
        <v>1292.3166666666666</v>
      </c>
      <c r="G85" s="303">
        <v>1287.2833333333333</v>
      </c>
      <c r="H85" s="303">
        <v>1280.9666666666667</v>
      </c>
      <c r="I85" s="303">
        <v>1275.9333333333334</v>
      </c>
      <c r="J85" s="303">
        <v>1298.6333333333332</v>
      </c>
      <c r="K85" s="303">
        <v>1303.6666666666665</v>
      </c>
      <c r="L85" s="303">
        <v>1309.9833333333331</v>
      </c>
      <c r="M85" s="290">
        <v>1297.3499999999999</v>
      </c>
      <c r="N85" s="290">
        <v>1286</v>
      </c>
      <c r="O85" s="305">
        <v>34500000</v>
      </c>
      <c r="P85" s="306">
        <v>2.6859061361525823E-2</v>
      </c>
    </row>
    <row r="86" spans="1:16" ht="15">
      <c r="A86" s="263">
        <v>76</v>
      </c>
      <c r="B86" s="368" t="s">
        <v>72</v>
      </c>
      <c r="C86" s="486" t="s">
        <v>125</v>
      </c>
      <c r="D86" s="487">
        <v>44252</v>
      </c>
      <c r="E86" s="302">
        <v>96.95</v>
      </c>
      <c r="F86" s="302">
        <v>97</v>
      </c>
      <c r="G86" s="303">
        <v>96.2</v>
      </c>
      <c r="H86" s="303">
        <v>95.45</v>
      </c>
      <c r="I86" s="303">
        <v>94.65</v>
      </c>
      <c r="J86" s="303">
        <v>97.75</v>
      </c>
      <c r="K86" s="303">
        <v>98.550000000000011</v>
      </c>
      <c r="L86" s="303">
        <v>99.3</v>
      </c>
      <c r="M86" s="290">
        <v>97.8</v>
      </c>
      <c r="N86" s="290">
        <v>96.25</v>
      </c>
      <c r="O86" s="305">
        <v>64447500</v>
      </c>
      <c r="P86" s="306">
        <v>1.6923076923076923E-2</v>
      </c>
    </row>
    <row r="87" spans="1:16" ht="15">
      <c r="A87" s="263">
        <v>77</v>
      </c>
      <c r="B87" s="368" t="s">
        <v>49</v>
      </c>
      <c r="C87" s="486" t="s">
        <v>126</v>
      </c>
      <c r="D87" s="487">
        <v>44252</v>
      </c>
      <c r="E87" s="302">
        <v>224.75</v>
      </c>
      <c r="F87" s="302">
        <v>224.98333333333335</v>
      </c>
      <c r="G87" s="303">
        <v>222.56666666666669</v>
      </c>
      <c r="H87" s="303">
        <v>220.38333333333335</v>
      </c>
      <c r="I87" s="303">
        <v>217.9666666666667</v>
      </c>
      <c r="J87" s="303">
        <v>227.16666666666669</v>
      </c>
      <c r="K87" s="303">
        <v>229.58333333333331</v>
      </c>
      <c r="L87" s="303">
        <v>231.76666666666668</v>
      </c>
      <c r="M87" s="290">
        <v>227.4</v>
      </c>
      <c r="N87" s="290">
        <v>222.8</v>
      </c>
      <c r="O87" s="305">
        <v>147680000</v>
      </c>
      <c r="P87" s="306">
        <v>0.1111378629556508</v>
      </c>
    </row>
    <row r="88" spans="1:16" ht="15">
      <c r="A88" s="263">
        <v>78</v>
      </c>
      <c r="B88" s="368" t="s">
        <v>111</v>
      </c>
      <c r="C88" s="486" t="s">
        <v>127</v>
      </c>
      <c r="D88" s="487">
        <v>44252</v>
      </c>
      <c r="E88" s="302">
        <v>316.75</v>
      </c>
      <c r="F88" s="302">
        <v>314.53333333333336</v>
      </c>
      <c r="G88" s="303">
        <v>309.61666666666673</v>
      </c>
      <c r="H88" s="303">
        <v>302.48333333333335</v>
      </c>
      <c r="I88" s="303">
        <v>297.56666666666672</v>
      </c>
      <c r="J88" s="303">
        <v>321.66666666666674</v>
      </c>
      <c r="K88" s="303">
        <v>326.58333333333337</v>
      </c>
      <c r="L88" s="303">
        <v>333.71666666666675</v>
      </c>
      <c r="M88" s="290">
        <v>319.45</v>
      </c>
      <c r="N88" s="290">
        <v>307.39999999999998</v>
      </c>
      <c r="O88" s="305">
        <v>21205000</v>
      </c>
      <c r="P88" s="306">
        <v>4.0736196319018404E-2</v>
      </c>
    </row>
    <row r="89" spans="1:16" ht="15">
      <c r="A89" s="263">
        <v>79</v>
      </c>
      <c r="B89" s="368" t="s">
        <v>111</v>
      </c>
      <c r="C89" s="486" t="s">
        <v>128</v>
      </c>
      <c r="D89" s="487">
        <v>44252</v>
      </c>
      <c r="E89" s="302">
        <v>410.6</v>
      </c>
      <c r="F89" s="302">
        <v>411.4666666666667</v>
      </c>
      <c r="G89" s="303">
        <v>405.63333333333338</v>
      </c>
      <c r="H89" s="303">
        <v>400.66666666666669</v>
      </c>
      <c r="I89" s="303">
        <v>394.83333333333337</v>
      </c>
      <c r="J89" s="303">
        <v>416.43333333333339</v>
      </c>
      <c r="K89" s="303">
        <v>422.26666666666665</v>
      </c>
      <c r="L89" s="303">
        <v>427.23333333333341</v>
      </c>
      <c r="M89" s="290">
        <v>417.3</v>
      </c>
      <c r="N89" s="290">
        <v>406.5</v>
      </c>
      <c r="O89" s="305">
        <v>33490800</v>
      </c>
      <c r="P89" s="306">
        <v>6.8181818181818179E-3</v>
      </c>
    </row>
    <row r="90" spans="1:16" ht="15">
      <c r="A90" s="263">
        <v>80</v>
      </c>
      <c r="B90" s="368" t="s">
        <v>39</v>
      </c>
      <c r="C90" s="486" t="s">
        <v>129</v>
      </c>
      <c r="D90" s="487">
        <v>44252</v>
      </c>
      <c r="E90" s="302">
        <v>2805.35</v>
      </c>
      <c r="F90" s="302">
        <v>2800.1333333333332</v>
      </c>
      <c r="G90" s="303">
        <v>2775.3166666666666</v>
      </c>
      <c r="H90" s="303">
        <v>2745.2833333333333</v>
      </c>
      <c r="I90" s="303">
        <v>2720.4666666666667</v>
      </c>
      <c r="J90" s="303">
        <v>2830.1666666666665</v>
      </c>
      <c r="K90" s="303">
        <v>2854.9833333333331</v>
      </c>
      <c r="L90" s="303">
        <v>2885.0166666666664</v>
      </c>
      <c r="M90" s="290">
        <v>2824.95</v>
      </c>
      <c r="N90" s="290">
        <v>2770.1</v>
      </c>
      <c r="O90" s="305">
        <v>1754750</v>
      </c>
      <c r="P90" s="306">
        <v>2.54200146092038E-2</v>
      </c>
    </row>
    <row r="91" spans="1:16" ht="15">
      <c r="A91" s="263">
        <v>81</v>
      </c>
      <c r="B91" s="368" t="s">
        <v>53</v>
      </c>
      <c r="C91" s="486" t="s">
        <v>131</v>
      </c>
      <c r="D91" s="487">
        <v>44252</v>
      </c>
      <c r="E91" s="302">
        <v>1960.1</v>
      </c>
      <c r="F91" s="302">
        <v>1961.6833333333334</v>
      </c>
      <c r="G91" s="303">
        <v>1940.4666666666667</v>
      </c>
      <c r="H91" s="303">
        <v>1920.8333333333333</v>
      </c>
      <c r="I91" s="303">
        <v>1899.6166666666666</v>
      </c>
      <c r="J91" s="303">
        <v>1981.3166666666668</v>
      </c>
      <c r="K91" s="303">
        <v>2002.5333333333335</v>
      </c>
      <c r="L91" s="303">
        <v>2022.166666666667</v>
      </c>
      <c r="M91" s="290">
        <v>1982.9</v>
      </c>
      <c r="N91" s="290">
        <v>1942.05</v>
      </c>
      <c r="O91" s="305">
        <v>14860000</v>
      </c>
      <c r="P91" s="306">
        <v>1.8785136432195256E-2</v>
      </c>
    </row>
    <row r="92" spans="1:16" ht="15">
      <c r="A92" s="263">
        <v>82</v>
      </c>
      <c r="B92" s="368" t="s">
        <v>56</v>
      </c>
      <c r="C92" s="486" t="s">
        <v>132</v>
      </c>
      <c r="D92" s="487">
        <v>44252</v>
      </c>
      <c r="E92" s="431">
        <v>94.15</v>
      </c>
      <c r="F92" s="431">
        <v>93.149999999999991</v>
      </c>
      <c r="G92" s="432">
        <v>91.499999999999986</v>
      </c>
      <c r="H92" s="432">
        <v>88.85</v>
      </c>
      <c r="I92" s="432">
        <v>87.199999999999989</v>
      </c>
      <c r="J92" s="432">
        <v>95.799999999999983</v>
      </c>
      <c r="K92" s="432">
        <v>97.449999999999989</v>
      </c>
      <c r="L92" s="432">
        <v>100.09999999999998</v>
      </c>
      <c r="M92" s="433">
        <v>94.8</v>
      </c>
      <c r="N92" s="433">
        <v>90.5</v>
      </c>
      <c r="O92" s="434">
        <v>42130204</v>
      </c>
      <c r="P92" s="435">
        <v>-4.84822934232715E-3</v>
      </c>
    </row>
    <row r="93" spans="1:16" ht="15">
      <c r="A93" s="263">
        <v>83</v>
      </c>
      <c r="B93" s="388" t="s">
        <v>39</v>
      </c>
      <c r="C93" s="486" t="s">
        <v>349</v>
      </c>
      <c r="D93" s="487">
        <v>44252</v>
      </c>
      <c r="E93" s="302">
        <v>2442.4499999999998</v>
      </c>
      <c r="F93" s="302">
        <v>2420</v>
      </c>
      <c r="G93" s="303">
        <v>2392.4499999999998</v>
      </c>
      <c r="H93" s="303">
        <v>2342.4499999999998</v>
      </c>
      <c r="I93" s="303">
        <v>2314.8999999999996</v>
      </c>
      <c r="J93" s="303">
        <v>2470</v>
      </c>
      <c r="K93" s="303">
        <v>2497.5500000000002</v>
      </c>
      <c r="L93" s="303">
        <v>2547.5500000000002</v>
      </c>
      <c r="M93" s="290">
        <v>2447.5500000000002</v>
      </c>
      <c r="N93" s="290">
        <v>2370</v>
      </c>
      <c r="O93" s="305">
        <v>103250</v>
      </c>
      <c r="P93" s="306">
        <v>-1.1961722488038277E-2</v>
      </c>
    </row>
    <row r="94" spans="1:16" ht="15">
      <c r="A94" s="263">
        <v>84</v>
      </c>
      <c r="B94" s="368" t="s">
        <v>56</v>
      </c>
      <c r="C94" s="486" t="s">
        <v>133</v>
      </c>
      <c r="D94" s="487">
        <v>44252</v>
      </c>
      <c r="E94" s="302">
        <v>436.45</v>
      </c>
      <c r="F94" s="302">
        <v>438.2833333333333</v>
      </c>
      <c r="G94" s="303">
        <v>432.31666666666661</v>
      </c>
      <c r="H94" s="303">
        <v>428.18333333333328</v>
      </c>
      <c r="I94" s="303">
        <v>422.21666666666658</v>
      </c>
      <c r="J94" s="303">
        <v>442.41666666666663</v>
      </c>
      <c r="K94" s="303">
        <v>448.38333333333333</v>
      </c>
      <c r="L94" s="303">
        <v>452.51666666666665</v>
      </c>
      <c r="M94" s="290">
        <v>444.25</v>
      </c>
      <c r="N94" s="290">
        <v>434.15</v>
      </c>
      <c r="O94" s="305">
        <v>8948000</v>
      </c>
      <c r="P94" s="306">
        <v>1.4282475629109045E-2</v>
      </c>
    </row>
    <row r="95" spans="1:16" ht="15">
      <c r="A95" s="263">
        <v>85</v>
      </c>
      <c r="B95" s="368" t="s">
        <v>63</v>
      </c>
      <c r="C95" s="486" t="s">
        <v>134</v>
      </c>
      <c r="D95" s="487">
        <v>44252</v>
      </c>
      <c r="E95" s="302">
        <v>1535.45</v>
      </c>
      <c r="F95" s="302">
        <v>1541.9833333333336</v>
      </c>
      <c r="G95" s="303">
        <v>1521.5666666666671</v>
      </c>
      <c r="H95" s="303">
        <v>1507.6833333333334</v>
      </c>
      <c r="I95" s="303">
        <v>1487.2666666666669</v>
      </c>
      <c r="J95" s="303">
        <v>1555.8666666666672</v>
      </c>
      <c r="K95" s="303">
        <v>1576.2833333333338</v>
      </c>
      <c r="L95" s="303">
        <v>1590.1666666666674</v>
      </c>
      <c r="M95" s="290">
        <v>1562.4</v>
      </c>
      <c r="N95" s="290">
        <v>1528.1</v>
      </c>
      <c r="O95" s="305">
        <v>14230100</v>
      </c>
      <c r="P95" s="306">
        <v>-1.3827455668459852E-2</v>
      </c>
    </row>
    <row r="96" spans="1:16" ht="15">
      <c r="A96" s="263">
        <v>86</v>
      </c>
      <c r="B96" s="368" t="s">
        <v>51</v>
      </c>
      <c r="C96" s="486" t="s">
        <v>135</v>
      </c>
      <c r="D96" s="487">
        <v>44252</v>
      </c>
      <c r="E96" s="302">
        <v>1063.9000000000001</v>
      </c>
      <c r="F96" s="302">
        <v>1065.0333333333335</v>
      </c>
      <c r="G96" s="303">
        <v>1056.0666666666671</v>
      </c>
      <c r="H96" s="303">
        <v>1048.2333333333336</v>
      </c>
      <c r="I96" s="303">
        <v>1039.2666666666671</v>
      </c>
      <c r="J96" s="303">
        <v>1072.866666666667</v>
      </c>
      <c r="K96" s="303">
        <v>1081.8333333333337</v>
      </c>
      <c r="L96" s="303">
        <v>1089.666666666667</v>
      </c>
      <c r="M96" s="290">
        <v>1074</v>
      </c>
      <c r="N96" s="290">
        <v>1057.2</v>
      </c>
      <c r="O96" s="305">
        <v>7315100</v>
      </c>
      <c r="P96" s="306">
        <v>3.3877943296492075E-2</v>
      </c>
    </row>
    <row r="97" spans="1:16" ht="15">
      <c r="A97" s="263">
        <v>87</v>
      </c>
      <c r="B97" s="368" t="s">
        <v>43</v>
      </c>
      <c r="C97" s="486" t="s">
        <v>136</v>
      </c>
      <c r="D97" s="487">
        <v>44252</v>
      </c>
      <c r="E97" s="302">
        <v>915.1</v>
      </c>
      <c r="F97" s="302">
        <v>914</v>
      </c>
      <c r="G97" s="303">
        <v>906.6</v>
      </c>
      <c r="H97" s="303">
        <v>898.1</v>
      </c>
      <c r="I97" s="303">
        <v>890.7</v>
      </c>
      <c r="J97" s="303">
        <v>922.5</v>
      </c>
      <c r="K97" s="303">
        <v>929.90000000000009</v>
      </c>
      <c r="L97" s="303">
        <v>938.4</v>
      </c>
      <c r="M97" s="290">
        <v>921.4</v>
      </c>
      <c r="N97" s="290">
        <v>905.5</v>
      </c>
      <c r="O97" s="305">
        <v>11099200</v>
      </c>
      <c r="P97" s="306">
        <v>-2.5325792967789525E-2</v>
      </c>
    </row>
    <row r="98" spans="1:16" ht="15">
      <c r="A98" s="263">
        <v>88</v>
      </c>
      <c r="B98" s="368" t="s">
        <v>56</v>
      </c>
      <c r="C98" s="486" t="s">
        <v>137</v>
      </c>
      <c r="D98" s="487">
        <v>44252</v>
      </c>
      <c r="E98" s="302">
        <v>196.8</v>
      </c>
      <c r="F98" s="302">
        <v>194.46666666666667</v>
      </c>
      <c r="G98" s="303">
        <v>189.93333333333334</v>
      </c>
      <c r="H98" s="303">
        <v>183.06666666666666</v>
      </c>
      <c r="I98" s="303">
        <v>178.53333333333333</v>
      </c>
      <c r="J98" s="303">
        <v>201.33333333333334</v>
      </c>
      <c r="K98" s="303">
        <v>205.8666666666667</v>
      </c>
      <c r="L98" s="303">
        <v>212.73333333333335</v>
      </c>
      <c r="M98" s="290">
        <v>199</v>
      </c>
      <c r="N98" s="290">
        <v>187.6</v>
      </c>
      <c r="O98" s="305">
        <v>13364000</v>
      </c>
      <c r="P98" s="306">
        <v>0.16249130132219902</v>
      </c>
    </row>
    <row r="99" spans="1:16" ht="15">
      <c r="A99" s="263">
        <v>89</v>
      </c>
      <c r="B99" s="368" t="s">
        <v>56</v>
      </c>
      <c r="C99" s="486" t="s">
        <v>138</v>
      </c>
      <c r="D99" s="487">
        <v>44252</v>
      </c>
      <c r="E99" s="302">
        <v>177.1</v>
      </c>
      <c r="F99" s="302">
        <v>176.68333333333331</v>
      </c>
      <c r="G99" s="303">
        <v>173.41666666666663</v>
      </c>
      <c r="H99" s="303">
        <v>169.73333333333332</v>
      </c>
      <c r="I99" s="303">
        <v>166.46666666666664</v>
      </c>
      <c r="J99" s="303">
        <v>180.36666666666662</v>
      </c>
      <c r="K99" s="303">
        <v>183.63333333333333</v>
      </c>
      <c r="L99" s="303">
        <v>187.31666666666661</v>
      </c>
      <c r="M99" s="290">
        <v>179.95</v>
      </c>
      <c r="N99" s="290">
        <v>173</v>
      </c>
      <c r="O99" s="305">
        <v>18372000</v>
      </c>
      <c r="P99" s="306">
        <v>5.7685664939550949E-2</v>
      </c>
    </row>
    <row r="100" spans="1:16" ht="15">
      <c r="A100" s="263">
        <v>90</v>
      </c>
      <c r="B100" s="368" t="s">
        <v>49</v>
      </c>
      <c r="C100" s="486" t="s">
        <v>139</v>
      </c>
      <c r="D100" s="487">
        <v>44252</v>
      </c>
      <c r="E100" s="302">
        <v>417.5</v>
      </c>
      <c r="F100" s="302">
        <v>414.93333333333334</v>
      </c>
      <c r="G100" s="303">
        <v>411.4666666666667</v>
      </c>
      <c r="H100" s="303">
        <v>405.43333333333334</v>
      </c>
      <c r="I100" s="303">
        <v>401.9666666666667</v>
      </c>
      <c r="J100" s="303">
        <v>420.9666666666667</v>
      </c>
      <c r="K100" s="303">
        <v>424.43333333333328</v>
      </c>
      <c r="L100" s="303">
        <v>430.4666666666667</v>
      </c>
      <c r="M100" s="290">
        <v>418.4</v>
      </c>
      <c r="N100" s="290">
        <v>408.9</v>
      </c>
      <c r="O100" s="305">
        <v>9254000</v>
      </c>
      <c r="P100" s="306">
        <v>1.7594018033868484E-2</v>
      </c>
    </row>
    <row r="101" spans="1:16" ht="15">
      <c r="A101" s="263">
        <v>91</v>
      </c>
      <c r="B101" s="368" t="s">
        <v>43</v>
      </c>
      <c r="C101" s="486" t="s">
        <v>140</v>
      </c>
      <c r="D101" s="487">
        <v>44252</v>
      </c>
      <c r="E101" s="302">
        <v>7674.8</v>
      </c>
      <c r="F101" s="302">
        <v>7671.55</v>
      </c>
      <c r="G101" s="303">
        <v>7597.25</v>
      </c>
      <c r="H101" s="303">
        <v>7519.7</v>
      </c>
      <c r="I101" s="303">
        <v>7445.4</v>
      </c>
      <c r="J101" s="303">
        <v>7749.1</v>
      </c>
      <c r="K101" s="303">
        <v>7823.4000000000015</v>
      </c>
      <c r="L101" s="303">
        <v>7900.9500000000007</v>
      </c>
      <c r="M101" s="290">
        <v>7745.85</v>
      </c>
      <c r="N101" s="290">
        <v>7594</v>
      </c>
      <c r="O101" s="305">
        <v>2463600</v>
      </c>
      <c r="P101" s="306">
        <v>-7.0133010882708589E-3</v>
      </c>
    </row>
    <row r="102" spans="1:16" ht="15">
      <c r="A102" s="263">
        <v>92</v>
      </c>
      <c r="B102" s="368" t="s">
        <v>49</v>
      </c>
      <c r="C102" s="486" t="s">
        <v>141</v>
      </c>
      <c r="D102" s="487">
        <v>44252</v>
      </c>
      <c r="E102" s="302">
        <v>573.29999999999995</v>
      </c>
      <c r="F102" s="302">
        <v>574.66666666666663</v>
      </c>
      <c r="G102" s="303">
        <v>567.63333333333321</v>
      </c>
      <c r="H102" s="303">
        <v>561.96666666666658</v>
      </c>
      <c r="I102" s="303">
        <v>554.93333333333317</v>
      </c>
      <c r="J102" s="303">
        <v>580.33333333333326</v>
      </c>
      <c r="K102" s="303">
        <v>587.36666666666679</v>
      </c>
      <c r="L102" s="303">
        <v>593.0333333333333</v>
      </c>
      <c r="M102" s="290">
        <v>581.70000000000005</v>
      </c>
      <c r="N102" s="290">
        <v>569</v>
      </c>
      <c r="O102" s="305">
        <v>13313750</v>
      </c>
      <c r="P102" s="306">
        <v>7.5678743732854031E-3</v>
      </c>
    </row>
    <row r="103" spans="1:16" ht="15">
      <c r="A103" s="263">
        <v>93</v>
      </c>
      <c r="B103" s="368" t="s">
        <v>56</v>
      </c>
      <c r="C103" s="486" t="s">
        <v>142</v>
      </c>
      <c r="D103" s="487">
        <v>44252</v>
      </c>
      <c r="E103" s="302">
        <v>818</v>
      </c>
      <c r="F103" s="302">
        <v>809.4</v>
      </c>
      <c r="G103" s="303">
        <v>785.9</v>
      </c>
      <c r="H103" s="303">
        <v>753.8</v>
      </c>
      <c r="I103" s="303">
        <v>730.3</v>
      </c>
      <c r="J103" s="303">
        <v>841.5</v>
      </c>
      <c r="K103" s="303">
        <v>865</v>
      </c>
      <c r="L103" s="303">
        <v>897.1</v>
      </c>
      <c r="M103" s="290">
        <v>832.9</v>
      </c>
      <c r="N103" s="290">
        <v>777.3</v>
      </c>
      <c r="O103" s="305">
        <v>4503200</v>
      </c>
      <c r="P103" s="306">
        <v>2.0324005891016201E-2</v>
      </c>
    </row>
    <row r="104" spans="1:16" ht="15">
      <c r="A104" s="263">
        <v>94</v>
      </c>
      <c r="B104" s="368" t="s">
        <v>72</v>
      </c>
      <c r="C104" s="486" t="s">
        <v>143</v>
      </c>
      <c r="D104" s="487">
        <v>44252</v>
      </c>
      <c r="E104" s="302">
        <v>1159.5999999999999</v>
      </c>
      <c r="F104" s="302">
        <v>1152.9166666666667</v>
      </c>
      <c r="G104" s="303">
        <v>1125.3333333333335</v>
      </c>
      <c r="H104" s="303">
        <v>1091.0666666666668</v>
      </c>
      <c r="I104" s="303">
        <v>1063.4833333333336</v>
      </c>
      <c r="J104" s="303">
        <v>1187.1833333333334</v>
      </c>
      <c r="K104" s="303">
        <v>1214.7666666666669</v>
      </c>
      <c r="L104" s="303">
        <v>1249.0333333333333</v>
      </c>
      <c r="M104" s="290">
        <v>1180.5</v>
      </c>
      <c r="N104" s="290">
        <v>1118.6500000000001</v>
      </c>
      <c r="O104" s="305">
        <v>1757400</v>
      </c>
      <c r="P104" s="306">
        <v>0.15954077593032462</v>
      </c>
    </row>
    <row r="105" spans="1:16" ht="15">
      <c r="A105" s="263">
        <v>95</v>
      </c>
      <c r="B105" s="368" t="s">
        <v>106</v>
      </c>
      <c r="C105" s="486" t="s">
        <v>144</v>
      </c>
      <c r="D105" s="487">
        <v>44252</v>
      </c>
      <c r="E105" s="302">
        <v>1757.85</v>
      </c>
      <c r="F105" s="302">
        <v>1752.55</v>
      </c>
      <c r="G105" s="303">
        <v>1732.1999999999998</v>
      </c>
      <c r="H105" s="303">
        <v>1706.55</v>
      </c>
      <c r="I105" s="303">
        <v>1686.1999999999998</v>
      </c>
      <c r="J105" s="303">
        <v>1778.1999999999998</v>
      </c>
      <c r="K105" s="303">
        <v>1798.5499999999997</v>
      </c>
      <c r="L105" s="303">
        <v>1824.1999999999998</v>
      </c>
      <c r="M105" s="290">
        <v>1772.9</v>
      </c>
      <c r="N105" s="290">
        <v>1726.9</v>
      </c>
      <c r="O105" s="305">
        <v>1623200</v>
      </c>
      <c r="P105" s="306">
        <v>-3.196564885496183E-2</v>
      </c>
    </row>
    <row r="106" spans="1:16" ht="15">
      <c r="A106" s="263">
        <v>96</v>
      </c>
      <c r="B106" s="368" t="s">
        <v>43</v>
      </c>
      <c r="C106" s="486" t="s">
        <v>145</v>
      </c>
      <c r="D106" s="487">
        <v>44252</v>
      </c>
      <c r="E106" s="302">
        <v>179.3</v>
      </c>
      <c r="F106" s="302">
        <v>178.81666666666669</v>
      </c>
      <c r="G106" s="303">
        <v>174.03333333333339</v>
      </c>
      <c r="H106" s="303">
        <v>168.76666666666671</v>
      </c>
      <c r="I106" s="303">
        <v>163.98333333333341</v>
      </c>
      <c r="J106" s="303">
        <v>184.08333333333337</v>
      </c>
      <c r="K106" s="303">
        <v>188.86666666666667</v>
      </c>
      <c r="L106" s="303">
        <v>194.13333333333335</v>
      </c>
      <c r="M106" s="290">
        <v>183.6</v>
      </c>
      <c r="N106" s="290">
        <v>173.55</v>
      </c>
      <c r="O106" s="305">
        <v>37709000</v>
      </c>
      <c r="P106" s="306">
        <v>-0.12434980494148244</v>
      </c>
    </row>
    <row r="107" spans="1:16" ht="15">
      <c r="A107" s="263">
        <v>97</v>
      </c>
      <c r="B107" s="368" t="s">
        <v>43</v>
      </c>
      <c r="C107" s="486" t="s">
        <v>146</v>
      </c>
      <c r="D107" s="487">
        <v>44252</v>
      </c>
      <c r="E107" s="302">
        <v>90224.05</v>
      </c>
      <c r="F107" s="302">
        <v>92841.349999999991</v>
      </c>
      <c r="G107" s="303">
        <v>86882.699999999983</v>
      </c>
      <c r="H107" s="303">
        <v>83541.349999999991</v>
      </c>
      <c r="I107" s="303">
        <v>77582.699999999983</v>
      </c>
      <c r="J107" s="303">
        <v>96182.699999999983</v>
      </c>
      <c r="K107" s="303">
        <v>102141.34999999998</v>
      </c>
      <c r="L107" s="303">
        <v>105482.69999999998</v>
      </c>
      <c r="M107" s="290">
        <v>98800</v>
      </c>
      <c r="N107" s="290">
        <v>89500</v>
      </c>
      <c r="O107" s="305">
        <v>65930</v>
      </c>
      <c r="P107" s="306">
        <v>4.2371541501976286E-2</v>
      </c>
    </row>
    <row r="108" spans="1:16" ht="15">
      <c r="A108" s="263">
        <v>98</v>
      </c>
      <c r="B108" s="368" t="s">
        <v>56</v>
      </c>
      <c r="C108" s="486" t="s">
        <v>147</v>
      </c>
      <c r="D108" s="487">
        <v>44252</v>
      </c>
      <c r="E108" s="302">
        <v>1276.5999999999999</v>
      </c>
      <c r="F108" s="302">
        <v>1285.1166666666668</v>
      </c>
      <c r="G108" s="303">
        <v>1256.5333333333335</v>
      </c>
      <c r="H108" s="303">
        <v>1236.4666666666667</v>
      </c>
      <c r="I108" s="303">
        <v>1207.8833333333334</v>
      </c>
      <c r="J108" s="303">
        <v>1305.1833333333336</v>
      </c>
      <c r="K108" s="303">
        <v>1333.7666666666667</v>
      </c>
      <c r="L108" s="303">
        <v>1353.8333333333337</v>
      </c>
      <c r="M108" s="290">
        <v>1313.7</v>
      </c>
      <c r="N108" s="290">
        <v>1265.05</v>
      </c>
      <c r="O108" s="305">
        <v>4378500</v>
      </c>
      <c r="P108" s="306">
        <v>-6.2017994858611827E-2</v>
      </c>
    </row>
    <row r="109" spans="1:16" ht="15">
      <c r="A109" s="263">
        <v>99</v>
      </c>
      <c r="B109" s="368" t="s">
        <v>111</v>
      </c>
      <c r="C109" s="486" t="s">
        <v>148</v>
      </c>
      <c r="D109" s="487">
        <v>44252</v>
      </c>
      <c r="E109" s="302">
        <v>50.85</v>
      </c>
      <c r="F109" s="302">
        <v>50.383333333333333</v>
      </c>
      <c r="G109" s="303">
        <v>49.566666666666663</v>
      </c>
      <c r="H109" s="303">
        <v>48.283333333333331</v>
      </c>
      <c r="I109" s="303">
        <v>47.466666666666661</v>
      </c>
      <c r="J109" s="303">
        <v>51.666666666666664</v>
      </c>
      <c r="K109" s="303">
        <v>52.483333333333341</v>
      </c>
      <c r="L109" s="303">
        <v>53.766666666666666</v>
      </c>
      <c r="M109" s="290">
        <v>51.2</v>
      </c>
      <c r="N109" s="290">
        <v>49.1</v>
      </c>
      <c r="O109" s="305">
        <v>57749000</v>
      </c>
      <c r="P109" s="306">
        <v>3.9791857973676154E-2</v>
      </c>
    </row>
    <row r="110" spans="1:16" ht="15">
      <c r="A110" s="263">
        <v>100</v>
      </c>
      <c r="B110" s="368" t="s">
        <v>39</v>
      </c>
      <c r="C110" s="486" t="s">
        <v>257</v>
      </c>
      <c r="D110" s="487">
        <v>44252</v>
      </c>
      <c r="E110" s="302">
        <v>5422.5</v>
      </c>
      <c r="F110" s="302">
        <v>5350.583333333333</v>
      </c>
      <c r="G110" s="303">
        <v>5241.9166666666661</v>
      </c>
      <c r="H110" s="303">
        <v>5061.333333333333</v>
      </c>
      <c r="I110" s="303">
        <v>4952.6666666666661</v>
      </c>
      <c r="J110" s="303">
        <v>5531.1666666666661</v>
      </c>
      <c r="K110" s="303">
        <v>5639.8333333333321</v>
      </c>
      <c r="L110" s="303">
        <v>5820.4166666666661</v>
      </c>
      <c r="M110" s="290">
        <v>5459.25</v>
      </c>
      <c r="N110" s="290">
        <v>5170</v>
      </c>
      <c r="O110" s="305">
        <v>760000</v>
      </c>
      <c r="P110" s="306">
        <v>-4.4926170279610433E-2</v>
      </c>
    </row>
    <row r="111" spans="1:16" ht="15">
      <c r="A111" s="263">
        <v>101</v>
      </c>
      <c r="B111" s="368" t="s">
        <v>49</v>
      </c>
      <c r="C111" s="486" t="s">
        <v>151</v>
      </c>
      <c r="D111" s="487">
        <v>44252</v>
      </c>
      <c r="E111" s="302">
        <v>17423.2</v>
      </c>
      <c r="F111" s="302">
        <v>17349.399999999998</v>
      </c>
      <c r="G111" s="303">
        <v>17248.799999999996</v>
      </c>
      <c r="H111" s="303">
        <v>17074.399999999998</v>
      </c>
      <c r="I111" s="303">
        <v>16973.799999999996</v>
      </c>
      <c r="J111" s="303">
        <v>17523.799999999996</v>
      </c>
      <c r="K111" s="303">
        <v>17624.399999999994</v>
      </c>
      <c r="L111" s="303">
        <v>17798.799999999996</v>
      </c>
      <c r="M111" s="290">
        <v>17450</v>
      </c>
      <c r="N111" s="290">
        <v>17175</v>
      </c>
      <c r="O111" s="305">
        <v>345850</v>
      </c>
      <c r="P111" s="306">
        <v>-1.0726544622425629E-2</v>
      </c>
    </row>
    <row r="112" spans="1:16" ht="15">
      <c r="A112" s="263">
        <v>102</v>
      </c>
      <c r="B112" s="368" t="s">
        <v>111</v>
      </c>
      <c r="C112" s="486" t="s">
        <v>152</v>
      </c>
      <c r="D112" s="487">
        <v>44252</v>
      </c>
      <c r="E112" s="302">
        <v>113.65</v>
      </c>
      <c r="F112" s="302">
        <v>113.55000000000001</v>
      </c>
      <c r="G112" s="303">
        <v>111.15000000000002</v>
      </c>
      <c r="H112" s="303">
        <v>108.65</v>
      </c>
      <c r="I112" s="303">
        <v>106.25000000000001</v>
      </c>
      <c r="J112" s="303">
        <v>116.05000000000003</v>
      </c>
      <c r="K112" s="303">
        <v>118.45</v>
      </c>
      <c r="L112" s="303">
        <v>120.95000000000003</v>
      </c>
      <c r="M112" s="290">
        <v>115.95</v>
      </c>
      <c r="N112" s="290">
        <v>111.05</v>
      </c>
      <c r="O112" s="305">
        <v>52206400</v>
      </c>
      <c r="P112" s="306">
        <v>2.9598308668076109E-2</v>
      </c>
    </row>
    <row r="113" spans="1:16" ht="15">
      <c r="A113" s="263">
        <v>103</v>
      </c>
      <c r="B113" s="368" t="s">
        <v>42</v>
      </c>
      <c r="C113" s="486" t="s">
        <v>153</v>
      </c>
      <c r="D113" s="487">
        <v>44252</v>
      </c>
      <c r="E113" s="302">
        <v>97.45</v>
      </c>
      <c r="F113" s="302">
        <v>97.25</v>
      </c>
      <c r="G113" s="303">
        <v>96.65</v>
      </c>
      <c r="H113" s="303">
        <v>95.850000000000009</v>
      </c>
      <c r="I113" s="303">
        <v>95.250000000000014</v>
      </c>
      <c r="J113" s="303">
        <v>98.05</v>
      </c>
      <c r="K113" s="303">
        <v>98.649999999999991</v>
      </c>
      <c r="L113" s="303">
        <v>99.449999999999989</v>
      </c>
      <c r="M113" s="290">
        <v>97.85</v>
      </c>
      <c r="N113" s="290">
        <v>96.45</v>
      </c>
      <c r="O113" s="305">
        <v>77907600</v>
      </c>
      <c r="P113" s="306">
        <v>-7.8397212543554005E-3</v>
      </c>
    </row>
    <row r="114" spans="1:16" ht="15">
      <c r="A114" s="263">
        <v>104</v>
      </c>
      <c r="B114" s="368" t="s">
        <v>72</v>
      </c>
      <c r="C114" s="486" t="s">
        <v>155</v>
      </c>
      <c r="D114" s="487">
        <v>44252</v>
      </c>
      <c r="E114" s="302">
        <v>97.2</v>
      </c>
      <c r="F114" s="302">
        <v>97.5</v>
      </c>
      <c r="G114" s="303">
        <v>96.5</v>
      </c>
      <c r="H114" s="303">
        <v>95.8</v>
      </c>
      <c r="I114" s="303">
        <v>94.8</v>
      </c>
      <c r="J114" s="303">
        <v>98.2</v>
      </c>
      <c r="K114" s="303">
        <v>99.2</v>
      </c>
      <c r="L114" s="303">
        <v>99.9</v>
      </c>
      <c r="M114" s="290">
        <v>98.5</v>
      </c>
      <c r="N114" s="290">
        <v>96.8</v>
      </c>
      <c r="O114" s="305">
        <v>53014500</v>
      </c>
      <c r="P114" s="306">
        <v>2.8686687584043032E-2</v>
      </c>
    </row>
    <row r="115" spans="1:16" ht="15">
      <c r="A115" s="263">
        <v>105</v>
      </c>
      <c r="B115" s="368" t="s">
        <v>78</v>
      </c>
      <c r="C115" s="486" t="s">
        <v>156</v>
      </c>
      <c r="D115" s="487">
        <v>44252</v>
      </c>
      <c r="E115" s="302">
        <v>30654.95</v>
      </c>
      <c r="F115" s="302">
        <v>30809.05</v>
      </c>
      <c r="G115" s="303">
        <v>30068.1</v>
      </c>
      <c r="H115" s="303">
        <v>29481.25</v>
      </c>
      <c r="I115" s="303">
        <v>28740.3</v>
      </c>
      <c r="J115" s="303">
        <v>31395.899999999998</v>
      </c>
      <c r="K115" s="303">
        <v>32136.850000000002</v>
      </c>
      <c r="L115" s="303">
        <v>32723.699999999997</v>
      </c>
      <c r="M115" s="290">
        <v>31550</v>
      </c>
      <c r="N115" s="290">
        <v>30222.2</v>
      </c>
      <c r="O115" s="305">
        <v>99210</v>
      </c>
      <c r="P115" s="306">
        <v>-9.3475877192982462E-2</v>
      </c>
    </row>
    <row r="116" spans="1:16" ht="15">
      <c r="A116" s="263">
        <v>106</v>
      </c>
      <c r="B116" s="368" t="s">
        <v>51</v>
      </c>
      <c r="C116" s="486" t="s">
        <v>157</v>
      </c>
      <c r="D116" s="487">
        <v>44252</v>
      </c>
      <c r="E116" s="302">
        <v>1634.5</v>
      </c>
      <c r="F116" s="302">
        <v>1638.0833333333333</v>
      </c>
      <c r="G116" s="303">
        <v>1593.6166666666666</v>
      </c>
      <c r="H116" s="303">
        <v>1552.7333333333333</v>
      </c>
      <c r="I116" s="303">
        <v>1508.2666666666667</v>
      </c>
      <c r="J116" s="303">
        <v>1678.9666666666665</v>
      </c>
      <c r="K116" s="303">
        <v>1723.4333333333332</v>
      </c>
      <c r="L116" s="303">
        <v>1764.3166666666664</v>
      </c>
      <c r="M116" s="290">
        <v>1682.55</v>
      </c>
      <c r="N116" s="290">
        <v>1597.2</v>
      </c>
      <c r="O116" s="305">
        <v>3912150</v>
      </c>
      <c r="P116" s="306">
        <v>3.2515604587022788E-2</v>
      </c>
    </row>
    <row r="117" spans="1:16" ht="15">
      <c r="A117" s="263">
        <v>107</v>
      </c>
      <c r="B117" s="368" t="s">
        <v>72</v>
      </c>
      <c r="C117" s="486" t="s">
        <v>158</v>
      </c>
      <c r="D117" s="487">
        <v>44252</v>
      </c>
      <c r="E117" s="302">
        <v>243.9</v>
      </c>
      <c r="F117" s="302">
        <v>242.79999999999998</v>
      </c>
      <c r="G117" s="303">
        <v>241.09999999999997</v>
      </c>
      <c r="H117" s="303">
        <v>238.29999999999998</v>
      </c>
      <c r="I117" s="303">
        <v>236.59999999999997</v>
      </c>
      <c r="J117" s="303">
        <v>245.59999999999997</v>
      </c>
      <c r="K117" s="303">
        <v>247.29999999999995</v>
      </c>
      <c r="L117" s="303">
        <v>250.09999999999997</v>
      </c>
      <c r="M117" s="290">
        <v>244.5</v>
      </c>
      <c r="N117" s="290">
        <v>240</v>
      </c>
      <c r="O117" s="305">
        <v>18402000</v>
      </c>
      <c r="P117" s="306">
        <v>5.9046961325966853E-2</v>
      </c>
    </row>
    <row r="118" spans="1:16" ht="15">
      <c r="A118" s="263">
        <v>108</v>
      </c>
      <c r="B118" s="368" t="s">
        <v>56</v>
      </c>
      <c r="C118" s="486" t="s">
        <v>159</v>
      </c>
      <c r="D118" s="487">
        <v>44252</v>
      </c>
      <c r="E118" s="302">
        <v>127.75</v>
      </c>
      <c r="F118" s="302">
        <v>127.69999999999999</v>
      </c>
      <c r="G118" s="303">
        <v>126.49999999999997</v>
      </c>
      <c r="H118" s="303">
        <v>125.24999999999999</v>
      </c>
      <c r="I118" s="303">
        <v>124.04999999999997</v>
      </c>
      <c r="J118" s="303">
        <v>128.94999999999999</v>
      </c>
      <c r="K118" s="303">
        <v>130.15000000000003</v>
      </c>
      <c r="L118" s="303">
        <v>131.39999999999998</v>
      </c>
      <c r="M118" s="290">
        <v>128.9</v>
      </c>
      <c r="N118" s="290">
        <v>126.45</v>
      </c>
      <c r="O118" s="305">
        <v>30367600</v>
      </c>
      <c r="P118" s="306">
        <v>-7.4974670719351573E-3</v>
      </c>
    </row>
    <row r="119" spans="1:16" ht="15">
      <c r="A119" s="263">
        <v>109</v>
      </c>
      <c r="B119" s="368" t="s">
        <v>49</v>
      </c>
      <c r="C119" s="486" t="s">
        <v>160</v>
      </c>
      <c r="D119" s="487">
        <v>44252</v>
      </c>
      <c r="E119" s="302">
        <v>1772.8</v>
      </c>
      <c r="F119" s="302">
        <v>1775.9333333333334</v>
      </c>
      <c r="G119" s="303">
        <v>1756.1666666666667</v>
      </c>
      <c r="H119" s="303">
        <v>1739.5333333333333</v>
      </c>
      <c r="I119" s="303">
        <v>1719.7666666666667</v>
      </c>
      <c r="J119" s="303">
        <v>1792.5666666666668</v>
      </c>
      <c r="K119" s="303">
        <v>1812.3333333333333</v>
      </c>
      <c r="L119" s="303">
        <v>1828.9666666666669</v>
      </c>
      <c r="M119" s="290">
        <v>1795.7</v>
      </c>
      <c r="N119" s="290">
        <v>1759.3</v>
      </c>
      <c r="O119" s="305">
        <v>2449000</v>
      </c>
      <c r="P119" s="306">
        <v>-1.9223067681217461E-2</v>
      </c>
    </row>
    <row r="120" spans="1:16" ht="15">
      <c r="A120" s="263">
        <v>110</v>
      </c>
      <c r="B120" s="368" t="s">
        <v>53</v>
      </c>
      <c r="C120" s="486" t="s">
        <v>161</v>
      </c>
      <c r="D120" s="487">
        <v>44252</v>
      </c>
      <c r="E120" s="302">
        <v>38.799999999999997</v>
      </c>
      <c r="F120" s="302">
        <v>39.199999999999996</v>
      </c>
      <c r="G120" s="303">
        <v>38.199999999999989</v>
      </c>
      <c r="H120" s="303">
        <v>37.599999999999994</v>
      </c>
      <c r="I120" s="303">
        <v>36.599999999999987</v>
      </c>
      <c r="J120" s="303">
        <v>39.79999999999999</v>
      </c>
      <c r="K120" s="303">
        <v>40.800000000000004</v>
      </c>
      <c r="L120" s="303">
        <v>41.399999999999991</v>
      </c>
      <c r="M120" s="290">
        <v>40.200000000000003</v>
      </c>
      <c r="N120" s="290">
        <v>38.6</v>
      </c>
      <c r="O120" s="305">
        <v>203504000</v>
      </c>
      <c r="P120" s="306">
        <v>1.9395688066041517E-2</v>
      </c>
    </row>
    <row r="121" spans="1:16" ht="15">
      <c r="A121" s="263">
        <v>111</v>
      </c>
      <c r="B121" s="368" t="s">
        <v>42</v>
      </c>
      <c r="C121" s="486" t="s">
        <v>162</v>
      </c>
      <c r="D121" s="487">
        <v>44252</v>
      </c>
      <c r="E121" s="302">
        <v>214.3</v>
      </c>
      <c r="F121" s="302">
        <v>212.81666666666669</v>
      </c>
      <c r="G121" s="303">
        <v>210.08333333333337</v>
      </c>
      <c r="H121" s="303">
        <v>205.86666666666667</v>
      </c>
      <c r="I121" s="303">
        <v>203.13333333333335</v>
      </c>
      <c r="J121" s="303">
        <v>217.03333333333339</v>
      </c>
      <c r="K121" s="303">
        <v>219.76666666666668</v>
      </c>
      <c r="L121" s="303">
        <v>223.98333333333341</v>
      </c>
      <c r="M121" s="290">
        <v>215.55</v>
      </c>
      <c r="N121" s="290">
        <v>208.6</v>
      </c>
      <c r="O121" s="305">
        <v>15660000</v>
      </c>
      <c r="P121" s="306">
        <v>6.8504366812227074E-2</v>
      </c>
    </row>
    <row r="122" spans="1:16" ht="15">
      <c r="A122" s="263">
        <v>112</v>
      </c>
      <c r="B122" s="368" t="s">
        <v>88</v>
      </c>
      <c r="C122" s="486" t="s">
        <v>163</v>
      </c>
      <c r="D122" s="487">
        <v>44252</v>
      </c>
      <c r="E122" s="302">
        <v>1497.15</v>
      </c>
      <c r="F122" s="302">
        <v>1497.8500000000001</v>
      </c>
      <c r="G122" s="303">
        <v>1486.3000000000002</v>
      </c>
      <c r="H122" s="303">
        <v>1475.45</v>
      </c>
      <c r="I122" s="303">
        <v>1463.9</v>
      </c>
      <c r="J122" s="303">
        <v>1508.7000000000003</v>
      </c>
      <c r="K122" s="303">
        <v>1520.25</v>
      </c>
      <c r="L122" s="303">
        <v>1531.1000000000004</v>
      </c>
      <c r="M122" s="290">
        <v>1509.4</v>
      </c>
      <c r="N122" s="290">
        <v>1487</v>
      </c>
      <c r="O122" s="305">
        <v>1896620</v>
      </c>
      <c r="P122" s="306">
        <v>-1.5215553677092139E-2</v>
      </c>
    </row>
    <row r="123" spans="1:16" ht="15">
      <c r="A123" s="263">
        <v>113</v>
      </c>
      <c r="B123" s="368" t="s">
        <v>37</v>
      </c>
      <c r="C123" s="486" t="s">
        <v>164</v>
      </c>
      <c r="D123" s="487">
        <v>44252</v>
      </c>
      <c r="E123" s="302">
        <v>945.2</v>
      </c>
      <c r="F123" s="302">
        <v>941.83333333333337</v>
      </c>
      <c r="G123" s="303">
        <v>931.51666666666677</v>
      </c>
      <c r="H123" s="303">
        <v>917.83333333333337</v>
      </c>
      <c r="I123" s="303">
        <v>907.51666666666677</v>
      </c>
      <c r="J123" s="303">
        <v>955.51666666666677</v>
      </c>
      <c r="K123" s="303">
        <v>965.83333333333337</v>
      </c>
      <c r="L123" s="303">
        <v>979.51666666666677</v>
      </c>
      <c r="M123" s="290">
        <v>952.15</v>
      </c>
      <c r="N123" s="290">
        <v>928.15</v>
      </c>
      <c r="O123" s="305">
        <v>1833450</v>
      </c>
      <c r="P123" s="306">
        <v>1.2200844673862036E-2</v>
      </c>
    </row>
    <row r="124" spans="1:16" ht="15">
      <c r="A124" s="263">
        <v>114</v>
      </c>
      <c r="B124" s="368" t="s">
        <v>53</v>
      </c>
      <c r="C124" s="486" t="s">
        <v>165</v>
      </c>
      <c r="D124" s="487">
        <v>44252</v>
      </c>
      <c r="E124" s="302">
        <v>242.9</v>
      </c>
      <c r="F124" s="302">
        <v>243.15</v>
      </c>
      <c r="G124" s="303">
        <v>240.3</v>
      </c>
      <c r="H124" s="303">
        <v>237.70000000000002</v>
      </c>
      <c r="I124" s="303">
        <v>234.85000000000002</v>
      </c>
      <c r="J124" s="303">
        <v>245.75</v>
      </c>
      <c r="K124" s="303">
        <v>248.59999999999997</v>
      </c>
      <c r="L124" s="303">
        <v>251.2</v>
      </c>
      <c r="M124" s="290">
        <v>246</v>
      </c>
      <c r="N124" s="290">
        <v>240.55</v>
      </c>
      <c r="O124" s="305">
        <v>26822100</v>
      </c>
      <c r="P124" s="306">
        <v>4.9948915881484847E-2</v>
      </c>
    </row>
    <row r="125" spans="1:16" ht="15">
      <c r="A125" s="263">
        <v>115</v>
      </c>
      <c r="B125" s="368" t="s">
        <v>42</v>
      </c>
      <c r="C125" s="486" t="s">
        <v>166</v>
      </c>
      <c r="D125" s="487">
        <v>44252</v>
      </c>
      <c r="E125" s="302">
        <v>146.55000000000001</v>
      </c>
      <c r="F125" s="302">
        <v>147.10000000000002</v>
      </c>
      <c r="G125" s="303">
        <v>145.55000000000004</v>
      </c>
      <c r="H125" s="303">
        <v>144.55000000000001</v>
      </c>
      <c r="I125" s="303">
        <v>143.00000000000003</v>
      </c>
      <c r="J125" s="303">
        <v>148.10000000000005</v>
      </c>
      <c r="K125" s="303">
        <v>149.65</v>
      </c>
      <c r="L125" s="303">
        <v>150.65000000000006</v>
      </c>
      <c r="M125" s="290">
        <v>148.65</v>
      </c>
      <c r="N125" s="290">
        <v>146.1</v>
      </c>
      <c r="O125" s="305">
        <v>13746000</v>
      </c>
      <c r="P125" s="306">
        <v>-1.2074169900819319E-2</v>
      </c>
    </row>
    <row r="126" spans="1:16" ht="15">
      <c r="A126" s="263">
        <v>116</v>
      </c>
      <c r="B126" s="368" t="s">
        <v>72</v>
      </c>
      <c r="C126" s="486" t="s">
        <v>167</v>
      </c>
      <c r="D126" s="487">
        <v>44252</v>
      </c>
      <c r="E126" s="302">
        <v>2063.85</v>
      </c>
      <c r="F126" s="302">
        <v>2034.95</v>
      </c>
      <c r="G126" s="303">
        <v>1999.9</v>
      </c>
      <c r="H126" s="303">
        <v>1935.95</v>
      </c>
      <c r="I126" s="303">
        <v>1900.9</v>
      </c>
      <c r="J126" s="303">
        <v>2098.9</v>
      </c>
      <c r="K126" s="303">
        <v>2133.9499999999998</v>
      </c>
      <c r="L126" s="303">
        <v>2197.9</v>
      </c>
      <c r="M126" s="290">
        <v>2070</v>
      </c>
      <c r="N126" s="290">
        <v>1971</v>
      </c>
      <c r="O126" s="305">
        <v>30127750</v>
      </c>
      <c r="P126" s="306">
        <v>1.7451284995440883E-2</v>
      </c>
    </row>
    <row r="127" spans="1:16" ht="15">
      <c r="A127" s="263">
        <v>117</v>
      </c>
      <c r="B127" s="368" t="s">
        <v>111</v>
      </c>
      <c r="C127" s="486" t="s">
        <v>168</v>
      </c>
      <c r="D127" s="487">
        <v>44252</v>
      </c>
      <c r="E127" s="302">
        <v>67.3</v>
      </c>
      <c r="F127" s="302">
        <v>67.099999999999994</v>
      </c>
      <c r="G127" s="303">
        <v>66.549999999999983</v>
      </c>
      <c r="H127" s="303">
        <v>65.799999999999983</v>
      </c>
      <c r="I127" s="303">
        <v>65.249999999999972</v>
      </c>
      <c r="J127" s="303">
        <v>67.849999999999994</v>
      </c>
      <c r="K127" s="303">
        <v>68.400000000000006</v>
      </c>
      <c r="L127" s="303">
        <v>69.150000000000006</v>
      </c>
      <c r="M127" s="290">
        <v>67.650000000000006</v>
      </c>
      <c r="N127" s="290">
        <v>66.349999999999994</v>
      </c>
      <c r="O127" s="305">
        <v>126255000</v>
      </c>
      <c r="P127" s="306">
        <v>-3.1905594405594408E-2</v>
      </c>
    </row>
    <row r="128" spans="1:16" ht="15">
      <c r="A128" s="263">
        <v>118</v>
      </c>
      <c r="B128" s="388" t="s">
        <v>56</v>
      </c>
      <c r="C128" s="486" t="s">
        <v>275</v>
      </c>
      <c r="D128" s="487">
        <v>44252</v>
      </c>
      <c r="E128" s="302">
        <v>908.5</v>
      </c>
      <c r="F128" s="302">
        <v>912.65</v>
      </c>
      <c r="G128" s="303">
        <v>902.84999999999991</v>
      </c>
      <c r="H128" s="303">
        <v>897.19999999999993</v>
      </c>
      <c r="I128" s="303">
        <v>887.39999999999986</v>
      </c>
      <c r="J128" s="303">
        <v>918.3</v>
      </c>
      <c r="K128" s="303">
        <v>928.09999999999991</v>
      </c>
      <c r="L128" s="303">
        <v>933.75</v>
      </c>
      <c r="M128" s="290">
        <v>922.45</v>
      </c>
      <c r="N128" s="290">
        <v>907</v>
      </c>
      <c r="O128" s="305">
        <v>5405250</v>
      </c>
      <c r="P128" s="306">
        <v>-3.6110739601444432E-2</v>
      </c>
    </row>
    <row r="129" spans="1:16" ht="15">
      <c r="A129" s="263">
        <v>119</v>
      </c>
      <c r="B129" s="368" t="s">
        <v>53</v>
      </c>
      <c r="C129" s="486" t="s">
        <v>169</v>
      </c>
      <c r="D129" s="487">
        <v>44252</v>
      </c>
      <c r="E129" s="302">
        <v>391.45</v>
      </c>
      <c r="F129" s="302">
        <v>393.18333333333334</v>
      </c>
      <c r="G129" s="303">
        <v>387.76666666666665</v>
      </c>
      <c r="H129" s="303">
        <v>384.08333333333331</v>
      </c>
      <c r="I129" s="303">
        <v>378.66666666666663</v>
      </c>
      <c r="J129" s="303">
        <v>396.86666666666667</v>
      </c>
      <c r="K129" s="303">
        <v>402.2833333333333</v>
      </c>
      <c r="L129" s="303">
        <v>405.9666666666667</v>
      </c>
      <c r="M129" s="290">
        <v>398.6</v>
      </c>
      <c r="N129" s="290">
        <v>389.5</v>
      </c>
      <c r="O129" s="305">
        <v>93567000</v>
      </c>
      <c r="P129" s="306">
        <v>-2.543511545792582E-2</v>
      </c>
    </row>
    <row r="130" spans="1:16" ht="15">
      <c r="A130" s="263">
        <v>120</v>
      </c>
      <c r="B130" s="368" t="s">
        <v>37</v>
      </c>
      <c r="C130" s="486" t="s">
        <v>170</v>
      </c>
      <c r="D130" s="487">
        <v>44252</v>
      </c>
      <c r="E130" s="302">
        <v>28410.6</v>
      </c>
      <c r="F130" s="302">
        <v>28361.583333333332</v>
      </c>
      <c r="G130" s="303">
        <v>28099.016666666663</v>
      </c>
      <c r="H130" s="303">
        <v>27787.433333333331</v>
      </c>
      <c r="I130" s="303">
        <v>27524.866666666661</v>
      </c>
      <c r="J130" s="303">
        <v>28673.166666666664</v>
      </c>
      <c r="K130" s="303">
        <v>28935.733333333337</v>
      </c>
      <c r="L130" s="303">
        <v>29247.316666666666</v>
      </c>
      <c r="M130" s="290">
        <v>28624.15</v>
      </c>
      <c r="N130" s="290">
        <v>28050</v>
      </c>
      <c r="O130" s="305">
        <v>145800</v>
      </c>
      <c r="P130" s="306">
        <v>1.1446409989594173E-2</v>
      </c>
    </row>
    <row r="131" spans="1:16" ht="15">
      <c r="A131" s="263">
        <v>121</v>
      </c>
      <c r="B131" s="368" t="s">
        <v>63</v>
      </c>
      <c r="C131" s="486" t="s">
        <v>171</v>
      </c>
      <c r="D131" s="487">
        <v>44252</v>
      </c>
      <c r="E131" s="302">
        <v>1852.25</v>
      </c>
      <c r="F131" s="302">
        <v>1859.5833333333333</v>
      </c>
      <c r="G131" s="303">
        <v>1838.2166666666665</v>
      </c>
      <c r="H131" s="303">
        <v>1824.1833333333332</v>
      </c>
      <c r="I131" s="303">
        <v>1802.8166666666664</v>
      </c>
      <c r="J131" s="303">
        <v>1873.6166666666666</v>
      </c>
      <c r="K131" s="303">
        <v>1894.9833333333333</v>
      </c>
      <c r="L131" s="303">
        <v>1909.0166666666667</v>
      </c>
      <c r="M131" s="290">
        <v>1880.95</v>
      </c>
      <c r="N131" s="290">
        <v>1845.55</v>
      </c>
      <c r="O131" s="305">
        <v>826100</v>
      </c>
      <c r="P131" s="306">
        <v>1.0087424344317418E-2</v>
      </c>
    </row>
    <row r="132" spans="1:16" ht="15">
      <c r="A132" s="263">
        <v>122</v>
      </c>
      <c r="B132" s="368" t="s">
        <v>78</v>
      </c>
      <c r="C132" s="486" t="s">
        <v>172</v>
      </c>
      <c r="D132" s="487">
        <v>44252</v>
      </c>
      <c r="E132" s="302">
        <v>5694.55</v>
      </c>
      <c r="F132" s="302">
        <v>5648.3</v>
      </c>
      <c r="G132" s="303">
        <v>5576.6500000000005</v>
      </c>
      <c r="H132" s="303">
        <v>5458.75</v>
      </c>
      <c r="I132" s="303">
        <v>5387.1</v>
      </c>
      <c r="J132" s="303">
        <v>5766.2000000000007</v>
      </c>
      <c r="K132" s="303">
        <v>5837.85</v>
      </c>
      <c r="L132" s="303">
        <v>5955.7500000000009</v>
      </c>
      <c r="M132" s="290">
        <v>5719.95</v>
      </c>
      <c r="N132" s="290">
        <v>5530.4</v>
      </c>
      <c r="O132" s="305">
        <v>336500</v>
      </c>
      <c r="P132" s="306">
        <v>-3.0608570399711918E-2</v>
      </c>
    </row>
    <row r="133" spans="1:16" ht="15">
      <c r="A133" s="263">
        <v>123</v>
      </c>
      <c r="B133" s="368" t="s">
        <v>56</v>
      </c>
      <c r="C133" s="486" t="s">
        <v>173</v>
      </c>
      <c r="D133" s="487">
        <v>44252</v>
      </c>
      <c r="E133" s="302">
        <v>1444.15</v>
      </c>
      <c r="F133" s="302">
        <v>1436.2</v>
      </c>
      <c r="G133" s="303">
        <v>1420.5</v>
      </c>
      <c r="H133" s="303">
        <v>1396.85</v>
      </c>
      <c r="I133" s="303">
        <v>1381.1499999999999</v>
      </c>
      <c r="J133" s="303">
        <v>1459.8500000000001</v>
      </c>
      <c r="K133" s="303">
        <v>1475.5500000000004</v>
      </c>
      <c r="L133" s="303">
        <v>1499.2000000000003</v>
      </c>
      <c r="M133" s="290">
        <v>1451.9</v>
      </c>
      <c r="N133" s="290">
        <v>1412.55</v>
      </c>
      <c r="O133" s="305">
        <v>4944800</v>
      </c>
      <c r="P133" s="306">
        <v>7.6622106292794263E-3</v>
      </c>
    </row>
    <row r="134" spans="1:16" ht="15">
      <c r="A134" s="263">
        <v>124</v>
      </c>
      <c r="B134" s="368" t="s">
        <v>51</v>
      </c>
      <c r="C134" s="486" t="s">
        <v>175</v>
      </c>
      <c r="D134" s="487">
        <v>44252</v>
      </c>
      <c r="E134" s="302">
        <v>645.35</v>
      </c>
      <c r="F134" s="302">
        <v>640.56666666666672</v>
      </c>
      <c r="G134" s="303">
        <v>629.83333333333348</v>
      </c>
      <c r="H134" s="303">
        <v>614.31666666666672</v>
      </c>
      <c r="I134" s="303">
        <v>603.58333333333348</v>
      </c>
      <c r="J134" s="303">
        <v>656.08333333333348</v>
      </c>
      <c r="K134" s="303">
        <v>666.81666666666683</v>
      </c>
      <c r="L134" s="303">
        <v>682.33333333333348</v>
      </c>
      <c r="M134" s="290">
        <v>651.29999999999995</v>
      </c>
      <c r="N134" s="290">
        <v>625.04999999999995</v>
      </c>
      <c r="O134" s="305">
        <v>45754800</v>
      </c>
      <c r="P134" s="306">
        <v>6.3382573046137827E-2</v>
      </c>
    </row>
    <row r="135" spans="1:16" ht="15">
      <c r="A135" s="263">
        <v>125</v>
      </c>
      <c r="B135" s="368" t="s">
        <v>88</v>
      </c>
      <c r="C135" s="486" t="s">
        <v>176</v>
      </c>
      <c r="D135" s="487">
        <v>44252</v>
      </c>
      <c r="E135" s="302">
        <v>515.9</v>
      </c>
      <c r="F135" s="302">
        <v>517.80000000000007</v>
      </c>
      <c r="G135" s="303">
        <v>510.60000000000014</v>
      </c>
      <c r="H135" s="303">
        <v>505.30000000000007</v>
      </c>
      <c r="I135" s="303">
        <v>498.10000000000014</v>
      </c>
      <c r="J135" s="303">
        <v>523.10000000000014</v>
      </c>
      <c r="K135" s="303">
        <v>530.30000000000018</v>
      </c>
      <c r="L135" s="303">
        <v>535.60000000000014</v>
      </c>
      <c r="M135" s="290">
        <v>525</v>
      </c>
      <c r="N135" s="290">
        <v>512.5</v>
      </c>
      <c r="O135" s="305">
        <v>10408500</v>
      </c>
      <c r="P135" s="306">
        <v>-1.5884271734505743E-2</v>
      </c>
    </row>
    <row r="136" spans="1:16" ht="15">
      <c r="A136" s="263">
        <v>126</v>
      </c>
      <c r="B136" s="368" t="s">
        <v>177</v>
      </c>
      <c r="C136" s="486" t="s">
        <v>178</v>
      </c>
      <c r="D136" s="487">
        <v>44252</v>
      </c>
      <c r="E136" s="302">
        <v>564.29999999999995</v>
      </c>
      <c r="F136" s="302">
        <v>568.63333333333333</v>
      </c>
      <c r="G136" s="303">
        <v>555.7166666666667</v>
      </c>
      <c r="H136" s="303">
        <v>547.13333333333333</v>
      </c>
      <c r="I136" s="303">
        <v>534.2166666666667</v>
      </c>
      <c r="J136" s="303">
        <v>577.2166666666667</v>
      </c>
      <c r="K136" s="303">
        <v>590.13333333333344</v>
      </c>
      <c r="L136" s="303">
        <v>598.7166666666667</v>
      </c>
      <c r="M136" s="290">
        <v>581.54999999999995</v>
      </c>
      <c r="N136" s="290">
        <v>560.04999999999995</v>
      </c>
      <c r="O136" s="305">
        <v>8888000</v>
      </c>
      <c r="P136" s="306">
        <v>1.16093785567949E-2</v>
      </c>
    </row>
    <row r="137" spans="1:16" ht="15">
      <c r="A137" s="263">
        <v>127</v>
      </c>
      <c r="B137" s="368" t="s">
        <v>39</v>
      </c>
      <c r="C137" s="486" t="s">
        <v>806</v>
      </c>
      <c r="D137" s="487">
        <v>44252</v>
      </c>
      <c r="E137" s="302">
        <v>612.79999999999995</v>
      </c>
      <c r="F137" s="302">
        <v>612.7166666666667</v>
      </c>
      <c r="G137" s="303">
        <v>601.08333333333337</v>
      </c>
      <c r="H137" s="303">
        <v>589.36666666666667</v>
      </c>
      <c r="I137" s="303">
        <v>577.73333333333335</v>
      </c>
      <c r="J137" s="303">
        <v>624.43333333333339</v>
      </c>
      <c r="K137" s="303">
        <v>636.06666666666661</v>
      </c>
      <c r="L137" s="303">
        <v>647.78333333333342</v>
      </c>
      <c r="M137" s="290">
        <v>624.35</v>
      </c>
      <c r="N137" s="290">
        <v>601</v>
      </c>
      <c r="O137" s="305">
        <v>14706900</v>
      </c>
      <c r="P137" s="306">
        <v>-6.8374509982678461E-3</v>
      </c>
    </row>
    <row r="138" spans="1:16" ht="15">
      <c r="A138" s="263">
        <v>128</v>
      </c>
      <c r="B138" s="368" t="s">
        <v>43</v>
      </c>
      <c r="C138" s="486" t="s">
        <v>180</v>
      </c>
      <c r="D138" s="487">
        <v>44252</v>
      </c>
      <c r="E138" s="302">
        <v>326.35000000000002</v>
      </c>
      <c r="F138" s="302">
        <v>327.7</v>
      </c>
      <c r="G138" s="303">
        <v>323.14999999999998</v>
      </c>
      <c r="H138" s="303">
        <v>319.95</v>
      </c>
      <c r="I138" s="303">
        <v>315.39999999999998</v>
      </c>
      <c r="J138" s="303">
        <v>330.9</v>
      </c>
      <c r="K138" s="303">
        <v>335.45000000000005</v>
      </c>
      <c r="L138" s="303">
        <v>338.65</v>
      </c>
      <c r="M138" s="290">
        <v>332.25</v>
      </c>
      <c r="N138" s="290">
        <v>324.5</v>
      </c>
      <c r="O138" s="305">
        <v>79007700</v>
      </c>
      <c r="P138" s="306">
        <v>2.1594929245283018E-2</v>
      </c>
    </row>
    <row r="139" spans="1:16" ht="15">
      <c r="A139" s="263">
        <v>129</v>
      </c>
      <c r="B139" s="368" t="s">
        <v>42</v>
      </c>
      <c r="C139" s="486" t="s">
        <v>182</v>
      </c>
      <c r="D139" s="487">
        <v>44252</v>
      </c>
      <c r="E139" s="302">
        <v>88.1</v>
      </c>
      <c r="F139" s="302">
        <v>88.433333333333337</v>
      </c>
      <c r="G139" s="303">
        <v>87.366666666666674</v>
      </c>
      <c r="H139" s="303">
        <v>86.63333333333334</v>
      </c>
      <c r="I139" s="303">
        <v>85.566666666666677</v>
      </c>
      <c r="J139" s="303">
        <v>89.166666666666671</v>
      </c>
      <c r="K139" s="303">
        <v>90.233333333333334</v>
      </c>
      <c r="L139" s="303">
        <v>90.966666666666669</v>
      </c>
      <c r="M139" s="290">
        <v>89.5</v>
      </c>
      <c r="N139" s="290">
        <v>87.7</v>
      </c>
      <c r="O139" s="305">
        <v>119785500</v>
      </c>
      <c r="P139" s="306">
        <v>-2.585431654676259E-3</v>
      </c>
    </row>
    <row r="140" spans="1:16" ht="15">
      <c r="A140" s="263">
        <v>130</v>
      </c>
      <c r="B140" s="368" t="s">
        <v>111</v>
      </c>
      <c r="C140" s="486" t="s">
        <v>183</v>
      </c>
      <c r="D140" s="487">
        <v>44252</v>
      </c>
      <c r="E140" s="302">
        <v>697.4</v>
      </c>
      <c r="F140" s="302">
        <v>696.58333333333337</v>
      </c>
      <c r="G140" s="303">
        <v>685.76666666666677</v>
      </c>
      <c r="H140" s="303">
        <v>674.13333333333344</v>
      </c>
      <c r="I140" s="303">
        <v>663.31666666666683</v>
      </c>
      <c r="J140" s="303">
        <v>708.2166666666667</v>
      </c>
      <c r="K140" s="303">
        <v>719.0333333333333</v>
      </c>
      <c r="L140" s="303">
        <v>730.66666666666663</v>
      </c>
      <c r="M140" s="290">
        <v>707.4</v>
      </c>
      <c r="N140" s="290">
        <v>684.95</v>
      </c>
      <c r="O140" s="305">
        <v>42999800</v>
      </c>
      <c r="P140" s="306">
        <v>-1.526123179942381E-2</v>
      </c>
    </row>
    <row r="141" spans="1:16" ht="15">
      <c r="A141" s="263">
        <v>131</v>
      </c>
      <c r="B141" s="368" t="s">
        <v>106</v>
      </c>
      <c r="C141" s="486" t="s">
        <v>184</v>
      </c>
      <c r="D141" s="487">
        <v>44252</v>
      </c>
      <c r="E141" s="302">
        <v>3214.2</v>
      </c>
      <c r="F141" s="302">
        <v>3212.4666666666667</v>
      </c>
      <c r="G141" s="303">
        <v>3194.9333333333334</v>
      </c>
      <c r="H141" s="303">
        <v>3175.6666666666665</v>
      </c>
      <c r="I141" s="303">
        <v>3158.1333333333332</v>
      </c>
      <c r="J141" s="303">
        <v>3231.7333333333336</v>
      </c>
      <c r="K141" s="303">
        <v>3249.2666666666673</v>
      </c>
      <c r="L141" s="303">
        <v>3268.5333333333338</v>
      </c>
      <c r="M141" s="290">
        <v>3230</v>
      </c>
      <c r="N141" s="290">
        <v>3193.2</v>
      </c>
      <c r="O141" s="305">
        <v>5976600</v>
      </c>
      <c r="P141" s="306">
        <v>1.1217704685041368E-2</v>
      </c>
    </row>
    <row r="142" spans="1:16" ht="15">
      <c r="A142" s="263">
        <v>132</v>
      </c>
      <c r="B142" s="368" t="s">
        <v>106</v>
      </c>
      <c r="C142" s="486" t="s">
        <v>185</v>
      </c>
      <c r="D142" s="487">
        <v>44252</v>
      </c>
      <c r="E142" s="302">
        <v>988.5</v>
      </c>
      <c r="F142" s="302">
        <v>985.33333333333337</v>
      </c>
      <c r="G142" s="303">
        <v>979.7166666666667</v>
      </c>
      <c r="H142" s="303">
        <v>970.93333333333328</v>
      </c>
      <c r="I142" s="303">
        <v>965.31666666666661</v>
      </c>
      <c r="J142" s="303">
        <v>994.11666666666679</v>
      </c>
      <c r="K142" s="303">
        <v>999.73333333333335</v>
      </c>
      <c r="L142" s="303">
        <v>1008.5166666666669</v>
      </c>
      <c r="M142" s="290">
        <v>990.95</v>
      </c>
      <c r="N142" s="290">
        <v>976.55</v>
      </c>
      <c r="O142" s="305">
        <v>12480000</v>
      </c>
      <c r="P142" s="306">
        <v>4.248744689069139E-3</v>
      </c>
    </row>
    <row r="143" spans="1:16" ht="15">
      <c r="A143" s="263">
        <v>133</v>
      </c>
      <c r="B143" s="368" t="s">
        <v>49</v>
      </c>
      <c r="C143" s="486" t="s">
        <v>186</v>
      </c>
      <c r="D143" s="487">
        <v>44252</v>
      </c>
      <c r="E143" s="302">
        <v>1526.45</v>
      </c>
      <c r="F143" s="302">
        <v>1538.8999999999999</v>
      </c>
      <c r="G143" s="303">
        <v>1500.3499999999997</v>
      </c>
      <c r="H143" s="303">
        <v>1474.2499999999998</v>
      </c>
      <c r="I143" s="303">
        <v>1435.6999999999996</v>
      </c>
      <c r="J143" s="303">
        <v>1564.9999999999998</v>
      </c>
      <c r="K143" s="303">
        <v>1603.55</v>
      </c>
      <c r="L143" s="303">
        <v>1629.6499999999999</v>
      </c>
      <c r="M143" s="290">
        <v>1577.45</v>
      </c>
      <c r="N143" s="290">
        <v>1512.8</v>
      </c>
      <c r="O143" s="305">
        <v>6422250</v>
      </c>
      <c r="P143" s="306">
        <v>-3.6782902137232849E-2</v>
      </c>
    </row>
    <row r="144" spans="1:16" ht="15">
      <c r="A144" s="263">
        <v>134</v>
      </c>
      <c r="B144" s="368" t="s">
        <v>51</v>
      </c>
      <c r="C144" s="486" t="s">
        <v>187</v>
      </c>
      <c r="D144" s="487">
        <v>44252</v>
      </c>
      <c r="E144" s="302">
        <v>2597.35</v>
      </c>
      <c r="F144" s="302">
        <v>2585.8333333333335</v>
      </c>
      <c r="G144" s="303">
        <v>2568.666666666667</v>
      </c>
      <c r="H144" s="303">
        <v>2539.9833333333336</v>
      </c>
      <c r="I144" s="303">
        <v>2522.8166666666671</v>
      </c>
      <c r="J144" s="303">
        <v>2614.5166666666669</v>
      </c>
      <c r="K144" s="303">
        <v>2631.6833333333338</v>
      </c>
      <c r="L144" s="303">
        <v>2660.3666666666668</v>
      </c>
      <c r="M144" s="290">
        <v>2603</v>
      </c>
      <c r="N144" s="290">
        <v>2557.15</v>
      </c>
      <c r="O144" s="305">
        <v>1273000</v>
      </c>
      <c r="P144" s="306">
        <v>-4.6084675908579995E-2</v>
      </c>
    </row>
    <row r="145" spans="1:16" ht="15">
      <c r="A145" s="263">
        <v>135</v>
      </c>
      <c r="B145" s="368" t="s">
        <v>42</v>
      </c>
      <c r="C145" s="486" t="s">
        <v>188</v>
      </c>
      <c r="D145" s="487">
        <v>44252</v>
      </c>
      <c r="E145" s="302">
        <v>329.1</v>
      </c>
      <c r="F145" s="302">
        <v>327.48333333333335</v>
      </c>
      <c r="G145" s="303">
        <v>324.9666666666667</v>
      </c>
      <c r="H145" s="303">
        <v>320.83333333333337</v>
      </c>
      <c r="I145" s="303">
        <v>318.31666666666672</v>
      </c>
      <c r="J145" s="303">
        <v>331.61666666666667</v>
      </c>
      <c r="K145" s="303">
        <v>334.13333333333333</v>
      </c>
      <c r="L145" s="303">
        <v>338.26666666666665</v>
      </c>
      <c r="M145" s="290">
        <v>330</v>
      </c>
      <c r="N145" s="290">
        <v>323.35000000000002</v>
      </c>
      <c r="O145" s="305">
        <v>5193000</v>
      </c>
      <c r="P145" s="306">
        <v>-6.8854222700376541E-2</v>
      </c>
    </row>
    <row r="146" spans="1:16" ht="15">
      <c r="A146" s="263">
        <v>136</v>
      </c>
      <c r="B146" s="368" t="s">
        <v>43</v>
      </c>
      <c r="C146" s="486" t="s">
        <v>189</v>
      </c>
      <c r="D146" s="487">
        <v>44252</v>
      </c>
      <c r="E146" s="302">
        <v>640.6</v>
      </c>
      <c r="F146" s="302">
        <v>645.1</v>
      </c>
      <c r="G146" s="303">
        <v>633.80000000000007</v>
      </c>
      <c r="H146" s="303">
        <v>627</v>
      </c>
      <c r="I146" s="303">
        <v>615.70000000000005</v>
      </c>
      <c r="J146" s="303">
        <v>651.90000000000009</v>
      </c>
      <c r="K146" s="303">
        <v>663.2</v>
      </c>
      <c r="L146" s="303">
        <v>670.00000000000011</v>
      </c>
      <c r="M146" s="290">
        <v>656.4</v>
      </c>
      <c r="N146" s="290">
        <v>638.29999999999995</v>
      </c>
      <c r="O146" s="305">
        <v>4111800</v>
      </c>
      <c r="P146" s="306">
        <v>5.1334702258726897E-3</v>
      </c>
    </row>
    <row r="147" spans="1:16" ht="15">
      <c r="A147" s="263">
        <v>137</v>
      </c>
      <c r="B147" s="368" t="s">
        <v>49</v>
      </c>
      <c r="C147" s="486" t="s">
        <v>190</v>
      </c>
      <c r="D147" s="487">
        <v>44252</v>
      </c>
      <c r="E147" s="302">
        <v>1263.8499999999999</v>
      </c>
      <c r="F147" s="302">
        <v>1256.9666666666665</v>
      </c>
      <c r="G147" s="303">
        <v>1247.383333333333</v>
      </c>
      <c r="H147" s="303">
        <v>1230.9166666666665</v>
      </c>
      <c r="I147" s="303">
        <v>1221.333333333333</v>
      </c>
      <c r="J147" s="303">
        <v>1273.4333333333329</v>
      </c>
      <c r="K147" s="303">
        <v>1283.0166666666664</v>
      </c>
      <c r="L147" s="303">
        <v>1299.4833333333329</v>
      </c>
      <c r="M147" s="290">
        <v>1266.55</v>
      </c>
      <c r="N147" s="290">
        <v>1240.5</v>
      </c>
      <c r="O147" s="305">
        <v>1201200</v>
      </c>
      <c r="P147" s="306">
        <v>-1.549053356282272E-2</v>
      </c>
    </row>
    <row r="148" spans="1:16" ht="15">
      <c r="A148" s="263">
        <v>138</v>
      </c>
      <c r="B148" s="368" t="s">
        <v>37</v>
      </c>
      <c r="C148" s="486" t="s">
        <v>192</v>
      </c>
      <c r="D148" s="487">
        <v>44252</v>
      </c>
      <c r="E148" s="302">
        <v>6448.6</v>
      </c>
      <c r="F148" s="302">
        <v>6444.1833333333334</v>
      </c>
      <c r="G148" s="303">
        <v>6393.3666666666668</v>
      </c>
      <c r="H148" s="303">
        <v>6338.1333333333332</v>
      </c>
      <c r="I148" s="303">
        <v>6287.3166666666666</v>
      </c>
      <c r="J148" s="303">
        <v>6499.416666666667</v>
      </c>
      <c r="K148" s="303">
        <v>6550.2333333333345</v>
      </c>
      <c r="L148" s="303">
        <v>6605.4666666666672</v>
      </c>
      <c r="M148" s="290">
        <v>6495</v>
      </c>
      <c r="N148" s="290">
        <v>6388.95</v>
      </c>
      <c r="O148" s="305">
        <v>1298400</v>
      </c>
      <c r="P148" s="306">
        <v>1.0585305105853052E-2</v>
      </c>
    </row>
    <row r="149" spans="1:16" ht="15">
      <c r="A149" s="263">
        <v>139</v>
      </c>
      <c r="B149" s="368" t="s">
        <v>177</v>
      </c>
      <c r="C149" s="486" t="s">
        <v>194</v>
      </c>
      <c r="D149" s="487">
        <v>44252</v>
      </c>
      <c r="E149" s="302">
        <v>545.29999999999995</v>
      </c>
      <c r="F149" s="302">
        <v>541.34999999999991</v>
      </c>
      <c r="G149" s="303">
        <v>535.79999999999984</v>
      </c>
      <c r="H149" s="303">
        <v>526.29999999999995</v>
      </c>
      <c r="I149" s="303">
        <v>520.74999999999989</v>
      </c>
      <c r="J149" s="303">
        <v>550.8499999999998</v>
      </c>
      <c r="K149" s="303">
        <v>556.4</v>
      </c>
      <c r="L149" s="303">
        <v>565.89999999999975</v>
      </c>
      <c r="M149" s="290">
        <v>546.9</v>
      </c>
      <c r="N149" s="290">
        <v>531.85</v>
      </c>
      <c r="O149" s="305">
        <v>18811000</v>
      </c>
      <c r="P149" s="306">
        <v>-2.0728252608305121E-4</v>
      </c>
    </row>
    <row r="150" spans="1:16" ht="15">
      <c r="A150" s="263">
        <v>140</v>
      </c>
      <c r="B150" s="368" t="s">
        <v>111</v>
      </c>
      <c r="C150" s="486" t="s">
        <v>195</v>
      </c>
      <c r="D150" s="487">
        <v>44252</v>
      </c>
      <c r="E150" s="302">
        <v>188.2</v>
      </c>
      <c r="F150" s="302">
        <v>187.88333333333333</v>
      </c>
      <c r="G150" s="303">
        <v>184.51666666666665</v>
      </c>
      <c r="H150" s="303">
        <v>180.83333333333331</v>
      </c>
      <c r="I150" s="303">
        <v>177.46666666666664</v>
      </c>
      <c r="J150" s="303">
        <v>191.56666666666666</v>
      </c>
      <c r="K150" s="303">
        <v>194.93333333333334</v>
      </c>
      <c r="L150" s="303">
        <v>198.61666666666667</v>
      </c>
      <c r="M150" s="290">
        <v>191.25</v>
      </c>
      <c r="N150" s="290">
        <v>184.2</v>
      </c>
      <c r="O150" s="305">
        <v>87736200</v>
      </c>
      <c r="P150" s="306">
        <v>1.1146838156484458E-2</v>
      </c>
    </row>
    <row r="151" spans="1:16" ht="15">
      <c r="A151" s="263">
        <v>141</v>
      </c>
      <c r="B151" s="368" t="s">
        <v>63</v>
      </c>
      <c r="C151" s="486" t="s">
        <v>196</v>
      </c>
      <c r="D151" s="487">
        <v>44252</v>
      </c>
      <c r="E151" s="302">
        <v>1101.7</v>
      </c>
      <c r="F151" s="302">
        <v>1098.8333333333333</v>
      </c>
      <c r="G151" s="303">
        <v>1087.9666666666665</v>
      </c>
      <c r="H151" s="303">
        <v>1074.2333333333331</v>
      </c>
      <c r="I151" s="303">
        <v>1063.3666666666663</v>
      </c>
      <c r="J151" s="303">
        <v>1112.5666666666666</v>
      </c>
      <c r="K151" s="303">
        <v>1123.4333333333334</v>
      </c>
      <c r="L151" s="303">
        <v>1137.1666666666667</v>
      </c>
      <c r="M151" s="290">
        <v>1109.7</v>
      </c>
      <c r="N151" s="290">
        <v>1085.0999999999999</v>
      </c>
      <c r="O151" s="305">
        <v>3876000</v>
      </c>
      <c r="P151" s="306">
        <v>-4.2016806722689079E-2</v>
      </c>
    </row>
    <row r="152" spans="1:16" ht="15">
      <c r="A152" s="263">
        <v>142</v>
      </c>
      <c r="B152" s="368" t="s">
        <v>106</v>
      </c>
      <c r="C152" s="486" t="s">
        <v>197</v>
      </c>
      <c r="D152" s="487">
        <v>44252</v>
      </c>
      <c r="E152" s="302">
        <v>438.55</v>
      </c>
      <c r="F152" s="302">
        <v>438.26666666666665</v>
      </c>
      <c r="G152" s="303">
        <v>434.98333333333329</v>
      </c>
      <c r="H152" s="303">
        <v>431.41666666666663</v>
      </c>
      <c r="I152" s="303">
        <v>428.13333333333327</v>
      </c>
      <c r="J152" s="303">
        <v>441.83333333333331</v>
      </c>
      <c r="K152" s="303">
        <v>445.11666666666662</v>
      </c>
      <c r="L152" s="303">
        <v>448.68333333333334</v>
      </c>
      <c r="M152" s="290">
        <v>441.55</v>
      </c>
      <c r="N152" s="290">
        <v>434.7</v>
      </c>
      <c r="O152" s="305">
        <v>29833600</v>
      </c>
      <c r="P152" s="306">
        <v>2.6197028068244359E-2</v>
      </c>
    </row>
    <row r="153" spans="1:16" ht="15">
      <c r="A153" s="263">
        <v>143</v>
      </c>
      <c r="B153" s="368" t="s">
        <v>88</v>
      </c>
      <c r="C153" s="486" t="s">
        <v>199</v>
      </c>
      <c r="D153" s="487">
        <v>44252</v>
      </c>
      <c r="E153" s="302">
        <v>215.75</v>
      </c>
      <c r="F153" s="302">
        <v>216.4</v>
      </c>
      <c r="G153" s="303">
        <v>213.45000000000002</v>
      </c>
      <c r="H153" s="303">
        <v>211.15</v>
      </c>
      <c r="I153" s="303">
        <v>208.20000000000002</v>
      </c>
      <c r="J153" s="303">
        <v>218.70000000000002</v>
      </c>
      <c r="K153" s="303">
        <v>221.65</v>
      </c>
      <c r="L153" s="303">
        <v>223.95000000000002</v>
      </c>
      <c r="M153" s="290">
        <v>219.35</v>
      </c>
      <c r="N153" s="290">
        <v>214.1</v>
      </c>
      <c r="O153" s="305">
        <v>41364000</v>
      </c>
      <c r="P153" s="306">
        <v>-1.8507972665148063E-2</v>
      </c>
    </row>
    <row r="154" spans="1:16">
      <c r="A154" s="263">
        <v>144</v>
      </c>
      <c r="B154" s="282"/>
    </row>
    <row r="155" spans="1:16">
      <c r="A155" s="263">
        <v>145</v>
      </c>
      <c r="B155" s="282"/>
      <c r="C155" s="278"/>
      <c r="D155" s="278"/>
      <c r="E155" s="278"/>
      <c r="F155" s="277"/>
      <c r="G155" s="277"/>
      <c r="H155" s="277"/>
      <c r="I155" s="277"/>
      <c r="J155" s="277"/>
      <c r="K155" s="277"/>
      <c r="L155" s="277"/>
      <c r="M155" s="277"/>
    </row>
    <row r="156" spans="1:16">
      <c r="A156" s="263">
        <v>146</v>
      </c>
      <c r="B156" s="282"/>
      <c r="C156" s="278"/>
      <c r="D156" s="278"/>
      <c r="E156" s="278"/>
      <c r="F156" s="277"/>
      <c r="G156" s="277"/>
      <c r="H156" s="277"/>
      <c r="I156" s="277"/>
      <c r="J156" s="277"/>
      <c r="K156" s="277"/>
      <c r="L156" s="277"/>
      <c r="M156" s="277"/>
    </row>
    <row r="157" spans="1:16">
      <c r="A157" s="263">
        <v>147</v>
      </c>
      <c r="B157" s="282"/>
      <c r="C157" s="278"/>
      <c r="D157" s="278"/>
      <c r="E157" s="278"/>
      <c r="F157" s="277"/>
      <c r="G157" s="277"/>
      <c r="H157" s="277"/>
      <c r="I157" s="277"/>
      <c r="J157" s="277"/>
      <c r="K157" s="277"/>
      <c r="L157" s="277"/>
      <c r="M157" s="277"/>
    </row>
    <row r="158" spans="1:16">
      <c r="A158" s="263"/>
      <c r="C158" s="278"/>
      <c r="D158" s="278"/>
      <c r="E158" s="278"/>
      <c r="F158" s="277"/>
      <c r="G158" s="277"/>
      <c r="H158" s="277"/>
      <c r="I158" s="277"/>
      <c r="J158" s="277"/>
      <c r="K158" s="277"/>
      <c r="L158" s="277"/>
      <c r="M158" s="277"/>
    </row>
    <row r="159" spans="1:16">
      <c r="A159" s="263"/>
      <c r="B159" s="286"/>
      <c r="C159" s="278"/>
      <c r="D159" s="278"/>
      <c r="E159" s="278"/>
      <c r="F159" s="277"/>
      <c r="G159" s="277"/>
      <c r="H159" s="277"/>
      <c r="I159" s="277"/>
      <c r="J159" s="277"/>
      <c r="K159" s="277"/>
      <c r="L159" s="277"/>
      <c r="M159" s="277"/>
    </row>
    <row r="160" spans="1:16">
      <c r="A160" s="263"/>
      <c r="B160" s="307"/>
      <c r="C160" s="278"/>
      <c r="D160" s="278"/>
      <c r="E160" s="278"/>
      <c r="F160" s="277"/>
      <c r="G160" s="277"/>
      <c r="H160" s="277"/>
      <c r="I160" s="277"/>
      <c r="J160" s="277"/>
      <c r="K160" s="277"/>
      <c r="L160" s="277"/>
      <c r="M160" s="277"/>
    </row>
    <row r="161" spans="1:13">
      <c r="A161" s="263"/>
      <c r="B161" s="307"/>
      <c r="D161" s="307"/>
      <c r="E161" s="307"/>
      <c r="F161" s="309"/>
      <c r="G161" s="309"/>
      <c r="H161" s="277"/>
      <c r="I161" s="309"/>
      <c r="J161" s="309"/>
      <c r="K161" s="309"/>
      <c r="L161" s="309"/>
      <c r="M161" s="309"/>
    </row>
    <row r="162" spans="1:13">
      <c r="A162" s="263"/>
      <c r="B162" s="307"/>
      <c r="D162" s="307"/>
      <c r="E162" s="307"/>
      <c r="F162" s="309"/>
      <c r="G162" s="309"/>
      <c r="H162" s="309"/>
      <c r="I162" s="309"/>
      <c r="J162" s="309"/>
      <c r="K162" s="309"/>
      <c r="L162" s="309"/>
      <c r="M162" s="309"/>
    </row>
    <row r="163" spans="1:13">
      <c r="A163" s="263"/>
      <c r="B163" s="308"/>
      <c r="D163" s="308"/>
      <c r="E163" s="308"/>
      <c r="F163" s="309"/>
      <c r="G163" s="309"/>
      <c r="H163" s="309"/>
      <c r="I163" s="309"/>
      <c r="J163" s="309"/>
      <c r="K163" s="309"/>
      <c r="L163" s="309"/>
      <c r="M163" s="309"/>
    </row>
    <row r="164" spans="1:13">
      <c r="A164" s="263"/>
      <c r="B164" s="308"/>
      <c r="D164" s="308"/>
      <c r="E164" s="308"/>
      <c r="F164" s="309"/>
      <c r="G164" s="309"/>
      <c r="H164" s="309"/>
      <c r="I164" s="309"/>
      <c r="J164" s="309"/>
      <c r="K164" s="309"/>
      <c r="L164" s="309"/>
      <c r="M164" s="309"/>
    </row>
    <row r="165" spans="1:13">
      <c r="A165" s="263"/>
      <c r="B165" s="308"/>
      <c r="D165" s="308"/>
      <c r="E165" s="308"/>
      <c r="F165" s="309"/>
      <c r="G165" s="309"/>
      <c r="H165" s="309"/>
      <c r="I165" s="309"/>
      <c r="J165" s="309"/>
      <c r="K165" s="309"/>
      <c r="L165" s="309"/>
      <c r="M165" s="309"/>
    </row>
    <row r="166" spans="1:13">
      <c r="A166" s="263"/>
      <c r="B166" s="308"/>
      <c r="D166" s="308"/>
      <c r="E166" s="308"/>
      <c r="F166" s="309"/>
      <c r="G166" s="309"/>
      <c r="H166" s="309"/>
      <c r="I166" s="309"/>
      <c r="J166" s="309"/>
      <c r="K166" s="309"/>
      <c r="L166" s="309"/>
      <c r="M166" s="309"/>
    </row>
    <row r="167" spans="1:13">
      <c r="A167" s="276"/>
      <c r="B167" s="308"/>
      <c r="D167" s="308"/>
      <c r="E167" s="308"/>
      <c r="F167" s="309"/>
      <c r="G167" s="309"/>
      <c r="H167" s="309"/>
      <c r="I167" s="309"/>
      <c r="J167" s="309"/>
      <c r="K167" s="309"/>
      <c r="L167" s="309"/>
      <c r="M167" s="309"/>
    </row>
    <row r="168" spans="1:13">
      <c r="A168" s="276"/>
      <c r="B168" s="308"/>
      <c r="D168" s="308"/>
      <c r="E168" s="308"/>
      <c r="F168" s="309"/>
      <c r="G168" s="309"/>
      <c r="H168" s="309"/>
      <c r="I168" s="309"/>
      <c r="J168" s="309"/>
      <c r="K168" s="309"/>
      <c r="L168" s="309"/>
      <c r="M168" s="309"/>
    </row>
    <row r="169" spans="1:13">
      <c r="H169" s="309"/>
    </row>
    <row r="175" spans="1:13">
      <c r="A175" s="282" t="s">
        <v>200</v>
      </c>
    </row>
    <row r="176" spans="1:13">
      <c r="A176" s="282" t="s">
        <v>201</v>
      </c>
    </row>
    <row r="177" spans="1:1">
      <c r="A177" s="282" t="s">
        <v>202</v>
      </c>
    </row>
    <row r="178" spans="1:1">
      <c r="A178" s="282" t="s">
        <v>203</v>
      </c>
    </row>
    <row r="179" spans="1:1">
      <c r="A179" s="282" t="s">
        <v>204</v>
      </c>
    </row>
    <row r="181" spans="1:1">
      <c r="A181" s="286" t="s">
        <v>205</v>
      </c>
    </row>
    <row r="182" spans="1:1">
      <c r="A182" s="307" t="s">
        <v>206</v>
      </c>
    </row>
    <row r="183" spans="1:1">
      <c r="A183" s="307" t="s">
        <v>207</v>
      </c>
    </row>
    <row r="184" spans="1:1">
      <c r="A184" s="307" t="s">
        <v>208</v>
      </c>
    </row>
    <row r="185" spans="1:1">
      <c r="A185" s="308" t="s">
        <v>209</v>
      </c>
    </row>
    <row r="186" spans="1:1">
      <c r="A186" s="308" t="s">
        <v>210</v>
      </c>
    </row>
    <row r="187" spans="1:1">
      <c r="A187" s="308" t="s">
        <v>211</v>
      </c>
    </row>
    <row r="188" spans="1:1">
      <c r="A188" s="308" t="s">
        <v>212</v>
      </c>
    </row>
    <row r="189" spans="1:1">
      <c r="A189" s="308" t="s">
        <v>213</v>
      </c>
    </row>
    <row r="190" spans="1:1">
      <c r="A190" s="308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6" sqref="B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5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91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91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91"/>
      <c r="M4" s="255"/>
      <c r="N4" s="255"/>
      <c r="O4" s="255"/>
    </row>
    <row r="5" spans="1:15" ht="25.5" customHeight="1">
      <c r="M5" s="246" t="s">
        <v>14</v>
      </c>
    </row>
    <row r="6" spans="1:15">
      <c r="A6" s="286" t="s">
        <v>15</v>
      </c>
      <c r="K6" s="266">
        <f>Main!B10</f>
        <v>44239</v>
      </c>
    </row>
    <row r="7" spans="1:15">
      <c r="A7"/>
    </row>
    <row r="8" spans="1:15" ht="28.5" customHeight="1">
      <c r="A8" s="558" t="s">
        <v>16</v>
      </c>
      <c r="B8" s="559" t="s">
        <v>18</v>
      </c>
      <c r="C8" s="557" t="s">
        <v>19</v>
      </c>
      <c r="D8" s="557" t="s">
        <v>20</v>
      </c>
      <c r="E8" s="557" t="s">
        <v>21</v>
      </c>
      <c r="F8" s="557"/>
      <c r="G8" s="557"/>
      <c r="H8" s="557" t="s">
        <v>22</v>
      </c>
      <c r="I8" s="557"/>
      <c r="J8" s="557"/>
      <c r="K8" s="260"/>
      <c r="L8" s="268"/>
      <c r="M8" s="268"/>
    </row>
    <row r="9" spans="1:15" ht="36" customHeight="1">
      <c r="A9" s="553"/>
      <c r="B9" s="555"/>
      <c r="C9" s="560" t="s">
        <v>23</v>
      </c>
      <c r="D9" s="560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92" t="s">
        <v>31</v>
      </c>
      <c r="M9" s="270" t="s">
        <v>215</v>
      </c>
    </row>
    <row r="10" spans="1:15">
      <c r="A10" s="287">
        <v>1</v>
      </c>
      <c r="B10" s="263" t="s">
        <v>216</v>
      </c>
      <c r="C10" s="288">
        <v>15173.3</v>
      </c>
      <c r="D10" s="289">
        <v>15142.4</v>
      </c>
      <c r="E10" s="289">
        <v>15096.3</v>
      </c>
      <c r="F10" s="289">
        <v>15019.3</v>
      </c>
      <c r="G10" s="289">
        <v>14973.199999999999</v>
      </c>
      <c r="H10" s="289">
        <v>15219.4</v>
      </c>
      <c r="I10" s="289">
        <v>15265.500000000002</v>
      </c>
      <c r="J10" s="289">
        <v>15342.5</v>
      </c>
      <c r="K10" s="288">
        <v>15188.5</v>
      </c>
      <c r="L10" s="288">
        <v>15065.4</v>
      </c>
      <c r="M10" s="293"/>
    </row>
    <row r="11" spans="1:15">
      <c r="A11" s="287">
        <v>2</v>
      </c>
      <c r="B11" s="263" t="s">
        <v>217</v>
      </c>
      <c r="C11" s="290">
        <v>35752.1</v>
      </c>
      <c r="D11" s="265">
        <v>35778.283333333333</v>
      </c>
      <c r="E11" s="265">
        <v>35547.116666666669</v>
      </c>
      <c r="F11" s="265">
        <v>35342.133333333339</v>
      </c>
      <c r="G11" s="265">
        <v>35110.966666666674</v>
      </c>
      <c r="H11" s="265">
        <v>35983.266666666663</v>
      </c>
      <c r="I11" s="265">
        <v>36214.433333333334</v>
      </c>
      <c r="J11" s="265">
        <v>36419.416666666657</v>
      </c>
      <c r="K11" s="290">
        <v>36009.449999999997</v>
      </c>
      <c r="L11" s="290">
        <v>35573.300000000003</v>
      </c>
      <c r="M11" s="293"/>
    </row>
    <row r="12" spans="1:15">
      <c r="A12" s="287">
        <v>3</v>
      </c>
      <c r="B12" s="271" t="s">
        <v>218</v>
      </c>
      <c r="C12" s="290">
        <v>1717</v>
      </c>
      <c r="D12" s="265">
        <v>1718.8999999999999</v>
      </c>
      <c r="E12" s="265">
        <v>1709.7999999999997</v>
      </c>
      <c r="F12" s="265">
        <v>1702.6</v>
      </c>
      <c r="G12" s="265">
        <v>1693.4999999999998</v>
      </c>
      <c r="H12" s="265">
        <v>1726.0999999999997</v>
      </c>
      <c r="I12" s="265">
        <v>1735.1999999999996</v>
      </c>
      <c r="J12" s="265">
        <v>1742.3999999999996</v>
      </c>
      <c r="K12" s="290">
        <v>1728</v>
      </c>
      <c r="L12" s="290">
        <v>1711.7</v>
      </c>
      <c r="M12" s="293"/>
    </row>
    <row r="13" spans="1:15">
      <c r="A13" s="287">
        <v>4</v>
      </c>
      <c r="B13" s="263" t="s">
        <v>219</v>
      </c>
      <c r="C13" s="290">
        <v>4134.2</v>
      </c>
      <c r="D13" s="265">
        <v>4119.5666666666666</v>
      </c>
      <c r="E13" s="265">
        <v>4100.583333333333</v>
      </c>
      <c r="F13" s="265">
        <v>4066.9666666666662</v>
      </c>
      <c r="G13" s="265">
        <v>4047.9833333333327</v>
      </c>
      <c r="H13" s="265">
        <v>4153.1833333333334</v>
      </c>
      <c r="I13" s="265">
        <v>4172.166666666667</v>
      </c>
      <c r="J13" s="265">
        <v>4205.7833333333338</v>
      </c>
      <c r="K13" s="290">
        <v>4138.55</v>
      </c>
      <c r="L13" s="290">
        <v>4085.95</v>
      </c>
      <c r="M13" s="293"/>
    </row>
    <row r="14" spans="1:15">
      <c r="A14" s="287">
        <v>5</v>
      </c>
      <c r="B14" s="263" t="s">
        <v>220</v>
      </c>
      <c r="C14" s="290">
        <v>26043.45</v>
      </c>
      <c r="D14" s="265">
        <v>25973.150000000005</v>
      </c>
      <c r="E14" s="265">
        <v>25866.150000000009</v>
      </c>
      <c r="F14" s="265">
        <v>25688.850000000002</v>
      </c>
      <c r="G14" s="265">
        <v>25581.850000000006</v>
      </c>
      <c r="H14" s="265">
        <v>26150.450000000012</v>
      </c>
      <c r="I14" s="265">
        <v>26257.450000000004</v>
      </c>
      <c r="J14" s="265">
        <v>26434.750000000015</v>
      </c>
      <c r="K14" s="290">
        <v>26080.15</v>
      </c>
      <c r="L14" s="290">
        <v>25795.85</v>
      </c>
      <c r="M14" s="293"/>
    </row>
    <row r="15" spans="1:15">
      <c r="A15" s="287">
        <v>6</v>
      </c>
      <c r="B15" s="263" t="s">
        <v>221</v>
      </c>
      <c r="C15" s="290">
        <v>3007.65</v>
      </c>
      <c r="D15" s="265">
        <v>3004.3833333333332</v>
      </c>
      <c r="E15" s="265">
        <v>2990.0166666666664</v>
      </c>
      <c r="F15" s="265">
        <v>2972.3833333333332</v>
      </c>
      <c r="G15" s="265">
        <v>2958.0166666666664</v>
      </c>
      <c r="H15" s="265">
        <v>3022.0166666666664</v>
      </c>
      <c r="I15" s="265">
        <v>3036.3833333333332</v>
      </c>
      <c r="J15" s="265">
        <v>3054.0166666666664</v>
      </c>
      <c r="K15" s="290">
        <v>3018.75</v>
      </c>
      <c r="L15" s="290">
        <v>2986.75</v>
      </c>
      <c r="M15" s="293"/>
    </row>
    <row r="16" spans="1:15">
      <c r="A16" s="287">
        <v>7</v>
      </c>
      <c r="B16" s="263" t="s">
        <v>222</v>
      </c>
      <c r="C16" s="290">
        <v>6758.45</v>
      </c>
      <c r="D16" s="265">
        <v>6754.8</v>
      </c>
      <c r="E16" s="265">
        <v>6727.1500000000005</v>
      </c>
      <c r="F16" s="265">
        <v>6695.85</v>
      </c>
      <c r="G16" s="265">
        <v>6668.2000000000007</v>
      </c>
      <c r="H16" s="265">
        <v>6786.1</v>
      </c>
      <c r="I16" s="265">
        <v>6813.75</v>
      </c>
      <c r="J16" s="265">
        <v>6845.05</v>
      </c>
      <c r="K16" s="290">
        <v>6782.45</v>
      </c>
      <c r="L16" s="290">
        <v>6723.5</v>
      </c>
      <c r="M16" s="293"/>
    </row>
    <row r="17" spans="1:13">
      <c r="A17" s="287">
        <v>8</v>
      </c>
      <c r="B17" s="263" t="s">
        <v>38</v>
      </c>
      <c r="C17" s="263">
        <v>1775.95</v>
      </c>
      <c r="D17" s="265">
        <v>1769.3166666666666</v>
      </c>
      <c r="E17" s="265">
        <v>1748.6333333333332</v>
      </c>
      <c r="F17" s="265">
        <v>1721.3166666666666</v>
      </c>
      <c r="G17" s="265">
        <v>1700.6333333333332</v>
      </c>
      <c r="H17" s="265">
        <v>1796.6333333333332</v>
      </c>
      <c r="I17" s="265">
        <v>1817.3166666666666</v>
      </c>
      <c r="J17" s="265">
        <v>1844.6333333333332</v>
      </c>
      <c r="K17" s="263">
        <v>1790</v>
      </c>
      <c r="L17" s="263">
        <v>1742</v>
      </c>
      <c r="M17" s="263">
        <v>15.21543</v>
      </c>
    </row>
    <row r="18" spans="1:13">
      <c r="A18" s="287">
        <v>9</v>
      </c>
      <c r="B18" s="263" t="s">
        <v>223</v>
      </c>
      <c r="C18" s="263">
        <v>1125.9000000000001</v>
      </c>
      <c r="D18" s="265">
        <v>1115.9666666666669</v>
      </c>
      <c r="E18" s="265">
        <v>1094.9833333333338</v>
      </c>
      <c r="F18" s="265">
        <v>1064.0666666666668</v>
      </c>
      <c r="G18" s="265">
        <v>1043.0833333333337</v>
      </c>
      <c r="H18" s="265">
        <v>1146.8833333333339</v>
      </c>
      <c r="I18" s="265">
        <v>1167.866666666667</v>
      </c>
      <c r="J18" s="265">
        <v>1198.783333333334</v>
      </c>
      <c r="K18" s="263">
        <v>1136.95</v>
      </c>
      <c r="L18" s="263">
        <v>1085.05</v>
      </c>
      <c r="M18" s="263">
        <v>7.0687899999999999</v>
      </c>
    </row>
    <row r="19" spans="1:13">
      <c r="A19" s="287">
        <v>10</v>
      </c>
      <c r="B19" s="263" t="s">
        <v>736</v>
      </c>
      <c r="C19" s="264">
        <v>1209.2</v>
      </c>
      <c r="D19" s="265">
        <v>1206.8166666666666</v>
      </c>
      <c r="E19" s="265">
        <v>1195.3833333333332</v>
      </c>
      <c r="F19" s="265">
        <v>1181.5666666666666</v>
      </c>
      <c r="G19" s="265">
        <v>1170.1333333333332</v>
      </c>
      <c r="H19" s="265">
        <v>1220.6333333333332</v>
      </c>
      <c r="I19" s="265">
        <v>1232.0666666666666</v>
      </c>
      <c r="J19" s="265">
        <v>1245.8833333333332</v>
      </c>
      <c r="K19" s="263">
        <v>1218.25</v>
      </c>
      <c r="L19" s="263">
        <v>1193</v>
      </c>
      <c r="M19" s="263">
        <v>2.3197999999999999</v>
      </c>
    </row>
    <row r="20" spans="1:13">
      <c r="A20" s="287">
        <v>11</v>
      </c>
      <c r="B20" s="263" t="s">
        <v>289</v>
      </c>
      <c r="C20" s="263">
        <v>14434.55</v>
      </c>
      <c r="D20" s="265">
        <v>14400.699999999999</v>
      </c>
      <c r="E20" s="265">
        <v>14345.099999999999</v>
      </c>
      <c r="F20" s="265">
        <v>14255.65</v>
      </c>
      <c r="G20" s="265">
        <v>14200.05</v>
      </c>
      <c r="H20" s="265">
        <v>14490.149999999998</v>
      </c>
      <c r="I20" s="265">
        <v>14545.75</v>
      </c>
      <c r="J20" s="265">
        <v>14635.199999999997</v>
      </c>
      <c r="K20" s="263">
        <v>14456.3</v>
      </c>
      <c r="L20" s="263">
        <v>14311.25</v>
      </c>
      <c r="M20" s="263">
        <v>0.18914</v>
      </c>
    </row>
    <row r="21" spans="1:13">
      <c r="A21" s="287">
        <v>12</v>
      </c>
      <c r="B21" s="263" t="s">
        <v>40</v>
      </c>
      <c r="C21" s="263">
        <v>658.6</v>
      </c>
      <c r="D21" s="265">
        <v>654.98333333333323</v>
      </c>
      <c r="E21" s="265">
        <v>648.96666666666647</v>
      </c>
      <c r="F21" s="265">
        <v>639.33333333333326</v>
      </c>
      <c r="G21" s="265">
        <v>633.31666666666649</v>
      </c>
      <c r="H21" s="265">
        <v>664.61666666666645</v>
      </c>
      <c r="I21" s="265">
        <v>670.6333333333331</v>
      </c>
      <c r="J21" s="265">
        <v>680.26666666666642</v>
      </c>
      <c r="K21" s="263">
        <v>661</v>
      </c>
      <c r="L21" s="263">
        <v>645.35</v>
      </c>
      <c r="M21" s="263">
        <v>36.880159999999997</v>
      </c>
    </row>
    <row r="22" spans="1:13">
      <c r="A22" s="287">
        <v>13</v>
      </c>
      <c r="B22" s="263" t="s">
        <v>290</v>
      </c>
      <c r="C22" s="263">
        <v>1074.5999999999999</v>
      </c>
      <c r="D22" s="265">
        <v>1071.8666666666666</v>
      </c>
      <c r="E22" s="265">
        <v>1053.7333333333331</v>
      </c>
      <c r="F22" s="265">
        <v>1032.8666666666666</v>
      </c>
      <c r="G22" s="265">
        <v>1014.7333333333331</v>
      </c>
      <c r="H22" s="265">
        <v>1092.7333333333331</v>
      </c>
      <c r="I22" s="265">
        <v>1110.8666666666668</v>
      </c>
      <c r="J22" s="265">
        <v>1131.7333333333331</v>
      </c>
      <c r="K22" s="263">
        <v>1090</v>
      </c>
      <c r="L22" s="263">
        <v>1051</v>
      </c>
      <c r="M22" s="263">
        <v>45.037869999999998</v>
      </c>
    </row>
    <row r="23" spans="1:13">
      <c r="A23" s="287">
        <v>14</v>
      </c>
      <c r="B23" s="263" t="s">
        <v>41</v>
      </c>
      <c r="C23" s="263">
        <v>591.85</v>
      </c>
      <c r="D23" s="265">
        <v>587.28333333333342</v>
      </c>
      <c r="E23" s="265">
        <v>580.86666666666679</v>
      </c>
      <c r="F23" s="265">
        <v>569.88333333333333</v>
      </c>
      <c r="G23" s="265">
        <v>563.4666666666667</v>
      </c>
      <c r="H23" s="265">
        <v>598.26666666666688</v>
      </c>
      <c r="I23" s="265">
        <v>604.68333333333362</v>
      </c>
      <c r="J23" s="265">
        <v>615.66666666666697</v>
      </c>
      <c r="K23" s="263">
        <v>593.70000000000005</v>
      </c>
      <c r="L23" s="263">
        <v>576.29999999999995</v>
      </c>
      <c r="M23" s="263">
        <v>105.95917</v>
      </c>
    </row>
    <row r="24" spans="1:13">
      <c r="A24" s="287">
        <v>15</v>
      </c>
      <c r="B24" s="263" t="s">
        <v>838</v>
      </c>
      <c r="C24" s="263">
        <v>379.2</v>
      </c>
      <c r="D24" s="265">
        <v>382.11666666666662</v>
      </c>
      <c r="E24" s="265">
        <v>374.23333333333323</v>
      </c>
      <c r="F24" s="265">
        <v>369.26666666666659</v>
      </c>
      <c r="G24" s="265">
        <v>361.38333333333321</v>
      </c>
      <c r="H24" s="265">
        <v>387.08333333333326</v>
      </c>
      <c r="I24" s="265">
        <v>394.96666666666658</v>
      </c>
      <c r="J24" s="265">
        <v>399.93333333333328</v>
      </c>
      <c r="K24" s="263">
        <v>390</v>
      </c>
      <c r="L24" s="263">
        <v>377.15</v>
      </c>
      <c r="M24" s="263">
        <v>9.0960599999999996</v>
      </c>
    </row>
    <row r="25" spans="1:13">
      <c r="A25" s="287">
        <v>16</v>
      </c>
      <c r="B25" s="263" t="s">
        <v>291</v>
      </c>
      <c r="C25" s="263">
        <v>589.04999999999995</v>
      </c>
      <c r="D25" s="265">
        <v>580.41666666666663</v>
      </c>
      <c r="E25" s="265">
        <v>567.93333333333328</v>
      </c>
      <c r="F25" s="265">
        <v>546.81666666666661</v>
      </c>
      <c r="G25" s="265">
        <v>534.33333333333326</v>
      </c>
      <c r="H25" s="265">
        <v>601.5333333333333</v>
      </c>
      <c r="I25" s="265">
        <v>614.01666666666665</v>
      </c>
      <c r="J25" s="265">
        <v>635.13333333333333</v>
      </c>
      <c r="K25" s="263">
        <v>592.9</v>
      </c>
      <c r="L25" s="263">
        <v>559.29999999999995</v>
      </c>
      <c r="M25" s="263">
        <v>6.8258299999999998</v>
      </c>
    </row>
    <row r="26" spans="1:13">
      <c r="A26" s="287">
        <v>17</v>
      </c>
      <c r="B26" s="263" t="s">
        <v>224</v>
      </c>
      <c r="C26" s="263">
        <v>89.05</v>
      </c>
      <c r="D26" s="265">
        <v>89.316666666666663</v>
      </c>
      <c r="E26" s="265">
        <v>88.333333333333329</v>
      </c>
      <c r="F26" s="265">
        <v>87.61666666666666</v>
      </c>
      <c r="G26" s="265">
        <v>86.633333333333326</v>
      </c>
      <c r="H26" s="265">
        <v>90.033333333333331</v>
      </c>
      <c r="I26" s="265">
        <v>91.01666666666668</v>
      </c>
      <c r="J26" s="265">
        <v>91.733333333333334</v>
      </c>
      <c r="K26" s="263">
        <v>90.3</v>
      </c>
      <c r="L26" s="263">
        <v>88.6</v>
      </c>
      <c r="M26" s="263">
        <v>17.204239999999999</v>
      </c>
    </row>
    <row r="27" spans="1:13">
      <c r="A27" s="287">
        <v>18</v>
      </c>
      <c r="B27" s="263" t="s">
        <v>225</v>
      </c>
      <c r="C27" s="263">
        <v>167.85</v>
      </c>
      <c r="D27" s="265">
        <v>168.68333333333331</v>
      </c>
      <c r="E27" s="265">
        <v>165.16666666666663</v>
      </c>
      <c r="F27" s="265">
        <v>162.48333333333332</v>
      </c>
      <c r="G27" s="265">
        <v>158.96666666666664</v>
      </c>
      <c r="H27" s="265">
        <v>171.36666666666662</v>
      </c>
      <c r="I27" s="265">
        <v>174.88333333333333</v>
      </c>
      <c r="J27" s="265">
        <v>177.56666666666661</v>
      </c>
      <c r="K27" s="263">
        <v>172.2</v>
      </c>
      <c r="L27" s="263">
        <v>166</v>
      </c>
      <c r="M27" s="263">
        <v>28.436679999999999</v>
      </c>
    </row>
    <row r="28" spans="1:13">
      <c r="A28" s="287">
        <v>19</v>
      </c>
      <c r="B28" s="263" t="s">
        <v>226</v>
      </c>
      <c r="C28" s="263">
        <v>1816.6</v>
      </c>
      <c r="D28" s="265">
        <v>1806.7666666666667</v>
      </c>
      <c r="E28" s="265">
        <v>1789.8333333333333</v>
      </c>
      <c r="F28" s="265">
        <v>1763.0666666666666</v>
      </c>
      <c r="G28" s="265">
        <v>1746.1333333333332</v>
      </c>
      <c r="H28" s="265">
        <v>1833.5333333333333</v>
      </c>
      <c r="I28" s="265">
        <v>1850.4666666666667</v>
      </c>
      <c r="J28" s="265">
        <v>1877.2333333333333</v>
      </c>
      <c r="K28" s="263">
        <v>1823.7</v>
      </c>
      <c r="L28" s="263">
        <v>1780</v>
      </c>
      <c r="M28" s="263">
        <v>0.84433000000000002</v>
      </c>
    </row>
    <row r="29" spans="1:13">
      <c r="A29" s="287">
        <v>20</v>
      </c>
      <c r="B29" s="263" t="s">
        <v>295</v>
      </c>
      <c r="C29" s="263">
        <v>935.8</v>
      </c>
      <c r="D29" s="265">
        <v>939.26666666666677</v>
      </c>
      <c r="E29" s="265">
        <v>929.53333333333353</v>
      </c>
      <c r="F29" s="265">
        <v>923.26666666666677</v>
      </c>
      <c r="G29" s="265">
        <v>913.53333333333353</v>
      </c>
      <c r="H29" s="265">
        <v>945.53333333333353</v>
      </c>
      <c r="I29" s="265">
        <v>955.26666666666688</v>
      </c>
      <c r="J29" s="265">
        <v>961.53333333333353</v>
      </c>
      <c r="K29" s="263">
        <v>949</v>
      </c>
      <c r="L29" s="263">
        <v>933</v>
      </c>
      <c r="M29" s="263">
        <v>2.16628</v>
      </c>
    </row>
    <row r="30" spans="1:13">
      <c r="A30" s="287">
        <v>21</v>
      </c>
      <c r="B30" s="263" t="s">
        <v>227</v>
      </c>
      <c r="C30" s="263">
        <v>2891.1</v>
      </c>
      <c r="D30" s="265">
        <v>2881.15</v>
      </c>
      <c r="E30" s="265">
        <v>2862.3</v>
      </c>
      <c r="F30" s="265">
        <v>2833.5</v>
      </c>
      <c r="G30" s="265">
        <v>2814.65</v>
      </c>
      <c r="H30" s="265">
        <v>2909.9500000000003</v>
      </c>
      <c r="I30" s="265">
        <v>2928.7999999999997</v>
      </c>
      <c r="J30" s="265">
        <v>2957.6000000000004</v>
      </c>
      <c r="K30" s="263">
        <v>2900</v>
      </c>
      <c r="L30" s="263">
        <v>2852.35</v>
      </c>
      <c r="M30" s="263">
        <v>0.59</v>
      </c>
    </row>
    <row r="31" spans="1:13">
      <c r="A31" s="287">
        <v>22</v>
      </c>
      <c r="B31" s="263" t="s">
        <v>44</v>
      </c>
      <c r="C31" s="263">
        <v>983.55</v>
      </c>
      <c r="D31" s="265">
        <v>989.18333333333339</v>
      </c>
      <c r="E31" s="265">
        <v>969.36666666666679</v>
      </c>
      <c r="F31" s="265">
        <v>955.18333333333339</v>
      </c>
      <c r="G31" s="265">
        <v>935.36666666666679</v>
      </c>
      <c r="H31" s="265">
        <v>1003.3666666666668</v>
      </c>
      <c r="I31" s="265">
        <v>1023.1833333333334</v>
      </c>
      <c r="J31" s="265">
        <v>1037.3666666666668</v>
      </c>
      <c r="K31" s="263">
        <v>1009</v>
      </c>
      <c r="L31" s="263">
        <v>975</v>
      </c>
      <c r="M31" s="263">
        <v>18.137599999999999</v>
      </c>
    </row>
    <row r="32" spans="1:13">
      <c r="A32" s="287">
        <v>23</v>
      </c>
      <c r="B32" s="263" t="s">
        <v>45</v>
      </c>
      <c r="C32" s="263">
        <v>276.89999999999998</v>
      </c>
      <c r="D32" s="265">
        <v>275.40000000000003</v>
      </c>
      <c r="E32" s="265">
        <v>273.00000000000006</v>
      </c>
      <c r="F32" s="265">
        <v>269.10000000000002</v>
      </c>
      <c r="G32" s="265">
        <v>266.70000000000005</v>
      </c>
      <c r="H32" s="265">
        <v>279.30000000000007</v>
      </c>
      <c r="I32" s="265">
        <v>281.70000000000005</v>
      </c>
      <c r="J32" s="265">
        <v>285.60000000000008</v>
      </c>
      <c r="K32" s="263">
        <v>277.8</v>
      </c>
      <c r="L32" s="263">
        <v>271.5</v>
      </c>
      <c r="M32" s="263">
        <v>54.752780000000001</v>
      </c>
    </row>
    <row r="33" spans="1:13">
      <c r="A33" s="287">
        <v>24</v>
      </c>
      <c r="B33" s="263" t="s">
        <v>46</v>
      </c>
      <c r="C33" s="263">
        <v>2756.5</v>
      </c>
      <c r="D33" s="265">
        <v>2755.3333333333335</v>
      </c>
      <c r="E33" s="265">
        <v>2731.166666666667</v>
      </c>
      <c r="F33" s="265">
        <v>2705.8333333333335</v>
      </c>
      <c r="G33" s="265">
        <v>2681.666666666667</v>
      </c>
      <c r="H33" s="265">
        <v>2780.666666666667</v>
      </c>
      <c r="I33" s="265">
        <v>2804.8333333333339</v>
      </c>
      <c r="J33" s="265">
        <v>2830.166666666667</v>
      </c>
      <c r="K33" s="263">
        <v>2779.5</v>
      </c>
      <c r="L33" s="263">
        <v>2730</v>
      </c>
      <c r="M33" s="263">
        <v>5.8164199999999999</v>
      </c>
    </row>
    <row r="34" spans="1:13">
      <c r="A34" s="287">
        <v>25</v>
      </c>
      <c r="B34" s="263" t="s">
        <v>47</v>
      </c>
      <c r="C34" s="263">
        <v>240</v>
      </c>
      <c r="D34" s="265">
        <v>242.70000000000002</v>
      </c>
      <c r="E34" s="265">
        <v>236.30000000000004</v>
      </c>
      <c r="F34" s="265">
        <v>232.60000000000002</v>
      </c>
      <c r="G34" s="265">
        <v>226.20000000000005</v>
      </c>
      <c r="H34" s="265">
        <v>246.40000000000003</v>
      </c>
      <c r="I34" s="265">
        <v>252.8</v>
      </c>
      <c r="J34" s="265">
        <v>256.5</v>
      </c>
      <c r="K34" s="263">
        <v>249.1</v>
      </c>
      <c r="L34" s="263">
        <v>239</v>
      </c>
      <c r="M34" s="263">
        <v>125.61402</v>
      </c>
    </row>
    <row r="35" spans="1:13">
      <c r="A35" s="287">
        <v>26</v>
      </c>
      <c r="B35" s="263" t="s">
        <v>48</v>
      </c>
      <c r="C35" s="263">
        <v>135.05000000000001</v>
      </c>
      <c r="D35" s="265">
        <v>134.48333333333335</v>
      </c>
      <c r="E35" s="265">
        <v>133.4666666666667</v>
      </c>
      <c r="F35" s="265">
        <v>131.88333333333335</v>
      </c>
      <c r="G35" s="265">
        <v>130.8666666666667</v>
      </c>
      <c r="H35" s="265">
        <v>136.06666666666669</v>
      </c>
      <c r="I35" s="265">
        <v>137.08333333333334</v>
      </c>
      <c r="J35" s="265">
        <v>138.66666666666669</v>
      </c>
      <c r="K35" s="263">
        <v>135.5</v>
      </c>
      <c r="L35" s="263">
        <v>132.9</v>
      </c>
      <c r="M35" s="263">
        <v>171.23786999999999</v>
      </c>
    </row>
    <row r="36" spans="1:13">
      <c r="A36" s="287">
        <v>27</v>
      </c>
      <c r="B36" s="263" t="s">
        <v>50</v>
      </c>
      <c r="C36" s="263">
        <v>2505.5</v>
      </c>
      <c r="D36" s="265">
        <v>2513.5333333333333</v>
      </c>
      <c r="E36" s="265">
        <v>2487.0666666666666</v>
      </c>
      <c r="F36" s="265">
        <v>2468.6333333333332</v>
      </c>
      <c r="G36" s="265">
        <v>2442.1666666666665</v>
      </c>
      <c r="H36" s="265">
        <v>2531.9666666666667</v>
      </c>
      <c r="I36" s="265">
        <v>2558.4333333333329</v>
      </c>
      <c r="J36" s="265">
        <v>2576.8666666666668</v>
      </c>
      <c r="K36" s="263">
        <v>2540</v>
      </c>
      <c r="L36" s="263">
        <v>2495.1</v>
      </c>
      <c r="M36" s="263">
        <v>14.462859999999999</v>
      </c>
    </row>
    <row r="37" spans="1:13">
      <c r="A37" s="287">
        <v>28</v>
      </c>
      <c r="B37" s="263" t="s">
        <v>52</v>
      </c>
      <c r="C37" s="263">
        <v>935.2</v>
      </c>
      <c r="D37" s="265">
        <v>944.30000000000007</v>
      </c>
      <c r="E37" s="265">
        <v>918.90000000000009</v>
      </c>
      <c r="F37" s="265">
        <v>902.6</v>
      </c>
      <c r="G37" s="265">
        <v>877.2</v>
      </c>
      <c r="H37" s="265">
        <v>960.60000000000014</v>
      </c>
      <c r="I37" s="265">
        <v>986</v>
      </c>
      <c r="J37" s="265">
        <v>1002.3000000000002</v>
      </c>
      <c r="K37" s="263">
        <v>969.7</v>
      </c>
      <c r="L37" s="263">
        <v>928</v>
      </c>
      <c r="M37" s="263">
        <v>64.027270000000001</v>
      </c>
    </row>
    <row r="38" spans="1:13">
      <c r="A38" s="287">
        <v>29</v>
      </c>
      <c r="B38" s="263" t="s">
        <v>228</v>
      </c>
      <c r="C38" s="263">
        <v>2951.9</v>
      </c>
      <c r="D38" s="265">
        <v>2958.0166666666664</v>
      </c>
      <c r="E38" s="265">
        <v>2918.0333333333328</v>
      </c>
      <c r="F38" s="265">
        <v>2884.1666666666665</v>
      </c>
      <c r="G38" s="265">
        <v>2844.1833333333329</v>
      </c>
      <c r="H38" s="265">
        <v>2991.8833333333328</v>
      </c>
      <c r="I38" s="265">
        <v>3031.8666666666663</v>
      </c>
      <c r="J38" s="265">
        <v>3065.7333333333327</v>
      </c>
      <c r="K38" s="263">
        <v>2998</v>
      </c>
      <c r="L38" s="263">
        <v>2924.15</v>
      </c>
      <c r="M38" s="263">
        <v>2.3656000000000001</v>
      </c>
    </row>
    <row r="39" spans="1:13">
      <c r="A39" s="287">
        <v>30</v>
      </c>
      <c r="B39" s="263" t="s">
        <v>54</v>
      </c>
      <c r="C39" s="263">
        <v>740.1</v>
      </c>
      <c r="D39" s="265">
        <v>738.41666666666663</v>
      </c>
      <c r="E39" s="265">
        <v>732.68333333333328</v>
      </c>
      <c r="F39" s="265">
        <v>725.26666666666665</v>
      </c>
      <c r="G39" s="265">
        <v>719.5333333333333</v>
      </c>
      <c r="H39" s="265">
        <v>745.83333333333326</v>
      </c>
      <c r="I39" s="265">
        <v>751.56666666666661</v>
      </c>
      <c r="J39" s="265">
        <v>758.98333333333323</v>
      </c>
      <c r="K39" s="263">
        <v>744.15</v>
      </c>
      <c r="L39" s="263">
        <v>731</v>
      </c>
      <c r="M39" s="263">
        <v>118.97709999999999</v>
      </c>
    </row>
    <row r="40" spans="1:13">
      <c r="A40" s="287">
        <v>31</v>
      </c>
      <c r="B40" s="263" t="s">
        <v>55</v>
      </c>
      <c r="C40" s="263">
        <v>4181.8999999999996</v>
      </c>
      <c r="D40" s="265">
        <v>4170.25</v>
      </c>
      <c r="E40" s="265">
        <v>4138.1000000000004</v>
      </c>
      <c r="F40" s="265">
        <v>4094.3</v>
      </c>
      <c r="G40" s="265">
        <v>4062.1500000000005</v>
      </c>
      <c r="H40" s="265">
        <v>4214.05</v>
      </c>
      <c r="I40" s="265">
        <v>4246.2</v>
      </c>
      <c r="J40" s="265">
        <v>4290</v>
      </c>
      <c r="K40" s="263">
        <v>4202.3999999999996</v>
      </c>
      <c r="L40" s="263">
        <v>4126.45</v>
      </c>
      <c r="M40" s="263">
        <v>5.46983</v>
      </c>
    </row>
    <row r="41" spans="1:13">
      <c r="A41" s="287">
        <v>32</v>
      </c>
      <c r="B41" s="263" t="s">
        <v>58</v>
      </c>
      <c r="C41" s="263">
        <v>5567.05</v>
      </c>
      <c r="D41" s="265">
        <v>5536.9333333333334</v>
      </c>
      <c r="E41" s="265">
        <v>5485.8666666666668</v>
      </c>
      <c r="F41" s="265">
        <v>5404.6833333333334</v>
      </c>
      <c r="G41" s="265">
        <v>5353.6166666666668</v>
      </c>
      <c r="H41" s="265">
        <v>5618.1166666666668</v>
      </c>
      <c r="I41" s="265">
        <v>5669.1833333333343</v>
      </c>
      <c r="J41" s="265">
        <v>5750.3666666666668</v>
      </c>
      <c r="K41" s="263">
        <v>5588</v>
      </c>
      <c r="L41" s="263">
        <v>5455.75</v>
      </c>
      <c r="M41" s="263">
        <v>20.289470000000001</v>
      </c>
    </row>
    <row r="42" spans="1:13">
      <c r="A42" s="287">
        <v>33</v>
      </c>
      <c r="B42" s="263" t="s">
        <v>57</v>
      </c>
      <c r="C42" s="263">
        <v>10216.65</v>
      </c>
      <c r="D42" s="265">
        <v>10246.516666666666</v>
      </c>
      <c r="E42" s="265">
        <v>10075.133333333333</v>
      </c>
      <c r="F42" s="265">
        <v>9933.6166666666668</v>
      </c>
      <c r="G42" s="265">
        <v>9762.2333333333336</v>
      </c>
      <c r="H42" s="265">
        <v>10388.033333333333</v>
      </c>
      <c r="I42" s="265">
        <v>10559.416666666664</v>
      </c>
      <c r="J42" s="265">
        <v>10700.933333333332</v>
      </c>
      <c r="K42" s="263">
        <v>10417.9</v>
      </c>
      <c r="L42" s="263">
        <v>10105</v>
      </c>
      <c r="M42" s="263">
        <v>7.1553800000000001</v>
      </c>
    </row>
    <row r="43" spans="1:13">
      <c r="A43" s="287">
        <v>34</v>
      </c>
      <c r="B43" s="263" t="s">
        <v>229</v>
      </c>
      <c r="C43" s="263">
        <v>3553.65</v>
      </c>
      <c r="D43" s="265">
        <v>3537.8833333333332</v>
      </c>
      <c r="E43" s="265">
        <v>3505.7666666666664</v>
      </c>
      <c r="F43" s="265">
        <v>3457.8833333333332</v>
      </c>
      <c r="G43" s="265">
        <v>3425.7666666666664</v>
      </c>
      <c r="H43" s="265">
        <v>3585.7666666666664</v>
      </c>
      <c r="I43" s="265">
        <v>3617.8833333333332</v>
      </c>
      <c r="J43" s="265">
        <v>3665.7666666666664</v>
      </c>
      <c r="K43" s="263">
        <v>3570</v>
      </c>
      <c r="L43" s="263">
        <v>3490</v>
      </c>
      <c r="M43" s="263">
        <v>0.18298</v>
      </c>
    </row>
    <row r="44" spans="1:13">
      <c r="A44" s="287">
        <v>35</v>
      </c>
      <c r="B44" s="263" t="s">
        <v>59</v>
      </c>
      <c r="C44" s="263">
        <v>1648.8</v>
      </c>
      <c r="D44" s="265">
        <v>1644.6166666666668</v>
      </c>
      <c r="E44" s="265">
        <v>1621.2333333333336</v>
      </c>
      <c r="F44" s="265">
        <v>1593.6666666666667</v>
      </c>
      <c r="G44" s="265">
        <v>1570.2833333333335</v>
      </c>
      <c r="H44" s="265">
        <v>1672.1833333333336</v>
      </c>
      <c r="I44" s="265">
        <v>1695.5666666666668</v>
      </c>
      <c r="J44" s="265">
        <v>1723.1333333333337</v>
      </c>
      <c r="K44" s="263">
        <v>1668</v>
      </c>
      <c r="L44" s="263">
        <v>1617.05</v>
      </c>
      <c r="M44" s="263">
        <v>21.275189999999998</v>
      </c>
    </row>
    <row r="45" spans="1:13">
      <c r="A45" s="287">
        <v>36</v>
      </c>
      <c r="B45" s="263" t="s">
        <v>230</v>
      </c>
      <c r="C45" s="263">
        <v>332.65</v>
      </c>
      <c r="D45" s="265">
        <v>332.68333333333334</v>
      </c>
      <c r="E45" s="265">
        <v>329.51666666666665</v>
      </c>
      <c r="F45" s="265">
        <v>326.38333333333333</v>
      </c>
      <c r="G45" s="265">
        <v>323.21666666666664</v>
      </c>
      <c r="H45" s="265">
        <v>335.81666666666666</v>
      </c>
      <c r="I45" s="265">
        <v>338.98333333333329</v>
      </c>
      <c r="J45" s="265">
        <v>342.11666666666667</v>
      </c>
      <c r="K45" s="263">
        <v>335.85</v>
      </c>
      <c r="L45" s="263">
        <v>329.55</v>
      </c>
      <c r="M45" s="263">
        <v>81.093400000000003</v>
      </c>
    </row>
    <row r="46" spans="1:13">
      <c r="A46" s="287">
        <v>37</v>
      </c>
      <c r="B46" s="263" t="s">
        <v>60</v>
      </c>
      <c r="C46" s="263">
        <v>77.2</v>
      </c>
      <c r="D46" s="265">
        <v>78.416666666666671</v>
      </c>
      <c r="E46" s="265">
        <v>75.63333333333334</v>
      </c>
      <c r="F46" s="265">
        <v>74.066666666666663</v>
      </c>
      <c r="G46" s="265">
        <v>71.283333333333331</v>
      </c>
      <c r="H46" s="265">
        <v>79.983333333333348</v>
      </c>
      <c r="I46" s="265">
        <v>82.76666666666668</v>
      </c>
      <c r="J46" s="265">
        <v>84.333333333333357</v>
      </c>
      <c r="K46" s="263">
        <v>81.2</v>
      </c>
      <c r="L46" s="263">
        <v>76.849999999999994</v>
      </c>
      <c r="M46" s="263">
        <v>658.51076</v>
      </c>
    </row>
    <row r="47" spans="1:13">
      <c r="A47" s="287">
        <v>38</v>
      </c>
      <c r="B47" s="263" t="s">
        <v>61</v>
      </c>
      <c r="C47" s="263">
        <v>59.8</v>
      </c>
      <c r="D47" s="265">
        <v>60.333333333333336</v>
      </c>
      <c r="E47" s="265">
        <v>58.616666666666674</v>
      </c>
      <c r="F47" s="265">
        <v>57.433333333333337</v>
      </c>
      <c r="G47" s="265">
        <v>55.716666666666676</v>
      </c>
      <c r="H47" s="265">
        <v>61.516666666666673</v>
      </c>
      <c r="I47" s="265">
        <v>63.233333333333327</v>
      </c>
      <c r="J47" s="265">
        <v>64.416666666666671</v>
      </c>
      <c r="K47" s="263">
        <v>62.05</v>
      </c>
      <c r="L47" s="263">
        <v>59.15</v>
      </c>
      <c r="M47" s="263">
        <v>59.636009999999999</v>
      </c>
    </row>
    <row r="48" spans="1:13">
      <c r="A48" s="287">
        <v>39</v>
      </c>
      <c r="B48" s="263" t="s">
        <v>62</v>
      </c>
      <c r="C48" s="263">
        <v>1531.45</v>
      </c>
      <c r="D48" s="265">
        <v>1511.7166666666665</v>
      </c>
      <c r="E48" s="265">
        <v>1480.833333333333</v>
      </c>
      <c r="F48" s="265">
        <v>1430.2166666666665</v>
      </c>
      <c r="G48" s="265">
        <v>1399.333333333333</v>
      </c>
      <c r="H48" s="265">
        <v>1562.333333333333</v>
      </c>
      <c r="I48" s="265">
        <v>1593.2166666666667</v>
      </c>
      <c r="J48" s="265">
        <v>1643.833333333333</v>
      </c>
      <c r="K48" s="263">
        <v>1542.6</v>
      </c>
      <c r="L48" s="263">
        <v>1461.1</v>
      </c>
      <c r="M48" s="263">
        <v>47.48507</v>
      </c>
    </row>
    <row r="49" spans="1:13">
      <c r="A49" s="287">
        <v>40</v>
      </c>
      <c r="B49" s="263" t="s">
        <v>65</v>
      </c>
      <c r="C49" s="263">
        <v>771.75</v>
      </c>
      <c r="D49" s="265">
        <v>767.81666666666661</v>
      </c>
      <c r="E49" s="265">
        <v>760.63333333333321</v>
      </c>
      <c r="F49" s="265">
        <v>749.51666666666665</v>
      </c>
      <c r="G49" s="265">
        <v>742.33333333333326</v>
      </c>
      <c r="H49" s="265">
        <v>778.93333333333317</v>
      </c>
      <c r="I49" s="265">
        <v>786.11666666666656</v>
      </c>
      <c r="J49" s="265">
        <v>797.23333333333312</v>
      </c>
      <c r="K49" s="263">
        <v>775</v>
      </c>
      <c r="L49" s="263">
        <v>756.7</v>
      </c>
      <c r="M49" s="263">
        <v>16.056760000000001</v>
      </c>
    </row>
    <row r="50" spans="1:13">
      <c r="A50" s="287">
        <v>41</v>
      </c>
      <c r="B50" s="263" t="s">
        <v>64</v>
      </c>
      <c r="C50" s="263">
        <v>135.4</v>
      </c>
      <c r="D50" s="265">
        <v>136.83333333333334</v>
      </c>
      <c r="E50" s="265">
        <v>133.16666666666669</v>
      </c>
      <c r="F50" s="265">
        <v>130.93333333333334</v>
      </c>
      <c r="G50" s="265">
        <v>127.26666666666668</v>
      </c>
      <c r="H50" s="265">
        <v>139.06666666666669</v>
      </c>
      <c r="I50" s="265">
        <v>142.73333333333338</v>
      </c>
      <c r="J50" s="265">
        <v>144.9666666666667</v>
      </c>
      <c r="K50" s="263">
        <v>140.5</v>
      </c>
      <c r="L50" s="263">
        <v>134.6</v>
      </c>
      <c r="M50" s="263">
        <v>117.97598000000001</v>
      </c>
    </row>
    <row r="51" spans="1:13">
      <c r="A51" s="287">
        <v>42</v>
      </c>
      <c r="B51" s="263" t="s">
        <v>66</v>
      </c>
      <c r="C51" s="263">
        <v>647.9</v>
      </c>
      <c r="D51" s="265">
        <v>652.9</v>
      </c>
      <c r="E51" s="265">
        <v>639.15</v>
      </c>
      <c r="F51" s="265">
        <v>630.4</v>
      </c>
      <c r="G51" s="265">
        <v>616.65</v>
      </c>
      <c r="H51" s="265">
        <v>661.65</v>
      </c>
      <c r="I51" s="265">
        <v>675.4</v>
      </c>
      <c r="J51" s="265">
        <v>684.15</v>
      </c>
      <c r="K51" s="263">
        <v>666.65</v>
      </c>
      <c r="L51" s="263">
        <v>644.15</v>
      </c>
      <c r="M51" s="263">
        <v>26.942609999999998</v>
      </c>
    </row>
    <row r="52" spans="1:13">
      <c r="A52" s="287">
        <v>43</v>
      </c>
      <c r="B52" s="263" t="s">
        <v>69</v>
      </c>
      <c r="C52" s="263">
        <v>38.75</v>
      </c>
      <c r="D52" s="265">
        <v>38.683333333333337</v>
      </c>
      <c r="E52" s="265">
        <v>38.216666666666676</v>
      </c>
      <c r="F52" s="265">
        <v>37.683333333333337</v>
      </c>
      <c r="G52" s="265">
        <v>37.216666666666676</v>
      </c>
      <c r="H52" s="265">
        <v>39.216666666666676</v>
      </c>
      <c r="I52" s="265">
        <v>39.683333333333344</v>
      </c>
      <c r="J52" s="265">
        <v>40.216666666666676</v>
      </c>
      <c r="K52" s="263">
        <v>39.15</v>
      </c>
      <c r="L52" s="263">
        <v>38.15</v>
      </c>
      <c r="M52" s="263">
        <v>332.40679999999998</v>
      </c>
    </row>
    <row r="53" spans="1:13">
      <c r="A53" s="287">
        <v>44</v>
      </c>
      <c r="B53" s="263" t="s">
        <v>73</v>
      </c>
      <c r="C53" s="263">
        <v>421.95</v>
      </c>
      <c r="D53" s="265">
        <v>419.7</v>
      </c>
      <c r="E53" s="265">
        <v>416.54999999999995</v>
      </c>
      <c r="F53" s="265">
        <v>411.15</v>
      </c>
      <c r="G53" s="265">
        <v>407.99999999999994</v>
      </c>
      <c r="H53" s="265">
        <v>425.09999999999997</v>
      </c>
      <c r="I53" s="265">
        <v>428.24999999999994</v>
      </c>
      <c r="J53" s="265">
        <v>433.65</v>
      </c>
      <c r="K53" s="263">
        <v>422.85</v>
      </c>
      <c r="L53" s="263">
        <v>414.3</v>
      </c>
      <c r="M53" s="263">
        <v>57.296590000000002</v>
      </c>
    </row>
    <row r="54" spans="1:13">
      <c r="A54" s="287">
        <v>45</v>
      </c>
      <c r="B54" s="263" t="s">
        <v>68</v>
      </c>
      <c r="C54" s="263">
        <v>598.1</v>
      </c>
      <c r="D54" s="265">
        <v>596.88333333333333</v>
      </c>
      <c r="E54" s="265">
        <v>590.2166666666667</v>
      </c>
      <c r="F54" s="265">
        <v>582.33333333333337</v>
      </c>
      <c r="G54" s="265">
        <v>575.66666666666674</v>
      </c>
      <c r="H54" s="265">
        <v>604.76666666666665</v>
      </c>
      <c r="I54" s="265">
        <v>611.43333333333339</v>
      </c>
      <c r="J54" s="265">
        <v>619.31666666666661</v>
      </c>
      <c r="K54" s="263">
        <v>603.54999999999995</v>
      </c>
      <c r="L54" s="263">
        <v>589</v>
      </c>
      <c r="M54" s="263">
        <v>188.98770999999999</v>
      </c>
    </row>
    <row r="55" spans="1:13">
      <c r="A55" s="287">
        <v>46</v>
      </c>
      <c r="B55" s="263" t="s">
        <v>70</v>
      </c>
      <c r="C55" s="263">
        <v>406.4</v>
      </c>
      <c r="D55" s="265">
        <v>407.31666666666666</v>
      </c>
      <c r="E55" s="265">
        <v>402.08333333333331</v>
      </c>
      <c r="F55" s="265">
        <v>397.76666666666665</v>
      </c>
      <c r="G55" s="265">
        <v>392.5333333333333</v>
      </c>
      <c r="H55" s="265">
        <v>411.63333333333333</v>
      </c>
      <c r="I55" s="265">
        <v>416.86666666666667</v>
      </c>
      <c r="J55" s="265">
        <v>421.18333333333334</v>
      </c>
      <c r="K55" s="263">
        <v>412.55</v>
      </c>
      <c r="L55" s="263">
        <v>403</v>
      </c>
      <c r="M55" s="263">
        <v>37.9998</v>
      </c>
    </row>
    <row r="56" spans="1:13">
      <c r="A56" s="287">
        <v>47</v>
      </c>
      <c r="B56" s="263" t="s">
        <v>231</v>
      </c>
      <c r="C56" s="263">
        <v>1246.7</v>
      </c>
      <c r="D56" s="265">
        <v>1251.9166666666667</v>
      </c>
      <c r="E56" s="265">
        <v>1235.8333333333335</v>
      </c>
      <c r="F56" s="265">
        <v>1224.9666666666667</v>
      </c>
      <c r="G56" s="265">
        <v>1208.8833333333334</v>
      </c>
      <c r="H56" s="265">
        <v>1262.7833333333335</v>
      </c>
      <c r="I56" s="265">
        <v>1278.866666666667</v>
      </c>
      <c r="J56" s="265">
        <v>1289.7333333333336</v>
      </c>
      <c r="K56" s="263">
        <v>1268</v>
      </c>
      <c r="L56" s="263">
        <v>1241.05</v>
      </c>
      <c r="M56" s="263">
        <v>0.39993000000000001</v>
      </c>
    </row>
    <row r="57" spans="1:13">
      <c r="A57" s="287">
        <v>48</v>
      </c>
      <c r="B57" s="263" t="s">
        <v>71</v>
      </c>
      <c r="C57" s="263">
        <v>16222.6</v>
      </c>
      <c r="D57" s="265">
        <v>16244.783333333333</v>
      </c>
      <c r="E57" s="265">
        <v>15909.566666666666</v>
      </c>
      <c r="F57" s="265">
        <v>15596.533333333333</v>
      </c>
      <c r="G57" s="265">
        <v>15261.316666666666</v>
      </c>
      <c r="H57" s="265">
        <v>16557.816666666666</v>
      </c>
      <c r="I57" s="265">
        <v>16893.033333333333</v>
      </c>
      <c r="J57" s="265">
        <v>17206.066666666666</v>
      </c>
      <c r="K57" s="263">
        <v>16580</v>
      </c>
      <c r="L57" s="263">
        <v>15931.75</v>
      </c>
      <c r="M57" s="263">
        <v>1.1323700000000001</v>
      </c>
    </row>
    <row r="58" spans="1:13">
      <c r="A58" s="287">
        <v>49</v>
      </c>
      <c r="B58" s="263" t="s">
        <v>74</v>
      </c>
      <c r="C58" s="263">
        <v>3462.75</v>
      </c>
      <c r="D58" s="265">
        <v>3450.9166666666665</v>
      </c>
      <c r="E58" s="265">
        <v>3431.833333333333</v>
      </c>
      <c r="F58" s="265">
        <v>3400.9166666666665</v>
      </c>
      <c r="G58" s="265">
        <v>3381.833333333333</v>
      </c>
      <c r="H58" s="265">
        <v>3481.833333333333</v>
      </c>
      <c r="I58" s="265">
        <v>3500.9166666666661</v>
      </c>
      <c r="J58" s="265">
        <v>3531.833333333333</v>
      </c>
      <c r="K58" s="263">
        <v>3470</v>
      </c>
      <c r="L58" s="263">
        <v>3420</v>
      </c>
      <c r="M58" s="263">
        <v>8.7377199999999995</v>
      </c>
    </row>
    <row r="59" spans="1:13">
      <c r="A59" s="287">
        <v>50</v>
      </c>
      <c r="B59" s="263" t="s">
        <v>80</v>
      </c>
      <c r="C59" s="263">
        <v>622.54999999999995</v>
      </c>
      <c r="D59" s="265">
        <v>624.38333333333333</v>
      </c>
      <c r="E59" s="265">
        <v>615.76666666666665</v>
      </c>
      <c r="F59" s="265">
        <v>608.98333333333335</v>
      </c>
      <c r="G59" s="265">
        <v>600.36666666666667</v>
      </c>
      <c r="H59" s="265">
        <v>631.16666666666663</v>
      </c>
      <c r="I59" s="265">
        <v>639.78333333333319</v>
      </c>
      <c r="J59" s="265">
        <v>646.56666666666661</v>
      </c>
      <c r="K59" s="263">
        <v>633</v>
      </c>
      <c r="L59" s="263">
        <v>617.6</v>
      </c>
      <c r="M59" s="263">
        <v>12.150650000000001</v>
      </c>
    </row>
    <row r="60" spans="1:13">
      <c r="A60" s="287">
        <v>51</v>
      </c>
      <c r="B60" s="263" t="s">
        <v>75</v>
      </c>
      <c r="C60" s="263">
        <v>470.85</v>
      </c>
      <c r="D60" s="265">
        <v>469.08333333333331</v>
      </c>
      <c r="E60" s="265">
        <v>465.81666666666661</v>
      </c>
      <c r="F60" s="265">
        <v>460.7833333333333</v>
      </c>
      <c r="G60" s="265">
        <v>457.51666666666659</v>
      </c>
      <c r="H60" s="265">
        <v>474.11666666666662</v>
      </c>
      <c r="I60" s="265">
        <v>477.38333333333338</v>
      </c>
      <c r="J60" s="265">
        <v>482.41666666666663</v>
      </c>
      <c r="K60" s="263">
        <v>472.35</v>
      </c>
      <c r="L60" s="263">
        <v>464.05</v>
      </c>
      <c r="M60" s="263">
        <v>22.044830000000001</v>
      </c>
    </row>
    <row r="61" spans="1:13">
      <c r="A61" s="287">
        <v>52</v>
      </c>
      <c r="B61" s="263" t="s">
        <v>76</v>
      </c>
      <c r="C61" s="263">
        <v>157.80000000000001</v>
      </c>
      <c r="D61" s="265">
        <v>158.73333333333332</v>
      </c>
      <c r="E61" s="265">
        <v>156.11666666666665</v>
      </c>
      <c r="F61" s="265">
        <v>154.43333333333334</v>
      </c>
      <c r="G61" s="265">
        <v>151.81666666666666</v>
      </c>
      <c r="H61" s="265">
        <v>160.41666666666663</v>
      </c>
      <c r="I61" s="265">
        <v>163.0333333333333</v>
      </c>
      <c r="J61" s="265">
        <v>164.71666666666661</v>
      </c>
      <c r="K61" s="263">
        <v>161.35</v>
      </c>
      <c r="L61" s="263">
        <v>157.05000000000001</v>
      </c>
      <c r="M61" s="263">
        <v>176.02651</v>
      </c>
    </row>
    <row r="62" spans="1:13">
      <c r="A62" s="287">
        <v>53</v>
      </c>
      <c r="B62" s="263" t="s">
        <v>77</v>
      </c>
      <c r="C62" s="263">
        <v>130.65</v>
      </c>
      <c r="D62" s="265">
        <v>130.66666666666666</v>
      </c>
      <c r="E62" s="265">
        <v>129.63333333333333</v>
      </c>
      <c r="F62" s="265">
        <v>128.61666666666667</v>
      </c>
      <c r="G62" s="265">
        <v>127.58333333333334</v>
      </c>
      <c r="H62" s="265">
        <v>131.68333333333331</v>
      </c>
      <c r="I62" s="265">
        <v>132.71666666666667</v>
      </c>
      <c r="J62" s="265">
        <v>133.73333333333329</v>
      </c>
      <c r="K62" s="263">
        <v>131.69999999999999</v>
      </c>
      <c r="L62" s="263">
        <v>129.65</v>
      </c>
      <c r="M62" s="263">
        <v>11.92665</v>
      </c>
    </row>
    <row r="63" spans="1:13">
      <c r="A63" s="287">
        <v>54</v>
      </c>
      <c r="B63" s="263" t="s">
        <v>81</v>
      </c>
      <c r="C63" s="263">
        <v>471.6</v>
      </c>
      <c r="D63" s="265">
        <v>471.43333333333334</v>
      </c>
      <c r="E63" s="265">
        <v>464.36666666666667</v>
      </c>
      <c r="F63" s="265">
        <v>457.13333333333333</v>
      </c>
      <c r="G63" s="265">
        <v>450.06666666666666</v>
      </c>
      <c r="H63" s="265">
        <v>478.66666666666669</v>
      </c>
      <c r="I63" s="265">
        <v>485.73333333333341</v>
      </c>
      <c r="J63" s="265">
        <v>492.9666666666667</v>
      </c>
      <c r="K63" s="263">
        <v>478.5</v>
      </c>
      <c r="L63" s="263">
        <v>464.2</v>
      </c>
      <c r="M63" s="263">
        <v>57.818550000000002</v>
      </c>
    </row>
    <row r="64" spans="1:13">
      <c r="A64" s="287">
        <v>55</v>
      </c>
      <c r="B64" s="263" t="s">
        <v>82</v>
      </c>
      <c r="C64" s="263">
        <v>859.8</v>
      </c>
      <c r="D64" s="265">
        <v>863.56666666666661</v>
      </c>
      <c r="E64" s="265">
        <v>852.23333333333323</v>
      </c>
      <c r="F64" s="265">
        <v>844.66666666666663</v>
      </c>
      <c r="G64" s="265">
        <v>833.33333333333326</v>
      </c>
      <c r="H64" s="265">
        <v>871.13333333333321</v>
      </c>
      <c r="I64" s="265">
        <v>882.4666666666667</v>
      </c>
      <c r="J64" s="265">
        <v>890.03333333333319</v>
      </c>
      <c r="K64" s="263">
        <v>874.9</v>
      </c>
      <c r="L64" s="263">
        <v>856</v>
      </c>
      <c r="M64" s="263">
        <v>53.478639999999999</v>
      </c>
    </row>
    <row r="65" spans="1:13">
      <c r="A65" s="287">
        <v>56</v>
      </c>
      <c r="B65" s="263" t="s">
        <v>232</v>
      </c>
      <c r="C65" s="263">
        <v>164</v>
      </c>
      <c r="D65" s="265">
        <v>165.38333333333333</v>
      </c>
      <c r="E65" s="265">
        <v>162.11666666666665</v>
      </c>
      <c r="F65" s="265">
        <v>160.23333333333332</v>
      </c>
      <c r="G65" s="265">
        <v>156.96666666666664</v>
      </c>
      <c r="H65" s="265">
        <v>167.26666666666665</v>
      </c>
      <c r="I65" s="265">
        <v>170.5333333333333</v>
      </c>
      <c r="J65" s="265">
        <v>172.41666666666666</v>
      </c>
      <c r="K65" s="263">
        <v>168.65</v>
      </c>
      <c r="L65" s="263">
        <v>163.5</v>
      </c>
      <c r="M65" s="263">
        <v>21.777529999999999</v>
      </c>
    </row>
    <row r="66" spans="1:13">
      <c r="A66" s="287">
        <v>57</v>
      </c>
      <c r="B66" s="263" t="s">
        <v>83</v>
      </c>
      <c r="C66" s="263">
        <v>137.15</v>
      </c>
      <c r="D66" s="265">
        <v>137.54999999999998</v>
      </c>
      <c r="E66" s="265">
        <v>135.59999999999997</v>
      </c>
      <c r="F66" s="265">
        <v>134.04999999999998</v>
      </c>
      <c r="G66" s="265">
        <v>132.09999999999997</v>
      </c>
      <c r="H66" s="265">
        <v>139.09999999999997</v>
      </c>
      <c r="I66" s="265">
        <v>141.04999999999995</v>
      </c>
      <c r="J66" s="265">
        <v>142.59999999999997</v>
      </c>
      <c r="K66" s="263">
        <v>139.5</v>
      </c>
      <c r="L66" s="263">
        <v>136</v>
      </c>
      <c r="M66" s="263">
        <v>141.50298000000001</v>
      </c>
    </row>
    <row r="67" spans="1:13">
      <c r="A67" s="287">
        <v>58</v>
      </c>
      <c r="B67" s="263" t="s">
        <v>825</v>
      </c>
      <c r="C67" s="263">
        <v>2640.6</v>
      </c>
      <c r="D67" s="265">
        <v>2624.65</v>
      </c>
      <c r="E67" s="265">
        <v>2590.3000000000002</v>
      </c>
      <c r="F67" s="265">
        <v>2540</v>
      </c>
      <c r="G67" s="265">
        <v>2505.65</v>
      </c>
      <c r="H67" s="265">
        <v>2674.9500000000003</v>
      </c>
      <c r="I67" s="265">
        <v>2709.2999999999997</v>
      </c>
      <c r="J67" s="265">
        <v>2759.6000000000004</v>
      </c>
      <c r="K67" s="263">
        <v>2659</v>
      </c>
      <c r="L67" s="263">
        <v>2574.35</v>
      </c>
      <c r="M67" s="263">
        <v>2.25339</v>
      </c>
    </row>
    <row r="68" spans="1:13">
      <c r="A68" s="287">
        <v>59</v>
      </c>
      <c r="B68" s="263" t="s">
        <v>84</v>
      </c>
      <c r="C68" s="263">
        <v>1607.05</v>
      </c>
      <c r="D68" s="265">
        <v>1598.2</v>
      </c>
      <c r="E68" s="265">
        <v>1584.4</v>
      </c>
      <c r="F68" s="265">
        <v>1561.75</v>
      </c>
      <c r="G68" s="265">
        <v>1547.95</v>
      </c>
      <c r="H68" s="265">
        <v>1620.8500000000001</v>
      </c>
      <c r="I68" s="265">
        <v>1634.6499999999999</v>
      </c>
      <c r="J68" s="265">
        <v>1657.3000000000002</v>
      </c>
      <c r="K68" s="263">
        <v>1612</v>
      </c>
      <c r="L68" s="263">
        <v>1575.55</v>
      </c>
      <c r="M68" s="263">
        <v>3.7052900000000002</v>
      </c>
    </row>
    <row r="69" spans="1:13">
      <c r="A69" s="287">
        <v>60</v>
      </c>
      <c r="B69" s="263" t="s">
        <v>85</v>
      </c>
      <c r="C69" s="263">
        <v>500.95</v>
      </c>
      <c r="D69" s="265">
        <v>500.08333333333331</v>
      </c>
      <c r="E69" s="265">
        <v>493.16666666666663</v>
      </c>
      <c r="F69" s="265">
        <v>485.38333333333333</v>
      </c>
      <c r="G69" s="265">
        <v>478.46666666666664</v>
      </c>
      <c r="H69" s="265">
        <v>507.86666666666662</v>
      </c>
      <c r="I69" s="265">
        <v>514.7833333333333</v>
      </c>
      <c r="J69" s="265">
        <v>522.56666666666661</v>
      </c>
      <c r="K69" s="263">
        <v>507</v>
      </c>
      <c r="L69" s="263">
        <v>492.3</v>
      </c>
      <c r="M69" s="263">
        <v>9.1918199999999999</v>
      </c>
    </row>
    <row r="70" spans="1:13">
      <c r="A70" s="287">
        <v>61</v>
      </c>
      <c r="B70" s="263" t="s">
        <v>233</v>
      </c>
      <c r="C70" s="263">
        <v>759.6</v>
      </c>
      <c r="D70" s="265">
        <v>763.61666666666667</v>
      </c>
      <c r="E70" s="265">
        <v>752.98333333333335</v>
      </c>
      <c r="F70" s="265">
        <v>746.36666666666667</v>
      </c>
      <c r="G70" s="265">
        <v>735.73333333333335</v>
      </c>
      <c r="H70" s="265">
        <v>770.23333333333335</v>
      </c>
      <c r="I70" s="265">
        <v>780.86666666666679</v>
      </c>
      <c r="J70" s="265">
        <v>787.48333333333335</v>
      </c>
      <c r="K70" s="263">
        <v>774.25</v>
      </c>
      <c r="L70" s="263">
        <v>757</v>
      </c>
      <c r="M70" s="263">
        <v>4.7301399999999996</v>
      </c>
    </row>
    <row r="71" spans="1:13">
      <c r="A71" s="287">
        <v>62</v>
      </c>
      <c r="B71" s="263" t="s">
        <v>234</v>
      </c>
      <c r="C71" s="263">
        <v>399.35</v>
      </c>
      <c r="D71" s="265">
        <v>401.9666666666667</v>
      </c>
      <c r="E71" s="265">
        <v>394.38333333333338</v>
      </c>
      <c r="F71" s="265">
        <v>389.41666666666669</v>
      </c>
      <c r="G71" s="265">
        <v>381.83333333333337</v>
      </c>
      <c r="H71" s="265">
        <v>406.93333333333339</v>
      </c>
      <c r="I71" s="265">
        <v>414.51666666666665</v>
      </c>
      <c r="J71" s="265">
        <v>419.48333333333341</v>
      </c>
      <c r="K71" s="263">
        <v>409.55</v>
      </c>
      <c r="L71" s="263">
        <v>397</v>
      </c>
      <c r="M71" s="263">
        <v>29.79673</v>
      </c>
    </row>
    <row r="72" spans="1:13">
      <c r="A72" s="287">
        <v>63</v>
      </c>
      <c r="B72" s="263" t="s">
        <v>86</v>
      </c>
      <c r="C72" s="263">
        <v>773.75</v>
      </c>
      <c r="D72" s="265">
        <v>784.58333333333337</v>
      </c>
      <c r="E72" s="265">
        <v>761.26666666666677</v>
      </c>
      <c r="F72" s="265">
        <v>748.78333333333342</v>
      </c>
      <c r="G72" s="265">
        <v>725.46666666666681</v>
      </c>
      <c r="H72" s="265">
        <v>797.06666666666672</v>
      </c>
      <c r="I72" s="265">
        <v>820.38333333333333</v>
      </c>
      <c r="J72" s="265">
        <v>832.86666666666667</v>
      </c>
      <c r="K72" s="263">
        <v>807.9</v>
      </c>
      <c r="L72" s="263">
        <v>772.1</v>
      </c>
      <c r="M72" s="263">
        <v>14.1279</v>
      </c>
    </row>
    <row r="73" spans="1:13">
      <c r="A73" s="287">
        <v>64</v>
      </c>
      <c r="B73" s="263" t="s">
        <v>92</v>
      </c>
      <c r="C73" s="263">
        <v>309.64999999999998</v>
      </c>
      <c r="D73" s="265">
        <v>311.18333333333334</v>
      </c>
      <c r="E73" s="265">
        <v>306.86666666666667</v>
      </c>
      <c r="F73" s="265">
        <v>304.08333333333331</v>
      </c>
      <c r="G73" s="265">
        <v>299.76666666666665</v>
      </c>
      <c r="H73" s="265">
        <v>313.9666666666667</v>
      </c>
      <c r="I73" s="265">
        <v>318.28333333333342</v>
      </c>
      <c r="J73" s="265">
        <v>321.06666666666672</v>
      </c>
      <c r="K73" s="263">
        <v>315.5</v>
      </c>
      <c r="L73" s="263">
        <v>308.39999999999998</v>
      </c>
      <c r="M73" s="263">
        <v>138.08072999999999</v>
      </c>
    </row>
    <row r="74" spans="1:13">
      <c r="A74" s="287">
        <v>65</v>
      </c>
      <c r="B74" s="263" t="s">
        <v>87</v>
      </c>
      <c r="C74" s="263">
        <v>535.79999999999995</v>
      </c>
      <c r="D74" s="265">
        <v>532.41666666666663</v>
      </c>
      <c r="E74" s="265">
        <v>527.33333333333326</v>
      </c>
      <c r="F74" s="265">
        <v>518.86666666666667</v>
      </c>
      <c r="G74" s="265">
        <v>513.7833333333333</v>
      </c>
      <c r="H74" s="265">
        <v>540.88333333333321</v>
      </c>
      <c r="I74" s="265">
        <v>545.96666666666647</v>
      </c>
      <c r="J74" s="265">
        <v>554.43333333333317</v>
      </c>
      <c r="K74" s="263">
        <v>537.5</v>
      </c>
      <c r="L74" s="263">
        <v>523.95000000000005</v>
      </c>
      <c r="M74" s="263">
        <v>44.911810000000003</v>
      </c>
    </row>
    <row r="75" spans="1:13">
      <c r="A75" s="287">
        <v>66</v>
      </c>
      <c r="B75" s="263" t="s">
        <v>235</v>
      </c>
      <c r="C75" s="263">
        <v>1398.15</v>
      </c>
      <c r="D75" s="265">
        <v>1383.6499999999999</v>
      </c>
      <c r="E75" s="265">
        <v>1367.2999999999997</v>
      </c>
      <c r="F75" s="265">
        <v>1336.4499999999998</v>
      </c>
      <c r="G75" s="265">
        <v>1320.0999999999997</v>
      </c>
      <c r="H75" s="265">
        <v>1414.4999999999998</v>
      </c>
      <c r="I75" s="265">
        <v>1430.8499999999997</v>
      </c>
      <c r="J75" s="265">
        <v>1461.6999999999998</v>
      </c>
      <c r="K75" s="263">
        <v>1400</v>
      </c>
      <c r="L75" s="263">
        <v>1352.8</v>
      </c>
      <c r="M75" s="263">
        <v>2.0492499999999998</v>
      </c>
    </row>
    <row r="76" spans="1:13">
      <c r="A76" s="287">
        <v>67</v>
      </c>
      <c r="B76" s="263" t="s">
        <v>840</v>
      </c>
      <c r="C76" s="263">
        <v>353.3</v>
      </c>
      <c r="D76" s="265">
        <v>355.7166666666667</v>
      </c>
      <c r="E76" s="265">
        <v>348.58333333333337</v>
      </c>
      <c r="F76" s="265">
        <v>343.86666666666667</v>
      </c>
      <c r="G76" s="265">
        <v>336.73333333333335</v>
      </c>
      <c r="H76" s="265">
        <v>360.43333333333339</v>
      </c>
      <c r="I76" s="265">
        <v>367.56666666666672</v>
      </c>
      <c r="J76" s="265">
        <v>372.28333333333342</v>
      </c>
      <c r="K76" s="263">
        <v>362.85</v>
      </c>
      <c r="L76" s="263">
        <v>351</v>
      </c>
      <c r="M76" s="263">
        <v>5.6586299999999996</v>
      </c>
    </row>
    <row r="77" spans="1:13">
      <c r="A77" s="287">
        <v>68</v>
      </c>
      <c r="B77" s="263" t="s">
        <v>90</v>
      </c>
      <c r="C77" s="263">
        <v>3753.85</v>
      </c>
      <c r="D77" s="265">
        <v>3743.5166666666664</v>
      </c>
      <c r="E77" s="265">
        <v>3722.333333333333</v>
      </c>
      <c r="F77" s="265">
        <v>3690.8166666666666</v>
      </c>
      <c r="G77" s="265">
        <v>3669.6333333333332</v>
      </c>
      <c r="H77" s="265">
        <v>3775.0333333333328</v>
      </c>
      <c r="I77" s="265">
        <v>3796.2166666666662</v>
      </c>
      <c r="J77" s="265">
        <v>3827.7333333333327</v>
      </c>
      <c r="K77" s="263">
        <v>3764.7</v>
      </c>
      <c r="L77" s="263">
        <v>3712</v>
      </c>
      <c r="M77" s="263">
        <v>4.2256299999999998</v>
      </c>
    </row>
    <row r="78" spans="1:13">
      <c r="A78" s="287">
        <v>69</v>
      </c>
      <c r="B78" s="263" t="s">
        <v>349</v>
      </c>
      <c r="C78" s="263">
        <v>2435.85</v>
      </c>
      <c r="D78" s="265">
        <v>2414.6166666666668</v>
      </c>
      <c r="E78" s="265">
        <v>2385.2333333333336</v>
      </c>
      <c r="F78" s="265">
        <v>2334.6166666666668</v>
      </c>
      <c r="G78" s="265">
        <v>2305.2333333333336</v>
      </c>
      <c r="H78" s="265">
        <v>2465.2333333333336</v>
      </c>
      <c r="I78" s="265">
        <v>2494.6166666666668</v>
      </c>
      <c r="J78" s="265">
        <v>2545.2333333333336</v>
      </c>
      <c r="K78" s="263">
        <v>2444</v>
      </c>
      <c r="L78" s="263">
        <v>2364</v>
      </c>
      <c r="M78" s="263">
        <v>1.2137100000000001</v>
      </c>
    </row>
    <row r="79" spans="1:13">
      <c r="A79" s="287">
        <v>70</v>
      </c>
      <c r="B79" s="263" t="s">
        <v>93</v>
      </c>
      <c r="C79" s="263">
        <v>4825.05</v>
      </c>
      <c r="D79" s="265">
        <v>4831.6833333333334</v>
      </c>
      <c r="E79" s="265">
        <v>4803.3666666666668</v>
      </c>
      <c r="F79" s="265">
        <v>4781.6833333333334</v>
      </c>
      <c r="G79" s="265">
        <v>4753.3666666666668</v>
      </c>
      <c r="H79" s="265">
        <v>4853.3666666666668</v>
      </c>
      <c r="I79" s="265">
        <v>4881.6833333333343</v>
      </c>
      <c r="J79" s="265">
        <v>4903.3666666666668</v>
      </c>
      <c r="K79" s="263">
        <v>4860</v>
      </c>
      <c r="L79" s="263">
        <v>4810</v>
      </c>
      <c r="M79" s="263">
        <v>7.1154999999999999</v>
      </c>
    </row>
    <row r="80" spans="1:13">
      <c r="A80" s="287">
        <v>71</v>
      </c>
      <c r="B80" s="263" t="s">
        <v>236</v>
      </c>
      <c r="C80" s="263">
        <v>68.900000000000006</v>
      </c>
      <c r="D80" s="265">
        <v>67.88333333333334</v>
      </c>
      <c r="E80" s="265">
        <v>65.366666666666674</v>
      </c>
      <c r="F80" s="265">
        <v>61.833333333333329</v>
      </c>
      <c r="G80" s="265">
        <v>59.316666666666663</v>
      </c>
      <c r="H80" s="265">
        <v>71.416666666666686</v>
      </c>
      <c r="I80" s="265">
        <v>73.933333333333366</v>
      </c>
      <c r="J80" s="265">
        <v>77.466666666666697</v>
      </c>
      <c r="K80" s="263">
        <v>70.400000000000006</v>
      </c>
      <c r="L80" s="263">
        <v>64.349999999999994</v>
      </c>
      <c r="M80" s="263">
        <v>62.65419</v>
      </c>
    </row>
    <row r="81" spans="1:13">
      <c r="A81" s="287">
        <v>72</v>
      </c>
      <c r="B81" s="263" t="s">
        <v>94</v>
      </c>
      <c r="C81" s="263">
        <v>2818.15</v>
      </c>
      <c r="D81" s="265">
        <v>2786.75</v>
      </c>
      <c r="E81" s="265">
        <v>2732.7</v>
      </c>
      <c r="F81" s="265">
        <v>2647.25</v>
      </c>
      <c r="G81" s="265">
        <v>2593.1999999999998</v>
      </c>
      <c r="H81" s="265">
        <v>2872.2</v>
      </c>
      <c r="I81" s="265">
        <v>2926.25</v>
      </c>
      <c r="J81" s="265">
        <v>3011.7</v>
      </c>
      <c r="K81" s="263">
        <v>2840.8</v>
      </c>
      <c r="L81" s="263">
        <v>2701.3</v>
      </c>
      <c r="M81" s="263">
        <v>44.814140000000002</v>
      </c>
    </row>
    <row r="82" spans="1:13">
      <c r="A82" s="287">
        <v>73</v>
      </c>
      <c r="B82" s="263" t="s">
        <v>237</v>
      </c>
      <c r="C82" s="263">
        <v>487.7</v>
      </c>
      <c r="D82" s="265">
        <v>489.04999999999995</v>
      </c>
      <c r="E82" s="265">
        <v>483.69999999999993</v>
      </c>
      <c r="F82" s="265">
        <v>479.7</v>
      </c>
      <c r="G82" s="265">
        <v>474.34999999999997</v>
      </c>
      <c r="H82" s="265">
        <v>493.0499999999999</v>
      </c>
      <c r="I82" s="265">
        <v>498.39999999999992</v>
      </c>
      <c r="J82" s="265">
        <v>502.39999999999986</v>
      </c>
      <c r="K82" s="263">
        <v>494.4</v>
      </c>
      <c r="L82" s="263">
        <v>485.05</v>
      </c>
      <c r="M82" s="263">
        <v>2.7738</v>
      </c>
    </row>
    <row r="83" spans="1:13">
      <c r="A83" s="287">
        <v>74</v>
      </c>
      <c r="B83" s="263" t="s">
        <v>238</v>
      </c>
      <c r="C83" s="263">
        <v>1483.75</v>
      </c>
      <c r="D83" s="265">
        <v>1480.2333333333333</v>
      </c>
      <c r="E83" s="265">
        <v>1465.4666666666667</v>
      </c>
      <c r="F83" s="265">
        <v>1447.1833333333334</v>
      </c>
      <c r="G83" s="265">
        <v>1432.4166666666667</v>
      </c>
      <c r="H83" s="265">
        <v>1498.5166666666667</v>
      </c>
      <c r="I83" s="265">
        <v>1513.2833333333335</v>
      </c>
      <c r="J83" s="265">
        <v>1531.5666666666666</v>
      </c>
      <c r="K83" s="263">
        <v>1495</v>
      </c>
      <c r="L83" s="263">
        <v>1461.95</v>
      </c>
      <c r="M83" s="263">
        <v>1.6179699999999999</v>
      </c>
    </row>
    <row r="84" spans="1:13">
      <c r="A84" s="287">
        <v>75</v>
      </c>
      <c r="B84" s="263" t="s">
        <v>96</v>
      </c>
      <c r="C84" s="263">
        <v>1424.85</v>
      </c>
      <c r="D84" s="265">
        <v>1429.2833333333335</v>
      </c>
      <c r="E84" s="265">
        <v>1416.5666666666671</v>
      </c>
      <c r="F84" s="265">
        <v>1408.2833333333335</v>
      </c>
      <c r="G84" s="265">
        <v>1395.5666666666671</v>
      </c>
      <c r="H84" s="265">
        <v>1437.5666666666671</v>
      </c>
      <c r="I84" s="265">
        <v>1450.2833333333338</v>
      </c>
      <c r="J84" s="265">
        <v>1458.5666666666671</v>
      </c>
      <c r="K84" s="263">
        <v>1442</v>
      </c>
      <c r="L84" s="263">
        <v>1421</v>
      </c>
      <c r="M84" s="263">
        <v>7.1153000000000004</v>
      </c>
    </row>
    <row r="85" spans="1:13">
      <c r="A85" s="287">
        <v>76</v>
      </c>
      <c r="B85" s="263" t="s">
        <v>97</v>
      </c>
      <c r="C85" s="263">
        <v>212.25</v>
      </c>
      <c r="D85" s="265">
        <v>213.05000000000004</v>
      </c>
      <c r="E85" s="265">
        <v>210.75000000000009</v>
      </c>
      <c r="F85" s="265">
        <v>209.25000000000006</v>
      </c>
      <c r="G85" s="265">
        <v>206.9500000000001</v>
      </c>
      <c r="H85" s="265">
        <v>214.55000000000007</v>
      </c>
      <c r="I85" s="265">
        <v>216.85000000000002</v>
      </c>
      <c r="J85" s="265">
        <v>218.35000000000005</v>
      </c>
      <c r="K85" s="263">
        <v>215.35</v>
      </c>
      <c r="L85" s="263">
        <v>211.55</v>
      </c>
      <c r="M85" s="263">
        <v>29.461349999999999</v>
      </c>
    </row>
    <row r="86" spans="1:13">
      <c r="A86" s="287">
        <v>77</v>
      </c>
      <c r="B86" s="263" t="s">
        <v>98</v>
      </c>
      <c r="C86" s="263">
        <v>83.4</v>
      </c>
      <c r="D86" s="265">
        <v>83.233333333333334</v>
      </c>
      <c r="E86" s="265">
        <v>82.466666666666669</v>
      </c>
      <c r="F86" s="265">
        <v>81.533333333333331</v>
      </c>
      <c r="G86" s="265">
        <v>80.766666666666666</v>
      </c>
      <c r="H86" s="265">
        <v>84.166666666666671</v>
      </c>
      <c r="I86" s="265">
        <v>84.933333333333351</v>
      </c>
      <c r="J86" s="265">
        <v>85.866666666666674</v>
      </c>
      <c r="K86" s="263">
        <v>84</v>
      </c>
      <c r="L86" s="263">
        <v>82.3</v>
      </c>
      <c r="M86" s="263">
        <v>152.47123999999999</v>
      </c>
    </row>
    <row r="87" spans="1:13">
      <c r="A87" s="287">
        <v>78</v>
      </c>
      <c r="B87" s="263" t="s">
        <v>360</v>
      </c>
      <c r="C87" s="263">
        <v>171.15</v>
      </c>
      <c r="D87" s="265">
        <v>172.43333333333331</v>
      </c>
      <c r="E87" s="265">
        <v>168.36666666666662</v>
      </c>
      <c r="F87" s="265">
        <v>165.58333333333331</v>
      </c>
      <c r="G87" s="265">
        <v>161.51666666666662</v>
      </c>
      <c r="H87" s="265">
        <v>175.21666666666661</v>
      </c>
      <c r="I87" s="265">
        <v>179.28333333333327</v>
      </c>
      <c r="J87" s="265">
        <v>182.06666666666661</v>
      </c>
      <c r="K87" s="263">
        <v>176.5</v>
      </c>
      <c r="L87" s="263">
        <v>169.65</v>
      </c>
      <c r="M87" s="263">
        <v>44.186149999999998</v>
      </c>
    </row>
    <row r="88" spans="1:13">
      <c r="A88" s="287">
        <v>79</v>
      </c>
      <c r="B88" s="263" t="s">
        <v>241</v>
      </c>
      <c r="C88" s="263">
        <v>77.25</v>
      </c>
      <c r="D88" s="265">
        <v>77.266666666666666</v>
      </c>
      <c r="E88" s="265">
        <v>76.033333333333331</v>
      </c>
      <c r="F88" s="265">
        <v>74.816666666666663</v>
      </c>
      <c r="G88" s="265">
        <v>73.583333333333329</v>
      </c>
      <c r="H88" s="265">
        <v>78.483333333333334</v>
      </c>
      <c r="I88" s="265">
        <v>79.716666666666654</v>
      </c>
      <c r="J88" s="265">
        <v>80.933333333333337</v>
      </c>
      <c r="K88" s="263">
        <v>78.5</v>
      </c>
      <c r="L88" s="263">
        <v>76.05</v>
      </c>
      <c r="M88" s="263">
        <v>29.012180000000001</v>
      </c>
    </row>
    <row r="89" spans="1:13">
      <c r="A89" s="287">
        <v>80</v>
      </c>
      <c r="B89" s="263" t="s">
        <v>99</v>
      </c>
      <c r="C89" s="263">
        <v>136.44999999999999</v>
      </c>
      <c r="D89" s="265">
        <v>135.85</v>
      </c>
      <c r="E89" s="265">
        <v>133.69999999999999</v>
      </c>
      <c r="F89" s="265">
        <v>130.94999999999999</v>
      </c>
      <c r="G89" s="265">
        <v>128.79999999999998</v>
      </c>
      <c r="H89" s="265">
        <v>138.6</v>
      </c>
      <c r="I89" s="265">
        <v>140.75000000000003</v>
      </c>
      <c r="J89" s="265">
        <v>143.5</v>
      </c>
      <c r="K89" s="263">
        <v>138</v>
      </c>
      <c r="L89" s="263">
        <v>133.1</v>
      </c>
      <c r="M89" s="263">
        <v>457.42935999999997</v>
      </c>
    </row>
    <row r="90" spans="1:13">
      <c r="A90" s="287">
        <v>81</v>
      </c>
      <c r="B90" s="263" t="s">
        <v>102</v>
      </c>
      <c r="C90" s="263">
        <v>26</v>
      </c>
      <c r="D90" s="265">
        <v>26.133333333333336</v>
      </c>
      <c r="E90" s="265">
        <v>25.666666666666671</v>
      </c>
      <c r="F90" s="265">
        <v>25.333333333333336</v>
      </c>
      <c r="G90" s="265">
        <v>24.866666666666671</v>
      </c>
      <c r="H90" s="265">
        <v>26.466666666666672</v>
      </c>
      <c r="I90" s="265">
        <v>26.933333333333334</v>
      </c>
      <c r="J90" s="265">
        <v>27.266666666666673</v>
      </c>
      <c r="K90" s="263">
        <v>26.6</v>
      </c>
      <c r="L90" s="263">
        <v>25.8</v>
      </c>
      <c r="M90" s="263">
        <v>95.735290000000006</v>
      </c>
    </row>
    <row r="91" spans="1:13">
      <c r="A91" s="287">
        <v>82</v>
      </c>
      <c r="B91" s="263" t="s">
        <v>242</v>
      </c>
      <c r="C91" s="263">
        <v>137.85</v>
      </c>
      <c r="D91" s="265">
        <v>137.41666666666666</v>
      </c>
      <c r="E91" s="265">
        <v>136.33333333333331</v>
      </c>
      <c r="F91" s="265">
        <v>134.81666666666666</v>
      </c>
      <c r="G91" s="265">
        <v>133.73333333333332</v>
      </c>
      <c r="H91" s="265">
        <v>138.93333333333331</v>
      </c>
      <c r="I91" s="265">
        <v>140.01666666666662</v>
      </c>
      <c r="J91" s="265">
        <v>141.5333333333333</v>
      </c>
      <c r="K91" s="263">
        <v>138.5</v>
      </c>
      <c r="L91" s="263">
        <v>135.9</v>
      </c>
      <c r="M91" s="263">
        <v>2.0539900000000002</v>
      </c>
    </row>
    <row r="92" spans="1:13">
      <c r="A92" s="287">
        <v>83</v>
      </c>
      <c r="B92" s="263" t="s">
        <v>100</v>
      </c>
      <c r="C92" s="263">
        <v>506.25</v>
      </c>
      <c r="D92" s="265">
        <v>506.08333333333331</v>
      </c>
      <c r="E92" s="265">
        <v>502.16666666666663</v>
      </c>
      <c r="F92" s="265">
        <v>498.08333333333331</v>
      </c>
      <c r="G92" s="265">
        <v>494.16666666666663</v>
      </c>
      <c r="H92" s="265">
        <v>510.16666666666663</v>
      </c>
      <c r="I92" s="265">
        <v>514.08333333333326</v>
      </c>
      <c r="J92" s="265">
        <v>518.16666666666663</v>
      </c>
      <c r="K92" s="263">
        <v>510</v>
      </c>
      <c r="L92" s="263">
        <v>502</v>
      </c>
      <c r="M92" s="263">
        <v>12.415760000000001</v>
      </c>
    </row>
    <row r="93" spans="1:13">
      <c r="A93" s="287">
        <v>84</v>
      </c>
      <c r="B93" s="263" t="s">
        <v>243</v>
      </c>
      <c r="C93" s="263">
        <v>502.8</v>
      </c>
      <c r="D93" s="265">
        <v>504.68333333333334</v>
      </c>
      <c r="E93" s="265">
        <v>499.36666666666667</v>
      </c>
      <c r="F93" s="265">
        <v>495.93333333333334</v>
      </c>
      <c r="G93" s="265">
        <v>490.61666666666667</v>
      </c>
      <c r="H93" s="265">
        <v>508.11666666666667</v>
      </c>
      <c r="I93" s="265">
        <v>513.43333333333339</v>
      </c>
      <c r="J93" s="265">
        <v>516.86666666666667</v>
      </c>
      <c r="K93" s="263">
        <v>510</v>
      </c>
      <c r="L93" s="263">
        <v>501.25</v>
      </c>
      <c r="M93" s="263">
        <v>1.0818399999999999</v>
      </c>
    </row>
    <row r="94" spans="1:13">
      <c r="A94" s="287">
        <v>85</v>
      </c>
      <c r="B94" s="263" t="s">
        <v>103</v>
      </c>
      <c r="C94" s="263">
        <v>758.75</v>
      </c>
      <c r="D94" s="265">
        <v>757.41666666666663</v>
      </c>
      <c r="E94" s="265">
        <v>750.83333333333326</v>
      </c>
      <c r="F94" s="265">
        <v>742.91666666666663</v>
      </c>
      <c r="G94" s="265">
        <v>736.33333333333326</v>
      </c>
      <c r="H94" s="265">
        <v>765.33333333333326</v>
      </c>
      <c r="I94" s="265">
        <v>771.91666666666652</v>
      </c>
      <c r="J94" s="265">
        <v>779.83333333333326</v>
      </c>
      <c r="K94" s="263">
        <v>764</v>
      </c>
      <c r="L94" s="263">
        <v>749.5</v>
      </c>
      <c r="M94" s="263">
        <v>11.454000000000001</v>
      </c>
    </row>
    <row r="95" spans="1:13">
      <c r="A95" s="287">
        <v>86</v>
      </c>
      <c r="B95" s="263" t="s">
        <v>244</v>
      </c>
      <c r="C95" s="263">
        <v>449.15</v>
      </c>
      <c r="D95" s="265">
        <v>448.84999999999997</v>
      </c>
      <c r="E95" s="265">
        <v>445.34999999999991</v>
      </c>
      <c r="F95" s="265">
        <v>441.54999999999995</v>
      </c>
      <c r="G95" s="265">
        <v>438.0499999999999</v>
      </c>
      <c r="H95" s="265">
        <v>452.64999999999992</v>
      </c>
      <c r="I95" s="265">
        <v>456.15000000000003</v>
      </c>
      <c r="J95" s="265">
        <v>459.94999999999993</v>
      </c>
      <c r="K95" s="263">
        <v>452.35</v>
      </c>
      <c r="L95" s="263">
        <v>445.05</v>
      </c>
      <c r="M95" s="263">
        <v>1.0090699999999999</v>
      </c>
    </row>
    <row r="96" spans="1:13">
      <c r="A96" s="287">
        <v>87</v>
      </c>
      <c r="B96" s="263" t="s">
        <v>245</v>
      </c>
      <c r="C96" s="263">
        <v>1481.6</v>
      </c>
      <c r="D96" s="265">
        <v>1479.9333333333334</v>
      </c>
      <c r="E96" s="265">
        <v>1460.8666666666668</v>
      </c>
      <c r="F96" s="265">
        <v>1440.1333333333334</v>
      </c>
      <c r="G96" s="265">
        <v>1421.0666666666668</v>
      </c>
      <c r="H96" s="265">
        <v>1500.6666666666667</v>
      </c>
      <c r="I96" s="265">
        <v>1519.7333333333333</v>
      </c>
      <c r="J96" s="265">
        <v>1540.4666666666667</v>
      </c>
      <c r="K96" s="263">
        <v>1499</v>
      </c>
      <c r="L96" s="263">
        <v>1459.2</v>
      </c>
      <c r="M96" s="263">
        <v>10.484540000000001</v>
      </c>
    </row>
    <row r="97" spans="1:13">
      <c r="A97" s="287">
        <v>88</v>
      </c>
      <c r="B97" s="263" t="s">
        <v>104</v>
      </c>
      <c r="C97" s="263">
        <v>1235.45</v>
      </c>
      <c r="D97" s="265">
        <v>1233.95</v>
      </c>
      <c r="E97" s="265">
        <v>1223.1000000000001</v>
      </c>
      <c r="F97" s="265">
        <v>1210.75</v>
      </c>
      <c r="G97" s="265">
        <v>1199.9000000000001</v>
      </c>
      <c r="H97" s="265">
        <v>1246.3000000000002</v>
      </c>
      <c r="I97" s="265">
        <v>1257.1500000000001</v>
      </c>
      <c r="J97" s="265">
        <v>1269.5000000000002</v>
      </c>
      <c r="K97" s="263">
        <v>1244.8</v>
      </c>
      <c r="L97" s="263">
        <v>1221.5999999999999</v>
      </c>
      <c r="M97" s="263">
        <v>12.16492</v>
      </c>
    </row>
    <row r="98" spans="1:13">
      <c r="A98" s="287">
        <v>89</v>
      </c>
      <c r="B98" s="263" t="s">
        <v>373</v>
      </c>
      <c r="C98" s="263">
        <v>443.65</v>
      </c>
      <c r="D98" s="265">
        <v>445.2166666666667</v>
      </c>
      <c r="E98" s="265">
        <v>439.53333333333342</v>
      </c>
      <c r="F98" s="265">
        <v>435.41666666666674</v>
      </c>
      <c r="G98" s="265">
        <v>429.73333333333346</v>
      </c>
      <c r="H98" s="265">
        <v>449.33333333333337</v>
      </c>
      <c r="I98" s="265">
        <v>455.01666666666665</v>
      </c>
      <c r="J98" s="265">
        <v>459.13333333333333</v>
      </c>
      <c r="K98" s="263">
        <v>450.9</v>
      </c>
      <c r="L98" s="263">
        <v>441.1</v>
      </c>
      <c r="M98" s="263">
        <v>7.35433</v>
      </c>
    </row>
    <row r="99" spans="1:13">
      <c r="A99" s="287">
        <v>90</v>
      </c>
      <c r="B99" s="263" t="s">
        <v>247</v>
      </c>
      <c r="C99" s="263">
        <v>233.05</v>
      </c>
      <c r="D99" s="265">
        <v>231.03333333333333</v>
      </c>
      <c r="E99" s="265">
        <v>228.01666666666665</v>
      </c>
      <c r="F99" s="265">
        <v>222.98333333333332</v>
      </c>
      <c r="G99" s="265">
        <v>219.96666666666664</v>
      </c>
      <c r="H99" s="265">
        <v>236.06666666666666</v>
      </c>
      <c r="I99" s="265">
        <v>239.08333333333337</v>
      </c>
      <c r="J99" s="265">
        <v>244.11666666666667</v>
      </c>
      <c r="K99" s="263">
        <v>234.05</v>
      </c>
      <c r="L99" s="263">
        <v>226</v>
      </c>
      <c r="M99" s="263">
        <v>22.158239999999999</v>
      </c>
    </row>
    <row r="100" spans="1:13">
      <c r="A100" s="287">
        <v>91</v>
      </c>
      <c r="B100" s="263" t="s">
        <v>107</v>
      </c>
      <c r="C100" s="263">
        <v>970.4</v>
      </c>
      <c r="D100" s="265">
        <v>965.31666666666661</v>
      </c>
      <c r="E100" s="265">
        <v>958.13333333333321</v>
      </c>
      <c r="F100" s="265">
        <v>945.86666666666656</v>
      </c>
      <c r="G100" s="265">
        <v>938.68333333333317</v>
      </c>
      <c r="H100" s="265">
        <v>977.58333333333326</v>
      </c>
      <c r="I100" s="265">
        <v>984.76666666666665</v>
      </c>
      <c r="J100" s="265">
        <v>997.0333333333333</v>
      </c>
      <c r="K100" s="263">
        <v>972.5</v>
      </c>
      <c r="L100" s="263">
        <v>953.05</v>
      </c>
      <c r="M100" s="263">
        <v>37.455950000000001</v>
      </c>
    </row>
    <row r="101" spans="1:13">
      <c r="A101" s="287">
        <v>92</v>
      </c>
      <c r="B101" s="263" t="s">
        <v>249</v>
      </c>
      <c r="C101" s="263">
        <v>2979.4</v>
      </c>
      <c r="D101" s="265">
        <v>2989.7999999999997</v>
      </c>
      <c r="E101" s="265">
        <v>2964.5999999999995</v>
      </c>
      <c r="F101" s="265">
        <v>2949.7999999999997</v>
      </c>
      <c r="G101" s="265">
        <v>2924.5999999999995</v>
      </c>
      <c r="H101" s="265">
        <v>3004.5999999999995</v>
      </c>
      <c r="I101" s="265">
        <v>3029.7999999999993</v>
      </c>
      <c r="J101" s="265">
        <v>3044.5999999999995</v>
      </c>
      <c r="K101" s="263">
        <v>3015</v>
      </c>
      <c r="L101" s="263">
        <v>2975</v>
      </c>
      <c r="M101" s="263">
        <v>1.9306099999999999</v>
      </c>
    </row>
    <row r="102" spans="1:13">
      <c r="A102" s="287">
        <v>93</v>
      </c>
      <c r="B102" s="263" t="s">
        <v>109</v>
      </c>
      <c r="C102" s="263">
        <v>1572.35</v>
      </c>
      <c r="D102" s="265">
        <v>1578.1166666666666</v>
      </c>
      <c r="E102" s="265">
        <v>1558.4333333333332</v>
      </c>
      <c r="F102" s="265">
        <v>1544.5166666666667</v>
      </c>
      <c r="G102" s="265">
        <v>1524.8333333333333</v>
      </c>
      <c r="H102" s="265">
        <v>1592.0333333333331</v>
      </c>
      <c r="I102" s="265">
        <v>1611.7166666666665</v>
      </c>
      <c r="J102" s="265">
        <v>1625.633333333333</v>
      </c>
      <c r="K102" s="263">
        <v>1597.8</v>
      </c>
      <c r="L102" s="263">
        <v>1564.2</v>
      </c>
      <c r="M102" s="263">
        <v>68.243089999999995</v>
      </c>
    </row>
    <row r="103" spans="1:13">
      <c r="A103" s="287">
        <v>94</v>
      </c>
      <c r="B103" s="263" t="s">
        <v>250</v>
      </c>
      <c r="C103" s="263">
        <v>714.2</v>
      </c>
      <c r="D103" s="265">
        <v>716.98333333333323</v>
      </c>
      <c r="E103" s="265">
        <v>707.51666666666642</v>
      </c>
      <c r="F103" s="265">
        <v>700.83333333333314</v>
      </c>
      <c r="G103" s="265">
        <v>691.36666666666633</v>
      </c>
      <c r="H103" s="265">
        <v>723.66666666666652</v>
      </c>
      <c r="I103" s="265">
        <v>733.13333333333344</v>
      </c>
      <c r="J103" s="265">
        <v>739.81666666666661</v>
      </c>
      <c r="K103" s="263">
        <v>726.45</v>
      </c>
      <c r="L103" s="263">
        <v>710.3</v>
      </c>
      <c r="M103" s="263">
        <v>30.44979</v>
      </c>
    </row>
    <row r="104" spans="1:13">
      <c r="A104" s="287">
        <v>95</v>
      </c>
      <c r="B104" s="263" t="s">
        <v>105</v>
      </c>
      <c r="C104" s="263">
        <v>1155.3499999999999</v>
      </c>
      <c r="D104" s="265">
        <v>1149.1166666666666</v>
      </c>
      <c r="E104" s="265">
        <v>1139.7333333333331</v>
      </c>
      <c r="F104" s="265">
        <v>1124.1166666666666</v>
      </c>
      <c r="G104" s="265">
        <v>1114.7333333333331</v>
      </c>
      <c r="H104" s="265">
        <v>1164.7333333333331</v>
      </c>
      <c r="I104" s="265">
        <v>1174.1166666666668</v>
      </c>
      <c r="J104" s="265">
        <v>1189.7333333333331</v>
      </c>
      <c r="K104" s="263">
        <v>1158.5</v>
      </c>
      <c r="L104" s="263">
        <v>1133.5</v>
      </c>
      <c r="M104" s="263">
        <v>11.418810000000001</v>
      </c>
    </row>
    <row r="105" spans="1:13">
      <c r="A105" s="287">
        <v>96</v>
      </c>
      <c r="B105" s="263" t="s">
        <v>110</v>
      </c>
      <c r="C105" s="263">
        <v>3541.5</v>
      </c>
      <c r="D105" s="265">
        <v>3523.0166666666664</v>
      </c>
      <c r="E105" s="265">
        <v>3492.0333333333328</v>
      </c>
      <c r="F105" s="265">
        <v>3442.5666666666666</v>
      </c>
      <c r="G105" s="265">
        <v>3411.583333333333</v>
      </c>
      <c r="H105" s="265">
        <v>3572.4833333333327</v>
      </c>
      <c r="I105" s="265">
        <v>3603.4666666666662</v>
      </c>
      <c r="J105" s="265">
        <v>3652.9333333333325</v>
      </c>
      <c r="K105" s="263">
        <v>3554</v>
      </c>
      <c r="L105" s="263">
        <v>3473.55</v>
      </c>
      <c r="M105" s="263">
        <v>7.5711599999999999</v>
      </c>
    </row>
    <row r="106" spans="1:13">
      <c r="A106" s="287">
        <v>97</v>
      </c>
      <c r="B106" s="263" t="s">
        <v>112</v>
      </c>
      <c r="C106" s="263">
        <v>295.39999999999998</v>
      </c>
      <c r="D106" s="265">
        <v>290.86666666666667</v>
      </c>
      <c r="E106" s="265">
        <v>284.38333333333333</v>
      </c>
      <c r="F106" s="265">
        <v>273.36666666666667</v>
      </c>
      <c r="G106" s="265">
        <v>266.88333333333333</v>
      </c>
      <c r="H106" s="265">
        <v>301.88333333333333</v>
      </c>
      <c r="I106" s="265">
        <v>308.36666666666667</v>
      </c>
      <c r="J106" s="265">
        <v>319.38333333333333</v>
      </c>
      <c r="K106" s="263">
        <v>297.35000000000002</v>
      </c>
      <c r="L106" s="263">
        <v>279.85000000000002</v>
      </c>
      <c r="M106" s="263">
        <v>473.56292000000002</v>
      </c>
    </row>
    <row r="107" spans="1:13">
      <c r="A107" s="287">
        <v>98</v>
      </c>
      <c r="B107" s="263" t="s">
        <v>113</v>
      </c>
      <c r="C107" s="263">
        <v>227.4</v>
      </c>
      <c r="D107" s="265">
        <v>226.63333333333333</v>
      </c>
      <c r="E107" s="265">
        <v>224.86666666666665</v>
      </c>
      <c r="F107" s="265">
        <v>222.33333333333331</v>
      </c>
      <c r="G107" s="265">
        <v>220.56666666666663</v>
      </c>
      <c r="H107" s="265">
        <v>229.16666666666666</v>
      </c>
      <c r="I107" s="265">
        <v>230.93333333333331</v>
      </c>
      <c r="J107" s="265">
        <v>233.46666666666667</v>
      </c>
      <c r="K107" s="263">
        <v>228.4</v>
      </c>
      <c r="L107" s="263">
        <v>224.1</v>
      </c>
      <c r="M107" s="263">
        <v>65.343170000000001</v>
      </c>
    </row>
    <row r="108" spans="1:13">
      <c r="A108" s="287">
        <v>99</v>
      </c>
      <c r="B108" s="263" t="s">
        <v>114</v>
      </c>
      <c r="C108" s="263">
        <v>2263</v>
      </c>
      <c r="D108" s="265">
        <v>2255.0166666666669</v>
      </c>
      <c r="E108" s="265">
        <v>2242.0333333333338</v>
      </c>
      <c r="F108" s="265">
        <v>2221.0666666666671</v>
      </c>
      <c r="G108" s="265">
        <v>2208.0833333333339</v>
      </c>
      <c r="H108" s="265">
        <v>2275.9833333333336</v>
      </c>
      <c r="I108" s="265">
        <v>2288.9666666666662</v>
      </c>
      <c r="J108" s="265">
        <v>2309.9333333333334</v>
      </c>
      <c r="K108" s="263">
        <v>2268</v>
      </c>
      <c r="L108" s="263">
        <v>2234.0500000000002</v>
      </c>
      <c r="M108" s="263">
        <v>18.244800000000001</v>
      </c>
    </row>
    <row r="109" spans="1:13">
      <c r="A109" s="287">
        <v>100</v>
      </c>
      <c r="B109" s="263" t="s">
        <v>251</v>
      </c>
      <c r="C109" s="263">
        <v>296.95</v>
      </c>
      <c r="D109" s="265">
        <v>297.86666666666662</v>
      </c>
      <c r="E109" s="265">
        <v>295.08333333333326</v>
      </c>
      <c r="F109" s="265">
        <v>293.21666666666664</v>
      </c>
      <c r="G109" s="265">
        <v>290.43333333333328</v>
      </c>
      <c r="H109" s="265">
        <v>299.73333333333323</v>
      </c>
      <c r="I109" s="265">
        <v>302.51666666666665</v>
      </c>
      <c r="J109" s="265">
        <v>304.38333333333321</v>
      </c>
      <c r="K109" s="263">
        <v>300.64999999999998</v>
      </c>
      <c r="L109" s="263">
        <v>296</v>
      </c>
      <c r="M109" s="263">
        <v>5.1682800000000002</v>
      </c>
    </row>
    <row r="110" spans="1:13">
      <c r="A110" s="287">
        <v>101</v>
      </c>
      <c r="B110" s="263" t="s">
        <v>252</v>
      </c>
      <c r="C110" s="263">
        <v>46.5</v>
      </c>
      <c r="D110" s="265">
        <v>45.949999999999996</v>
      </c>
      <c r="E110" s="265">
        <v>44.199999999999989</v>
      </c>
      <c r="F110" s="265">
        <v>41.899999999999991</v>
      </c>
      <c r="G110" s="265">
        <v>40.149999999999984</v>
      </c>
      <c r="H110" s="265">
        <v>48.249999999999993</v>
      </c>
      <c r="I110" s="265">
        <v>50.000000000000007</v>
      </c>
      <c r="J110" s="265">
        <v>52.3</v>
      </c>
      <c r="K110" s="263">
        <v>47.7</v>
      </c>
      <c r="L110" s="263">
        <v>43.65</v>
      </c>
      <c r="M110" s="263">
        <v>129.81762000000001</v>
      </c>
    </row>
    <row r="111" spans="1:13">
      <c r="A111" s="287">
        <v>102</v>
      </c>
      <c r="B111" s="263" t="s">
        <v>108</v>
      </c>
      <c r="C111" s="263">
        <v>2760.6</v>
      </c>
      <c r="D111" s="265">
        <v>2755.2166666666667</v>
      </c>
      <c r="E111" s="265">
        <v>2742.8333333333335</v>
      </c>
      <c r="F111" s="265">
        <v>2725.0666666666666</v>
      </c>
      <c r="G111" s="265">
        <v>2712.6833333333334</v>
      </c>
      <c r="H111" s="265">
        <v>2772.9833333333336</v>
      </c>
      <c r="I111" s="265">
        <v>2785.3666666666668</v>
      </c>
      <c r="J111" s="265">
        <v>2803.1333333333337</v>
      </c>
      <c r="K111" s="263">
        <v>2767.6</v>
      </c>
      <c r="L111" s="263">
        <v>2737.45</v>
      </c>
      <c r="M111" s="263">
        <v>19.356390000000001</v>
      </c>
    </row>
    <row r="112" spans="1:13">
      <c r="A112" s="287">
        <v>103</v>
      </c>
      <c r="B112" s="263" t="s">
        <v>116</v>
      </c>
      <c r="C112" s="263">
        <v>630.65</v>
      </c>
      <c r="D112" s="265">
        <v>629.44999999999993</v>
      </c>
      <c r="E112" s="265">
        <v>625.29999999999984</v>
      </c>
      <c r="F112" s="265">
        <v>619.94999999999993</v>
      </c>
      <c r="G112" s="265">
        <v>615.79999999999984</v>
      </c>
      <c r="H112" s="265">
        <v>634.79999999999984</v>
      </c>
      <c r="I112" s="265">
        <v>638.94999999999993</v>
      </c>
      <c r="J112" s="265">
        <v>644.29999999999984</v>
      </c>
      <c r="K112" s="263">
        <v>633.6</v>
      </c>
      <c r="L112" s="263">
        <v>624.1</v>
      </c>
      <c r="M112" s="263">
        <v>160.72702000000001</v>
      </c>
    </row>
    <row r="113" spans="1:13">
      <c r="A113" s="287">
        <v>104</v>
      </c>
      <c r="B113" s="263" t="s">
        <v>253</v>
      </c>
      <c r="C113" s="263">
        <v>1497.8</v>
      </c>
      <c r="D113" s="265">
        <v>1498.9333333333334</v>
      </c>
      <c r="E113" s="265">
        <v>1486.8666666666668</v>
      </c>
      <c r="F113" s="265">
        <v>1475.9333333333334</v>
      </c>
      <c r="G113" s="265">
        <v>1463.8666666666668</v>
      </c>
      <c r="H113" s="265">
        <v>1509.8666666666668</v>
      </c>
      <c r="I113" s="265">
        <v>1521.9333333333334</v>
      </c>
      <c r="J113" s="265">
        <v>1532.8666666666668</v>
      </c>
      <c r="K113" s="263">
        <v>1511</v>
      </c>
      <c r="L113" s="263">
        <v>1488</v>
      </c>
      <c r="M113" s="263">
        <v>6.8887799999999997</v>
      </c>
    </row>
    <row r="114" spans="1:13">
      <c r="A114" s="287">
        <v>105</v>
      </c>
      <c r="B114" s="263" t="s">
        <v>117</v>
      </c>
      <c r="C114" s="263">
        <v>491.25</v>
      </c>
      <c r="D114" s="265">
        <v>487.75</v>
      </c>
      <c r="E114" s="265">
        <v>481.95</v>
      </c>
      <c r="F114" s="265">
        <v>472.65</v>
      </c>
      <c r="G114" s="265">
        <v>466.84999999999997</v>
      </c>
      <c r="H114" s="265">
        <v>497.05</v>
      </c>
      <c r="I114" s="265">
        <v>502.84999999999997</v>
      </c>
      <c r="J114" s="265">
        <v>512.15000000000009</v>
      </c>
      <c r="K114" s="263">
        <v>493.55</v>
      </c>
      <c r="L114" s="263">
        <v>478.45</v>
      </c>
      <c r="M114" s="263">
        <v>61.738509999999998</v>
      </c>
    </row>
    <row r="115" spans="1:13">
      <c r="A115" s="287">
        <v>106</v>
      </c>
      <c r="B115" s="263" t="s">
        <v>388</v>
      </c>
      <c r="C115" s="263">
        <v>421.65</v>
      </c>
      <c r="D115" s="265">
        <v>421.23333333333335</v>
      </c>
      <c r="E115" s="265">
        <v>417.9666666666667</v>
      </c>
      <c r="F115" s="265">
        <v>414.28333333333336</v>
      </c>
      <c r="G115" s="265">
        <v>411.01666666666671</v>
      </c>
      <c r="H115" s="265">
        <v>424.91666666666669</v>
      </c>
      <c r="I115" s="265">
        <v>428.18333333333334</v>
      </c>
      <c r="J115" s="265">
        <v>431.86666666666667</v>
      </c>
      <c r="K115" s="263">
        <v>424.5</v>
      </c>
      <c r="L115" s="263">
        <v>417.55</v>
      </c>
      <c r="M115" s="263">
        <v>3.0541100000000001</v>
      </c>
    </row>
    <row r="116" spans="1:13">
      <c r="A116" s="287">
        <v>107</v>
      </c>
      <c r="B116" s="263" t="s">
        <v>119</v>
      </c>
      <c r="C116" s="263">
        <v>52.55</v>
      </c>
      <c r="D116" s="265">
        <v>51.883333333333333</v>
      </c>
      <c r="E116" s="265">
        <v>50.766666666666666</v>
      </c>
      <c r="F116" s="265">
        <v>48.983333333333334</v>
      </c>
      <c r="G116" s="265">
        <v>47.866666666666667</v>
      </c>
      <c r="H116" s="265">
        <v>53.666666666666664</v>
      </c>
      <c r="I116" s="265">
        <v>54.783333333333324</v>
      </c>
      <c r="J116" s="265">
        <v>56.566666666666663</v>
      </c>
      <c r="K116" s="263">
        <v>53</v>
      </c>
      <c r="L116" s="263">
        <v>50.1</v>
      </c>
      <c r="M116" s="263">
        <v>687.13072999999997</v>
      </c>
    </row>
    <row r="117" spans="1:13">
      <c r="A117" s="287">
        <v>108</v>
      </c>
      <c r="B117" s="263" t="s">
        <v>126</v>
      </c>
      <c r="C117" s="263">
        <v>226.45</v>
      </c>
      <c r="D117" s="265">
        <v>226.75</v>
      </c>
      <c r="E117" s="265">
        <v>224.2</v>
      </c>
      <c r="F117" s="265">
        <v>221.95</v>
      </c>
      <c r="G117" s="265">
        <v>219.39999999999998</v>
      </c>
      <c r="H117" s="265">
        <v>229</v>
      </c>
      <c r="I117" s="265">
        <v>231.55</v>
      </c>
      <c r="J117" s="265">
        <v>233.8</v>
      </c>
      <c r="K117" s="263">
        <v>229.3</v>
      </c>
      <c r="L117" s="263">
        <v>224.5</v>
      </c>
      <c r="M117" s="263">
        <v>436.31374</v>
      </c>
    </row>
    <row r="118" spans="1:13">
      <c r="A118" s="287">
        <v>109</v>
      </c>
      <c r="B118" s="263" t="s">
        <v>115</v>
      </c>
      <c r="C118" s="263">
        <v>232.25</v>
      </c>
      <c r="D118" s="265">
        <v>233.54999999999998</v>
      </c>
      <c r="E118" s="265">
        <v>228.79999999999995</v>
      </c>
      <c r="F118" s="265">
        <v>225.34999999999997</v>
      </c>
      <c r="G118" s="265">
        <v>220.59999999999994</v>
      </c>
      <c r="H118" s="265">
        <v>236.99999999999997</v>
      </c>
      <c r="I118" s="265">
        <v>241.75000000000003</v>
      </c>
      <c r="J118" s="265">
        <v>245.2</v>
      </c>
      <c r="K118" s="263">
        <v>238.3</v>
      </c>
      <c r="L118" s="263">
        <v>230.1</v>
      </c>
      <c r="M118" s="263">
        <v>200.21771000000001</v>
      </c>
    </row>
    <row r="119" spans="1:13">
      <c r="A119" s="287">
        <v>110</v>
      </c>
      <c r="B119" s="263" t="s">
        <v>256</v>
      </c>
      <c r="C119" s="263">
        <v>127.4</v>
      </c>
      <c r="D119" s="265">
        <v>127.25</v>
      </c>
      <c r="E119" s="265">
        <v>125.75</v>
      </c>
      <c r="F119" s="265">
        <v>124.1</v>
      </c>
      <c r="G119" s="265">
        <v>122.6</v>
      </c>
      <c r="H119" s="265">
        <v>128.9</v>
      </c>
      <c r="I119" s="265">
        <v>130.4</v>
      </c>
      <c r="J119" s="265">
        <v>132.05000000000001</v>
      </c>
      <c r="K119" s="263">
        <v>128.75</v>
      </c>
      <c r="L119" s="263">
        <v>125.6</v>
      </c>
      <c r="M119" s="263">
        <v>20.925709999999999</v>
      </c>
    </row>
    <row r="120" spans="1:13">
      <c r="A120" s="287">
        <v>111</v>
      </c>
      <c r="B120" s="263" t="s">
        <v>125</v>
      </c>
      <c r="C120" s="263">
        <v>96.5</v>
      </c>
      <c r="D120" s="265">
        <v>96.633333333333326</v>
      </c>
      <c r="E120" s="265">
        <v>95.766666666666652</v>
      </c>
      <c r="F120" s="265">
        <v>95.033333333333331</v>
      </c>
      <c r="G120" s="265">
        <v>94.166666666666657</v>
      </c>
      <c r="H120" s="265">
        <v>97.366666666666646</v>
      </c>
      <c r="I120" s="265">
        <v>98.23333333333332</v>
      </c>
      <c r="J120" s="265">
        <v>98.96666666666664</v>
      </c>
      <c r="K120" s="263">
        <v>97.5</v>
      </c>
      <c r="L120" s="263">
        <v>95.9</v>
      </c>
      <c r="M120" s="263">
        <v>195.12564</v>
      </c>
    </row>
    <row r="121" spans="1:13">
      <c r="A121" s="287">
        <v>112</v>
      </c>
      <c r="B121" s="263" t="s">
        <v>773</v>
      </c>
      <c r="C121" s="263">
        <v>1619</v>
      </c>
      <c r="D121" s="265">
        <v>1622.5666666666666</v>
      </c>
      <c r="E121" s="265">
        <v>1608.1833333333332</v>
      </c>
      <c r="F121" s="265">
        <v>1597.3666666666666</v>
      </c>
      <c r="G121" s="265">
        <v>1582.9833333333331</v>
      </c>
      <c r="H121" s="265">
        <v>1633.3833333333332</v>
      </c>
      <c r="I121" s="265">
        <v>1647.7666666666664</v>
      </c>
      <c r="J121" s="265">
        <v>1658.5833333333333</v>
      </c>
      <c r="K121" s="263">
        <v>1636.95</v>
      </c>
      <c r="L121" s="263">
        <v>1611.75</v>
      </c>
      <c r="M121" s="263">
        <v>11.20998</v>
      </c>
    </row>
    <row r="122" spans="1:13">
      <c r="A122" s="287">
        <v>113</v>
      </c>
      <c r="B122" s="263" t="s">
        <v>120</v>
      </c>
      <c r="C122" s="263">
        <v>569.04999999999995</v>
      </c>
      <c r="D122" s="265">
        <v>563.55000000000007</v>
      </c>
      <c r="E122" s="265">
        <v>550.50000000000011</v>
      </c>
      <c r="F122" s="265">
        <v>531.95000000000005</v>
      </c>
      <c r="G122" s="265">
        <v>518.90000000000009</v>
      </c>
      <c r="H122" s="265">
        <v>582.10000000000014</v>
      </c>
      <c r="I122" s="265">
        <v>595.15000000000009</v>
      </c>
      <c r="J122" s="265">
        <v>613.70000000000016</v>
      </c>
      <c r="K122" s="263">
        <v>576.6</v>
      </c>
      <c r="L122" s="263">
        <v>545</v>
      </c>
      <c r="M122" s="263">
        <v>63.40878</v>
      </c>
    </row>
    <row r="123" spans="1:13">
      <c r="A123" s="287">
        <v>114</v>
      </c>
      <c r="B123" s="263" t="s">
        <v>831</v>
      </c>
      <c r="C123" s="263">
        <v>250.25</v>
      </c>
      <c r="D123" s="265">
        <v>249.21666666666667</v>
      </c>
      <c r="E123" s="265">
        <v>246.43333333333334</v>
      </c>
      <c r="F123" s="265">
        <v>242.61666666666667</v>
      </c>
      <c r="G123" s="265">
        <v>239.83333333333334</v>
      </c>
      <c r="H123" s="265">
        <v>253.03333333333333</v>
      </c>
      <c r="I123" s="265">
        <v>255.81666666666669</v>
      </c>
      <c r="J123" s="265">
        <v>259.63333333333333</v>
      </c>
      <c r="K123" s="263">
        <v>252</v>
      </c>
      <c r="L123" s="263">
        <v>245.4</v>
      </c>
      <c r="M123" s="263">
        <v>28.57799</v>
      </c>
    </row>
    <row r="124" spans="1:13">
      <c r="A124" s="287">
        <v>115</v>
      </c>
      <c r="B124" s="263" t="s">
        <v>122</v>
      </c>
      <c r="C124" s="263">
        <v>1021.9</v>
      </c>
      <c r="D124" s="265">
        <v>1024.3999999999999</v>
      </c>
      <c r="E124" s="265">
        <v>1012.7999999999997</v>
      </c>
      <c r="F124" s="265">
        <v>1003.6999999999998</v>
      </c>
      <c r="G124" s="265">
        <v>992.09999999999968</v>
      </c>
      <c r="H124" s="265">
        <v>1033.4999999999998</v>
      </c>
      <c r="I124" s="265">
        <v>1045.0999999999997</v>
      </c>
      <c r="J124" s="265">
        <v>1054.1999999999998</v>
      </c>
      <c r="K124" s="263">
        <v>1036</v>
      </c>
      <c r="L124" s="263">
        <v>1015.3</v>
      </c>
      <c r="M124" s="263">
        <v>57.600209999999997</v>
      </c>
    </row>
    <row r="125" spans="1:13">
      <c r="A125" s="287">
        <v>116</v>
      </c>
      <c r="B125" s="263" t="s">
        <v>257</v>
      </c>
      <c r="C125" s="263">
        <v>5418.7</v>
      </c>
      <c r="D125" s="265">
        <v>5344.4666666666662</v>
      </c>
      <c r="E125" s="265">
        <v>5224.2333333333327</v>
      </c>
      <c r="F125" s="265">
        <v>5029.7666666666664</v>
      </c>
      <c r="G125" s="265">
        <v>4909.5333333333328</v>
      </c>
      <c r="H125" s="265">
        <v>5538.9333333333325</v>
      </c>
      <c r="I125" s="265">
        <v>5659.1666666666661</v>
      </c>
      <c r="J125" s="265">
        <v>5853.6333333333323</v>
      </c>
      <c r="K125" s="263">
        <v>5464.7</v>
      </c>
      <c r="L125" s="263">
        <v>5150</v>
      </c>
      <c r="M125" s="263">
        <v>12.198729999999999</v>
      </c>
    </row>
    <row r="126" spans="1:13">
      <c r="A126" s="287">
        <v>117</v>
      </c>
      <c r="B126" s="263" t="s">
        <v>124</v>
      </c>
      <c r="C126" s="263">
        <v>1292.6500000000001</v>
      </c>
      <c r="D126" s="265">
        <v>1290.5666666666666</v>
      </c>
      <c r="E126" s="265">
        <v>1285.1333333333332</v>
      </c>
      <c r="F126" s="265">
        <v>1277.6166666666666</v>
      </c>
      <c r="G126" s="265">
        <v>1272.1833333333332</v>
      </c>
      <c r="H126" s="265">
        <v>1298.0833333333333</v>
      </c>
      <c r="I126" s="265">
        <v>1303.5166666666667</v>
      </c>
      <c r="J126" s="265">
        <v>1311.0333333333333</v>
      </c>
      <c r="K126" s="263">
        <v>1296</v>
      </c>
      <c r="L126" s="263">
        <v>1283.05</v>
      </c>
      <c r="M126" s="263">
        <v>46.733170000000001</v>
      </c>
    </row>
    <row r="127" spans="1:13">
      <c r="A127" s="287">
        <v>118</v>
      </c>
      <c r="B127" s="263" t="s">
        <v>121</v>
      </c>
      <c r="C127" s="263">
        <v>1630.35</v>
      </c>
      <c r="D127" s="265">
        <v>1627.7833333333335</v>
      </c>
      <c r="E127" s="265">
        <v>1606.616666666667</v>
      </c>
      <c r="F127" s="265">
        <v>1582.8833333333334</v>
      </c>
      <c r="G127" s="265">
        <v>1561.7166666666669</v>
      </c>
      <c r="H127" s="265">
        <v>1651.5166666666671</v>
      </c>
      <c r="I127" s="265">
        <v>1672.6833333333336</v>
      </c>
      <c r="J127" s="265">
        <v>1696.4166666666672</v>
      </c>
      <c r="K127" s="263">
        <v>1648.95</v>
      </c>
      <c r="L127" s="263">
        <v>1604.05</v>
      </c>
      <c r="M127" s="263">
        <v>8.2847200000000001</v>
      </c>
    </row>
    <row r="128" spans="1:13">
      <c r="A128" s="287">
        <v>119</v>
      </c>
      <c r="B128" s="263" t="s">
        <v>258</v>
      </c>
      <c r="C128" s="263">
        <v>1946.55</v>
      </c>
      <c r="D128" s="265">
        <v>1953.1833333333334</v>
      </c>
      <c r="E128" s="265">
        <v>1928.3666666666668</v>
      </c>
      <c r="F128" s="265">
        <v>1910.1833333333334</v>
      </c>
      <c r="G128" s="265">
        <v>1885.3666666666668</v>
      </c>
      <c r="H128" s="265">
        <v>1971.3666666666668</v>
      </c>
      <c r="I128" s="265">
        <v>1996.1833333333334</v>
      </c>
      <c r="J128" s="265">
        <v>2014.3666666666668</v>
      </c>
      <c r="K128" s="263">
        <v>1978</v>
      </c>
      <c r="L128" s="263">
        <v>1935</v>
      </c>
      <c r="M128" s="263">
        <v>1.5204299999999999</v>
      </c>
    </row>
    <row r="129" spans="1:13">
      <c r="A129" s="287">
        <v>120</v>
      </c>
      <c r="B129" s="263" t="s">
        <v>259</v>
      </c>
      <c r="C129" s="263">
        <v>77.599999999999994</v>
      </c>
      <c r="D129" s="265">
        <v>76.100000000000009</v>
      </c>
      <c r="E129" s="265">
        <v>74.300000000000011</v>
      </c>
      <c r="F129" s="265">
        <v>71</v>
      </c>
      <c r="G129" s="265">
        <v>69.2</v>
      </c>
      <c r="H129" s="265">
        <v>79.40000000000002</v>
      </c>
      <c r="I129" s="265">
        <v>81.2</v>
      </c>
      <c r="J129" s="265">
        <v>84.500000000000028</v>
      </c>
      <c r="K129" s="263">
        <v>77.900000000000006</v>
      </c>
      <c r="L129" s="263">
        <v>72.8</v>
      </c>
      <c r="M129" s="263">
        <v>89.281949999999995</v>
      </c>
    </row>
    <row r="130" spans="1:13">
      <c r="A130" s="287">
        <v>121</v>
      </c>
      <c r="B130" s="263" t="s">
        <v>128</v>
      </c>
      <c r="C130" s="263">
        <v>408.85</v>
      </c>
      <c r="D130" s="265">
        <v>409.76666666666665</v>
      </c>
      <c r="E130" s="265">
        <v>404.0333333333333</v>
      </c>
      <c r="F130" s="265">
        <v>399.21666666666664</v>
      </c>
      <c r="G130" s="265">
        <v>393.48333333333329</v>
      </c>
      <c r="H130" s="265">
        <v>414.58333333333331</v>
      </c>
      <c r="I130" s="265">
        <v>420.31666666666666</v>
      </c>
      <c r="J130" s="265">
        <v>425.13333333333333</v>
      </c>
      <c r="K130" s="263">
        <v>415.5</v>
      </c>
      <c r="L130" s="263">
        <v>404.95</v>
      </c>
      <c r="M130" s="263">
        <v>35.981459999999998</v>
      </c>
    </row>
    <row r="131" spans="1:13">
      <c r="A131" s="287">
        <v>122</v>
      </c>
      <c r="B131" s="263" t="s">
        <v>127</v>
      </c>
      <c r="C131" s="263">
        <v>315.55</v>
      </c>
      <c r="D131" s="265">
        <v>313.96666666666664</v>
      </c>
      <c r="E131" s="265">
        <v>309.93333333333328</v>
      </c>
      <c r="F131" s="265">
        <v>304.31666666666666</v>
      </c>
      <c r="G131" s="265">
        <v>300.2833333333333</v>
      </c>
      <c r="H131" s="265">
        <v>319.58333333333326</v>
      </c>
      <c r="I131" s="265">
        <v>323.61666666666667</v>
      </c>
      <c r="J131" s="265">
        <v>329.23333333333323</v>
      </c>
      <c r="K131" s="263">
        <v>318</v>
      </c>
      <c r="L131" s="263">
        <v>308.35000000000002</v>
      </c>
      <c r="M131" s="263">
        <v>80.209289999999996</v>
      </c>
    </row>
    <row r="132" spans="1:13">
      <c r="A132" s="287">
        <v>123</v>
      </c>
      <c r="B132" s="263" t="s">
        <v>129</v>
      </c>
      <c r="C132" s="263">
        <v>2793.05</v>
      </c>
      <c r="D132" s="265">
        <v>2791.0833333333335</v>
      </c>
      <c r="E132" s="265">
        <v>2762.166666666667</v>
      </c>
      <c r="F132" s="265">
        <v>2731.2833333333333</v>
      </c>
      <c r="G132" s="265">
        <v>2702.3666666666668</v>
      </c>
      <c r="H132" s="265">
        <v>2821.9666666666672</v>
      </c>
      <c r="I132" s="265">
        <v>2850.8833333333341</v>
      </c>
      <c r="J132" s="265">
        <v>2881.7666666666673</v>
      </c>
      <c r="K132" s="263">
        <v>2820</v>
      </c>
      <c r="L132" s="263">
        <v>2760.2</v>
      </c>
      <c r="M132" s="263">
        <v>5.0654199999999996</v>
      </c>
    </row>
    <row r="133" spans="1:13">
      <c r="A133" s="287">
        <v>124</v>
      </c>
      <c r="B133" s="263" t="s">
        <v>131</v>
      </c>
      <c r="C133" s="263">
        <v>1961</v>
      </c>
      <c r="D133" s="265">
        <v>1962.3333333333333</v>
      </c>
      <c r="E133" s="265">
        <v>1939.9166666666665</v>
      </c>
      <c r="F133" s="265">
        <v>1918.8333333333333</v>
      </c>
      <c r="G133" s="265">
        <v>1896.4166666666665</v>
      </c>
      <c r="H133" s="265">
        <v>1983.4166666666665</v>
      </c>
      <c r="I133" s="265">
        <v>2005.833333333333</v>
      </c>
      <c r="J133" s="265">
        <v>2026.9166666666665</v>
      </c>
      <c r="K133" s="263">
        <v>1984.75</v>
      </c>
      <c r="L133" s="263">
        <v>1941.25</v>
      </c>
      <c r="M133" s="263">
        <v>22.467770000000002</v>
      </c>
    </row>
    <row r="134" spans="1:13">
      <c r="A134" s="287">
        <v>125</v>
      </c>
      <c r="B134" s="263" t="s">
        <v>132</v>
      </c>
      <c r="C134" s="263">
        <v>93.95</v>
      </c>
      <c r="D134" s="265">
        <v>93</v>
      </c>
      <c r="E134" s="265">
        <v>91.5</v>
      </c>
      <c r="F134" s="265">
        <v>89.05</v>
      </c>
      <c r="G134" s="265">
        <v>87.55</v>
      </c>
      <c r="H134" s="265">
        <v>95.45</v>
      </c>
      <c r="I134" s="265">
        <v>96.95</v>
      </c>
      <c r="J134" s="265">
        <v>99.4</v>
      </c>
      <c r="K134" s="263">
        <v>94.5</v>
      </c>
      <c r="L134" s="263">
        <v>90.55</v>
      </c>
      <c r="M134" s="263">
        <v>232.01309000000001</v>
      </c>
    </row>
    <row r="135" spans="1:13">
      <c r="A135" s="287">
        <v>126</v>
      </c>
      <c r="B135" s="263" t="s">
        <v>260</v>
      </c>
      <c r="C135" s="263">
        <v>2580.65</v>
      </c>
      <c r="D135" s="265">
        <v>2598.5499999999997</v>
      </c>
      <c r="E135" s="265">
        <v>2557.0999999999995</v>
      </c>
      <c r="F135" s="265">
        <v>2533.5499999999997</v>
      </c>
      <c r="G135" s="265">
        <v>2492.0999999999995</v>
      </c>
      <c r="H135" s="265">
        <v>2622.0999999999995</v>
      </c>
      <c r="I135" s="265">
        <v>2663.5499999999993</v>
      </c>
      <c r="J135" s="265">
        <v>2687.0999999999995</v>
      </c>
      <c r="K135" s="263">
        <v>2640</v>
      </c>
      <c r="L135" s="263">
        <v>2575</v>
      </c>
      <c r="M135" s="263">
        <v>1.0234799999999999</v>
      </c>
    </row>
    <row r="136" spans="1:13">
      <c r="A136" s="287">
        <v>127</v>
      </c>
      <c r="B136" s="263" t="s">
        <v>133</v>
      </c>
      <c r="C136" s="263">
        <v>434.5</v>
      </c>
      <c r="D136" s="265">
        <v>437.09999999999997</v>
      </c>
      <c r="E136" s="265">
        <v>430.89999999999992</v>
      </c>
      <c r="F136" s="265">
        <v>427.29999999999995</v>
      </c>
      <c r="G136" s="265">
        <v>421.09999999999991</v>
      </c>
      <c r="H136" s="265">
        <v>440.69999999999993</v>
      </c>
      <c r="I136" s="265">
        <v>446.9</v>
      </c>
      <c r="J136" s="265">
        <v>450.49999999999994</v>
      </c>
      <c r="K136" s="263">
        <v>443.3</v>
      </c>
      <c r="L136" s="263">
        <v>433.5</v>
      </c>
      <c r="M136" s="263">
        <v>29.45862</v>
      </c>
    </row>
    <row r="137" spans="1:13">
      <c r="A137" s="287">
        <v>128</v>
      </c>
      <c r="B137" s="263" t="s">
        <v>261</v>
      </c>
      <c r="C137" s="263">
        <v>4026.35</v>
      </c>
      <c r="D137" s="265">
        <v>4018.75</v>
      </c>
      <c r="E137" s="265">
        <v>3987.6</v>
      </c>
      <c r="F137" s="265">
        <v>3948.85</v>
      </c>
      <c r="G137" s="265">
        <v>3917.7</v>
      </c>
      <c r="H137" s="265">
        <v>4057.5</v>
      </c>
      <c r="I137" s="265">
        <v>4088.6499999999996</v>
      </c>
      <c r="J137" s="265">
        <v>4127.3999999999996</v>
      </c>
      <c r="K137" s="263">
        <v>4049.9</v>
      </c>
      <c r="L137" s="263">
        <v>3980</v>
      </c>
      <c r="M137" s="263">
        <v>0.87407999999999997</v>
      </c>
    </row>
    <row r="138" spans="1:13">
      <c r="A138" s="287">
        <v>129</v>
      </c>
      <c r="B138" s="263" t="s">
        <v>134</v>
      </c>
      <c r="C138" s="263">
        <v>1530.5</v>
      </c>
      <c r="D138" s="265">
        <v>1538.9833333333333</v>
      </c>
      <c r="E138" s="265">
        <v>1518.0666666666666</v>
      </c>
      <c r="F138" s="265">
        <v>1505.6333333333332</v>
      </c>
      <c r="G138" s="265">
        <v>1484.7166666666665</v>
      </c>
      <c r="H138" s="265">
        <v>1551.4166666666667</v>
      </c>
      <c r="I138" s="265">
        <v>1572.3333333333333</v>
      </c>
      <c r="J138" s="265">
        <v>1584.7666666666669</v>
      </c>
      <c r="K138" s="263">
        <v>1559.9</v>
      </c>
      <c r="L138" s="263">
        <v>1526.55</v>
      </c>
      <c r="M138" s="263">
        <v>27.201899999999998</v>
      </c>
    </row>
    <row r="139" spans="1:13">
      <c r="A139" s="287">
        <v>130</v>
      </c>
      <c r="B139" s="263" t="s">
        <v>135</v>
      </c>
      <c r="C139" s="263">
        <v>1060.1500000000001</v>
      </c>
      <c r="D139" s="265">
        <v>1061.05</v>
      </c>
      <c r="E139" s="265">
        <v>1052.0999999999999</v>
      </c>
      <c r="F139" s="265">
        <v>1044.05</v>
      </c>
      <c r="G139" s="265">
        <v>1035.0999999999999</v>
      </c>
      <c r="H139" s="265">
        <v>1069.0999999999999</v>
      </c>
      <c r="I139" s="265">
        <v>1078.0500000000002</v>
      </c>
      <c r="J139" s="265">
        <v>1086.0999999999999</v>
      </c>
      <c r="K139" s="263">
        <v>1070</v>
      </c>
      <c r="L139" s="263">
        <v>1053</v>
      </c>
      <c r="M139" s="263">
        <v>14.39978</v>
      </c>
    </row>
    <row r="140" spans="1:13">
      <c r="A140" s="287">
        <v>131</v>
      </c>
      <c r="B140" s="263" t="s">
        <v>146</v>
      </c>
      <c r="C140" s="263">
        <v>90084.7</v>
      </c>
      <c r="D140" s="265">
        <v>92601.55</v>
      </c>
      <c r="E140" s="265">
        <v>86603.150000000009</v>
      </c>
      <c r="F140" s="265">
        <v>83121.600000000006</v>
      </c>
      <c r="G140" s="265">
        <v>77123.200000000012</v>
      </c>
      <c r="H140" s="265">
        <v>96083.1</v>
      </c>
      <c r="I140" s="265">
        <v>102081.5</v>
      </c>
      <c r="J140" s="265">
        <v>105563.05</v>
      </c>
      <c r="K140" s="263">
        <v>98599.95</v>
      </c>
      <c r="L140" s="263">
        <v>89120</v>
      </c>
      <c r="M140" s="263">
        <v>1.8295399999999999</v>
      </c>
    </row>
    <row r="141" spans="1:13">
      <c r="A141" s="287">
        <v>132</v>
      </c>
      <c r="B141" s="263" t="s">
        <v>143</v>
      </c>
      <c r="C141" s="263">
        <v>1163.6500000000001</v>
      </c>
      <c r="D141" s="265">
        <v>1157.45</v>
      </c>
      <c r="E141" s="265">
        <v>1130.2</v>
      </c>
      <c r="F141" s="265">
        <v>1096.75</v>
      </c>
      <c r="G141" s="265">
        <v>1069.5</v>
      </c>
      <c r="H141" s="265">
        <v>1190.9000000000001</v>
      </c>
      <c r="I141" s="265">
        <v>1218.1500000000001</v>
      </c>
      <c r="J141" s="265">
        <v>1251.6000000000001</v>
      </c>
      <c r="K141" s="263">
        <v>1184.7</v>
      </c>
      <c r="L141" s="263">
        <v>1124</v>
      </c>
      <c r="M141" s="263">
        <v>20.75301</v>
      </c>
    </row>
    <row r="142" spans="1:13">
      <c r="A142" s="287">
        <v>133</v>
      </c>
      <c r="B142" s="263" t="s">
        <v>137</v>
      </c>
      <c r="C142" s="263">
        <v>196.95</v>
      </c>
      <c r="D142" s="265">
        <v>194.33333333333334</v>
      </c>
      <c r="E142" s="265">
        <v>189.81666666666669</v>
      </c>
      <c r="F142" s="265">
        <v>182.68333333333334</v>
      </c>
      <c r="G142" s="265">
        <v>178.16666666666669</v>
      </c>
      <c r="H142" s="265">
        <v>201.4666666666667</v>
      </c>
      <c r="I142" s="265">
        <v>205.98333333333335</v>
      </c>
      <c r="J142" s="265">
        <v>213.1166666666667</v>
      </c>
      <c r="K142" s="263">
        <v>198.85</v>
      </c>
      <c r="L142" s="263">
        <v>187.2</v>
      </c>
      <c r="M142" s="263">
        <v>140.81781000000001</v>
      </c>
    </row>
    <row r="143" spans="1:13">
      <c r="A143" s="287">
        <v>134</v>
      </c>
      <c r="B143" s="263" t="s">
        <v>136</v>
      </c>
      <c r="C143" s="263">
        <v>914.2</v>
      </c>
      <c r="D143" s="265">
        <v>912.19999999999993</v>
      </c>
      <c r="E143" s="265">
        <v>904.34999999999991</v>
      </c>
      <c r="F143" s="265">
        <v>894.5</v>
      </c>
      <c r="G143" s="265">
        <v>886.65</v>
      </c>
      <c r="H143" s="265">
        <v>922.04999999999984</v>
      </c>
      <c r="I143" s="265">
        <v>929.9</v>
      </c>
      <c r="J143" s="265">
        <v>939.74999999999977</v>
      </c>
      <c r="K143" s="263">
        <v>920.05</v>
      </c>
      <c r="L143" s="263">
        <v>902.35</v>
      </c>
      <c r="M143" s="263">
        <v>36.408479999999997</v>
      </c>
    </row>
    <row r="144" spans="1:13">
      <c r="A144" s="287">
        <v>135</v>
      </c>
      <c r="B144" s="263" t="s">
        <v>138</v>
      </c>
      <c r="C144" s="263">
        <v>176.3</v>
      </c>
      <c r="D144" s="265">
        <v>175.48333333333335</v>
      </c>
      <c r="E144" s="265">
        <v>171.7166666666667</v>
      </c>
      <c r="F144" s="265">
        <v>167.13333333333335</v>
      </c>
      <c r="G144" s="265">
        <v>163.3666666666667</v>
      </c>
      <c r="H144" s="265">
        <v>180.06666666666669</v>
      </c>
      <c r="I144" s="265">
        <v>183.83333333333334</v>
      </c>
      <c r="J144" s="265">
        <v>188.41666666666669</v>
      </c>
      <c r="K144" s="263">
        <v>179.25</v>
      </c>
      <c r="L144" s="263">
        <v>170.9</v>
      </c>
      <c r="M144" s="263">
        <v>73.4161</v>
      </c>
    </row>
    <row r="145" spans="1:13">
      <c r="A145" s="287">
        <v>136</v>
      </c>
      <c r="B145" s="263" t="s">
        <v>139</v>
      </c>
      <c r="C145" s="263">
        <v>416.6</v>
      </c>
      <c r="D145" s="265">
        <v>414.26666666666671</v>
      </c>
      <c r="E145" s="265">
        <v>410.18333333333339</v>
      </c>
      <c r="F145" s="265">
        <v>403.76666666666671</v>
      </c>
      <c r="G145" s="265">
        <v>399.68333333333339</v>
      </c>
      <c r="H145" s="265">
        <v>420.68333333333339</v>
      </c>
      <c r="I145" s="265">
        <v>424.76666666666677</v>
      </c>
      <c r="J145" s="265">
        <v>431.18333333333339</v>
      </c>
      <c r="K145" s="263">
        <v>418.35</v>
      </c>
      <c r="L145" s="263">
        <v>407.85</v>
      </c>
      <c r="M145" s="263">
        <v>18.515250000000002</v>
      </c>
    </row>
    <row r="146" spans="1:13">
      <c r="A146" s="287">
        <v>137</v>
      </c>
      <c r="B146" s="263" t="s">
        <v>140</v>
      </c>
      <c r="C146" s="263">
        <v>7667.35</v>
      </c>
      <c r="D146" s="265">
        <v>7659.666666666667</v>
      </c>
      <c r="E146" s="265">
        <v>7575.3333333333339</v>
      </c>
      <c r="F146" s="265">
        <v>7483.3166666666666</v>
      </c>
      <c r="G146" s="265">
        <v>7398.9833333333336</v>
      </c>
      <c r="H146" s="265">
        <v>7751.6833333333343</v>
      </c>
      <c r="I146" s="265">
        <v>7836.0166666666682</v>
      </c>
      <c r="J146" s="265">
        <v>7928.0333333333347</v>
      </c>
      <c r="K146" s="263">
        <v>7744</v>
      </c>
      <c r="L146" s="263">
        <v>7567.65</v>
      </c>
      <c r="M146" s="263">
        <v>8.1886899999999994</v>
      </c>
    </row>
    <row r="147" spans="1:13">
      <c r="A147" s="287">
        <v>138</v>
      </c>
      <c r="B147" s="263" t="s">
        <v>142</v>
      </c>
      <c r="C147" s="263">
        <v>817.75</v>
      </c>
      <c r="D147" s="265">
        <v>808.80000000000007</v>
      </c>
      <c r="E147" s="265">
        <v>785.95000000000016</v>
      </c>
      <c r="F147" s="265">
        <v>754.15000000000009</v>
      </c>
      <c r="G147" s="265">
        <v>731.30000000000018</v>
      </c>
      <c r="H147" s="265">
        <v>840.60000000000014</v>
      </c>
      <c r="I147" s="265">
        <v>863.45</v>
      </c>
      <c r="J147" s="265">
        <v>895.25000000000011</v>
      </c>
      <c r="K147" s="263">
        <v>831.65</v>
      </c>
      <c r="L147" s="263">
        <v>777</v>
      </c>
      <c r="M147" s="263">
        <v>32.533589999999997</v>
      </c>
    </row>
    <row r="148" spans="1:13">
      <c r="A148" s="287">
        <v>139</v>
      </c>
      <c r="B148" s="263" t="s">
        <v>144</v>
      </c>
      <c r="C148" s="263">
        <v>1755.7</v>
      </c>
      <c r="D148" s="265">
        <v>1751.0666666666666</v>
      </c>
      <c r="E148" s="265">
        <v>1730.1833333333332</v>
      </c>
      <c r="F148" s="265">
        <v>1704.6666666666665</v>
      </c>
      <c r="G148" s="265">
        <v>1683.7833333333331</v>
      </c>
      <c r="H148" s="265">
        <v>1776.5833333333333</v>
      </c>
      <c r="I148" s="265">
        <v>1797.4666666666665</v>
      </c>
      <c r="J148" s="265">
        <v>1822.9833333333333</v>
      </c>
      <c r="K148" s="263">
        <v>1771.95</v>
      </c>
      <c r="L148" s="263">
        <v>1725.55</v>
      </c>
      <c r="M148" s="263">
        <v>8.4224599999999992</v>
      </c>
    </row>
    <row r="149" spans="1:13">
      <c r="A149" s="287">
        <v>140</v>
      </c>
      <c r="B149" s="263" t="s">
        <v>145</v>
      </c>
      <c r="C149" s="263">
        <v>179.3</v>
      </c>
      <c r="D149" s="265">
        <v>178.51666666666665</v>
      </c>
      <c r="E149" s="265">
        <v>173.43333333333331</v>
      </c>
      <c r="F149" s="265">
        <v>167.56666666666666</v>
      </c>
      <c r="G149" s="265">
        <v>162.48333333333332</v>
      </c>
      <c r="H149" s="265">
        <v>184.3833333333333</v>
      </c>
      <c r="I149" s="265">
        <v>189.46666666666667</v>
      </c>
      <c r="J149" s="265">
        <v>195.33333333333329</v>
      </c>
      <c r="K149" s="263">
        <v>183.6</v>
      </c>
      <c r="L149" s="263">
        <v>172.65</v>
      </c>
      <c r="M149" s="263">
        <v>432.45107000000002</v>
      </c>
    </row>
    <row r="150" spans="1:13">
      <c r="A150" s="287">
        <v>141</v>
      </c>
      <c r="B150" s="263" t="s">
        <v>263</v>
      </c>
      <c r="C150" s="263">
        <v>1631.9</v>
      </c>
      <c r="D150" s="265">
        <v>1634.3</v>
      </c>
      <c r="E150" s="265">
        <v>1608.6</v>
      </c>
      <c r="F150" s="265">
        <v>1585.3</v>
      </c>
      <c r="G150" s="265">
        <v>1559.6</v>
      </c>
      <c r="H150" s="265">
        <v>1657.6</v>
      </c>
      <c r="I150" s="265">
        <v>1683.3000000000002</v>
      </c>
      <c r="J150" s="265">
        <v>1706.6</v>
      </c>
      <c r="K150" s="263">
        <v>1660</v>
      </c>
      <c r="L150" s="263">
        <v>1611</v>
      </c>
      <c r="M150" s="263">
        <v>2.3160400000000001</v>
      </c>
    </row>
    <row r="151" spans="1:13">
      <c r="A151" s="287">
        <v>142</v>
      </c>
      <c r="B151" s="263" t="s">
        <v>147</v>
      </c>
      <c r="C151" s="263">
        <v>1276.25</v>
      </c>
      <c r="D151" s="265">
        <v>1282.6000000000001</v>
      </c>
      <c r="E151" s="265">
        <v>1255.2000000000003</v>
      </c>
      <c r="F151" s="265">
        <v>1234.1500000000001</v>
      </c>
      <c r="G151" s="265">
        <v>1206.7500000000002</v>
      </c>
      <c r="H151" s="265">
        <v>1303.6500000000003</v>
      </c>
      <c r="I151" s="265">
        <v>1331.0500000000004</v>
      </c>
      <c r="J151" s="265">
        <v>1352.1000000000004</v>
      </c>
      <c r="K151" s="263">
        <v>1310</v>
      </c>
      <c r="L151" s="263">
        <v>1261.55</v>
      </c>
      <c r="M151" s="263">
        <v>41.015700000000002</v>
      </c>
    </row>
    <row r="152" spans="1:13">
      <c r="A152" s="287">
        <v>143</v>
      </c>
      <c r="B152" s="263" t="s">
        <v>264</v>
      </c>
      <c r="C152" s="263">
        <v>886.25</v>
      </c>
      <c r="D152" s="265">
        <v>886.69999999999993</v>
      </c>
      <c r="E152" s="265">
        <v>857.89999999999986</v>
      </c>
      <c r="F152" s="265">
        <v>829.55</v>
      </c>
      <c r="G152" s="265">
        <v>800.74999999999989</v>
      </c>
      <c r="H152" s="265">
        <v>915.04999999999984</v>
      </c>
      <c r="I152" s="265">
        <v>943.8499999999998</v>
      </c>
      <c r="J152" s="265">
        <v>972.19999999999982</v>
      </c>
      <c r="K152" s="263">
        <v>915.5</v>
      </c>
      <c r="L152" s="263">
        <v>858.35</v>
      </c>
      <c r="M152" s="263">
        <v>9.7352299999999996</v>
      </c>
    </row>
    <row r="153" spans="1:13">
      <c r="A153" s="287">
        <v>144</v>
      </c>
      <c r="B153" s="263" t="s">
        <v>152</v>
      </c>
      <c r="C153" s="263">
        <v>113.4</v>
      </c>
      <c r="D153" s="265">
        <v>113.46666666666665</v>
      </c>
      <c r="E153" s="265">
        <v>110.93333333333331</v>
      </c>
      <c r="F153" s="265">
        <v>108.46666666666665</v>
      </c>
      <c r="G153" s="265">
        <v>105.93333333333331</v>
      </c>
      <c r="H153" s="265">
        <v>115.93333333333331</v>
      </c>
      <c r="I153" s="265">
        <v>118.46666666666664</v>
      </c>
      <c r="J153" s="265">
        <v>120.93333333333331</v>
      </c>
      <c r="K153" s="263">
        <v>116</v>
      </c>
      <c r="L153" s="263">
        <v>111</v>
      </c>
      <c r="M153" s="263">
        <v>136.0523</v>
      </c>
    </row>
    <row r="154" spans="1:13">
      <c r="A154" s="287">
        <v>145</v>
      </c>
      <c r="B154" s="263" t="s">
        <v>153</v>
      </c>
      <c r="C154" s="263">
        <v>97.3</v>
      </c>
      <c r="D154" s="265">
        <v>97.149999999999991</v>
      </c>
      <c r="E154" s="265">
        <v>96.399999999999977</v>
      </c>
      <c r="F154" s="265">
        <v>95.499999999999986</v>
      </c>
      <c r="G154" s="265">
        <v>94.749999999999972</v>
      </c>
      <c r="H154" s="265">
        <v>98.049999999999983</v>
      </c>
      <c r="I154" s="265">
        <v>98.800000000000011</v>
      </c>
      <c r="J154" s="265">
        <v>99.699999999999989</v>
      </c>
      <c r="K154" s="263">
        <v>97.9</v>
      </c>
      <c r="L154" s="263">
        <v>96.25</v>
      </c>
      <c r="M154" s="263">
        <v>184.52535</v>
      </c>
    </row>
    <row r="155" spans="1:13">
      <c r="A155" s="287">
        <v>146</v>
      </c>
      <c r="B155" s="263" t="s">
        <v>148</v>
      </c>
      <c r="C155" s="263">
        <v>50.7</v>
      </c>
      <c r="D155" s="265">
        <v>50.216666666666669</v>
      </c>
      <c r="E155" s="265">
        <v>49.333333333333336</v>
      </c>
      <c r="F155" s="265">
        <v>47.966666666666669</v>
      </c>
      <c r="G155" s="265">
        <v>47.083333333333336</v>
      </c>
      <c r="H155" s="265">
        <v>51.583333333333336</v>
      </c>
      <c r="I155" s="265">
        <v>52.466666666666661</v>
      </c>
      <c r="J155" s="265">
        <v>53.833333333333336</v>
      </c>
      <c r="K155" s="263">
        <v>51.1</v>
      </c>
      <c r="L155" s="263">
        <v>48.85</v>
      </c>
      <c r="M155" s="263">
        <v>139.67283</v>
      </c>
    </row>
    <row r="156" spans="1:13">
      <c r="A156" s="287">
        <v>147</v>
      </c>
      <c r="B156" s="263" t="s">
        <v>451</v>
      </c>
      <c r="C156" s="263">
        <v>2639.75</v>
      </c>
      <c r="D156" s="265">
        <v>2614.9</v>
      </c>
      <c r="E156" s="265">
        <v>2559.8500000000004</v>
      </c>
      <c r="F156" s="265">
        <v>2479.9500000000003</v>
      </c>
      <c r="G156" s="265">
        <v>2424.9000000000005</v>
      </c>
      <c r="H156" s="265">
        <v>2694.8</v>
      </c>
      <c r="I156" s="265">
        <v>2749.8500000000004</v>
      </c>
      <c r="J156" s="265">
        <v>2829.75</v>
      </c>
      <c r="K156" s="263">
        <v>2669.95</v>
      </c>
      <c r="L156" s="263">
        <v>2535</v>
      </c>
      <c r="M156" s="263">
        <v>2.27216</v>
      </c>
    </row>
    <row r="157" spans="1:13">
      <c r="A157" s="287">
        <v>148</v>
      </c>
      <c r="B157" s="263" t="s">
        <v>151</v>
      </c>
      <c r="C157" s="263">
        <v>17412.25</v>
      </c>
      <c r="D157" s="265">
        <v>17336.566666666666</v>
      </c>
      <c r="E157" s="265">
        <v>17225.683333333331</v>
      </c>
      <c r="F157" s="265">
        <v>17039.116666666665</v>
      </c>
      <c r="G157" s="265">
        <v>16928.23333333333</v>
      </c>
      <c r="H157" s="265">
        <v>17523.133333333331</v>
      </c>
      <c r="I157" s="265">
        <v>17634.016666666663</v>
      </c>
      <c r="J157" s="265">
        <v>17820.583333333332</v>
      </c>
      <c r="K157" s="263">
        <v>17447.45</v>
      </c>
      <c r="L157" s="263">
        <v>17150</v>
      </c>
      <c r="M157" s="263">
        <v>0.65366000000000002</v>
      </c>
    </row>
    <row r="158" spans="1:13">
      <c r="A158" s="287">
        <v>149</v>
      </c>
      <c r="B158" s="263" t="s">
        <v>792</v>
      </c>
      <c r="C158" s="263">
        <v>327.85</v>
      </c>
      <c r="D158" s="265">
        <v>324.95</v>
      </c>
      <c r="E158" s="265">
        <v>320.89999999999998</v>
      </c>
      <c r="F158" s="265">
        <v>313.95</v>
      </c>
      <c r="G158" s="265">
        <v>309.89999999999998</v>
      </c>
      <c r="H158" s="265">
        <v>331.9</v>
      </c>
      <c r="I158" s="265">
        <v>335.95000000000005</v>
      </c>
      <c r="J158" s="265">
        <v>342.9</v>
      </c>
      <c r="K158" s="263">
        <v>329</v>
      </c>
      <c r="L158" s="263">
        <v>318</v>
      </c>
      <c r="M158" s="263">
        <v>3.7461099999999998</v>
      </c>
    </row>
    <row r="159" spans="1:13">
      <c r="A159" s="287">
        <v>150</v>
      </c>
      <c r="B159" s="263" t="s">
        <v>266</v>
      </c>
      <c r="C159" s="263">
        <v>573.4</v>
      </c>
      <c r="D159" s="265">
        <v>577.31666666666672</v>
      </c>
      <c r="E159" s="265">
        <v>566.63333333333344</v>
      </c>
      <c r="F159" s="265">
        <v>559.86666666666667</v>
      </c>
      <c r="G159" s="265">
        <v>549.18333333333339</v>
      </c>
      <c r="H159" s="265">
        <v>584.08333333333348</v>
      </c>
      <c r="I159" s="265">
        <v>594.76666666666665</v>
      </c>
      <c r="J159" s="265">
        <v>601.53333333333353</v>
      </c>
      <c r="K159" s="263">
        <v>588</v>
      </c>
      <c r="L159" s="263">
        <v>570.54999999999995</v>
      </c>
      <c r="M159" s="263">
        <v>2.1263000000000001</v>
      </c>
    </row>
    <row r="160" spans="1:13">
      <c r="A160" s="287">
        <v>151</v>
      </c>
      <c r="B160" s="263" t="s">
        <v>155</v>
      </c>
      <c r="C160" s="263">
        <v>99.45</v>
      </c>
      <c r="D160" s="265">
        <v>99.566666666666677</v>
      </c>
      <c r="E160" s="265">
        <v>98.78333333333336</v>
      </c>
      <c r="F160" s="265">
        <v>98.116666666666688</v>
      </c>
      <c r="G160" s="265">
        <v>97.333333333333371</v>
      </c>
      <c r="H160" s="265">
        <v>100.23333333333335</v>
      </c>
      <c r="I160" s="265">
        <v>101.01666666666668</v>
      </c>
      <c r="J160" s="265">
        <v>101.68333333333334</v>
      </c>
      <c r="K160" s="263">
        <v>100.35</v>
      </c>
      <c r="L160" s="263">
        <v>98.9</v>
      </c>
      <c r="M160" s="263">
        <v>112.87103999999999</v>
      </c>
    </row>
    <row r="161" spans="1:13">
      <c r="A161" s="287">
        <v>152</v>
      </c>
      <c r="B161" s="263" t="s">
        <v>154</v>
      </c>
      <c r="C161" s="263">
        <v>119.95</v>
      </c>
      <c r="D161" s="265">
        <v>120.18333333333332</v>
      </c>
      <c r="E161" s="265">
        <v>119.36666666666665</v>
      </c>
      <c r="F161" s="265">
        <v>118.78333333333332</v>
      </c>
      <c r="G161" s="265">
        <v>117.96666666666664</v>
      </c>
      <c r="H161" s="265">
        <v>120.76666666666665</v>
      </c>
      <c r="I161" s="265">
        <v>121.58333333333334</v>
      </c>
      <c r="J161" s="265">
        <v>122.16666666666666</v>
      </c>
      <c r="K161" s="263">
        <v>121</v>
      </c>
      <c r="L161" s="263">
        <v>119.6</v>
      </c>
      <c r="M161" s="263">
        <v>12.593909999999999</v>
      </c>
    </row>
    <row r="162" spans="1:13">
      <c r="A162" s="287">
        <v>153</v>
      </c>
      <c r="B162" s="263" t="s">
        <v>267</v>
      </c>
      <c r="C162" s="263">
        <v>3216.95</v>
      </c>
      <c r="D162" s="265">
        <v>3211.65</v>
      </c>
      <c r="E162" s="265">
        <v>3195.3</v>
      </c>
      <c r="F162" s="265">
        <v>3173.65</v>
      </c>
      <c r="G162" s="265">
        <v>3157.3</v>
      </c>
      <c r="H162" s="265">
        <v>3233.3</v>
      </c>
      <c r="I162" s="265">
        <v>3249.6499999999996</v>
      </c>
      <c r="J162" s="265">
        <v>3271.3</v>
      </c>
      <c r="K162" s="263">
        <v>3228</v>
      </c>
      <c r="L162" s="263">
        <v>3190</v>
      </c>
      <c r="M162" s="263">
        <v>0.19425000000000001</v>
      </c>
    </row>
    <row r="163" spans="1:13">
      <c r="A163" s="287">
        <v>154</v>
      </c>
      <c r="B163" s="263" t="s">
        <v>268</v>
      </c>
      <c r="C163" s="263">
        <v>2228.1999999999998</v>
      </c>
      <c r="D163" s="265">
        <v>2226.1333333333332</v>
      </c>
      <c r="E163" s="265">
        <v>2210.2666666666664</v>
      </c>
      <c r="F163" s="265">
        <v>2192.333333333333</v>
      </c>
      <c r="G163" s="265">
        <v>2176.4666666666662</v>
      </c>
      <c r="H163" s="265">
        <v>2244.0666666666666</v>
      </c>
      <c r="I163" s="265">
        <v>2259.9333333333334</v>
      </c>
      <c r="J163" s="265">
        <v>2277.8666666666668</v>
      </c>
      <c r="K163" s="263">
        <v>2242</v>
      </c>
      <c r="L163" s="263">
        <v>2208.1999999999998</v>
      </c>
      <c r="M163" s="263">
        <v>0.94325000000000003</v>
      </c>
    </row>
    <row r="164" spans="1:13">
      <c r="A164" s="287">
        <v>155</v>
      </c>
      <c r="B164" s="263" t="s">
        <v>156</v>
      </c>
      <c r="C164" s="263">
        <v>30763.5</v>
      </c>
      <c r="D164" s="265">
        <v>30895.016666666666</v>
      </c>
      <c r="E164" s="265">
        <v>30183.533333333333</v>
      </c>
      <c r="F164" s="265">
        <v>29603.566666666666</v>
      </c>
      <c r="G164" s="265">
        <v>28892.083333333332</v>
      </c>
      <c r="H164" s="265">
        <v>31474.983333333334</v>
      </c>
      <c r="I164" s="265">
        <v>32186.466666666664</v>
      </c>
      <c r="J164" s="265">
        <v>32766.433333333334</v>
      </c>
      <c r="K164" s="263">
        <v>31606.5</v>
      </c>
      <c r="L164" s="263">
        <v>30315.05</v>
      </c>
      <c r="M164" s="263">
        <v>1.02338</v>
      </c>
    </row>
    <row r="165" spans="1:13">
      <c r="A165" s="287">
        <v>156</v>
      </c>
      <c r="B165" s="263" t="s">
        <v>158</v>
      </c>
      <c r="C165" s="263">
        <v>242.8</v>
      </c>
      <c r="D165" s="265">
        <v>241.85</v>
      </c>
      <c r="E165" s="265">
        <v>239.95</v>
      </c>
      <c r="F165" s="265">
        <v>237.1</v>
      </c>
      <c r="G165" s="265">
        <v>235.2</v>
      </c>
      <c r="H165" s="265">
        <v>244.7</v>
      </c>
      <c r="I165" s="265">
        <v>246.60000000000002</v>
      </c>
      <c r="J165" s="265">
        <v>249.45</v>
      </c>
      <c r="K165" s="263">
        <v>243.75</v>
      </c>
      <c r="L165" s="263">
        <v>239</v>
      </c>
      <c r="M165" s="263">
        <v>46.012129999999999</v>
      </c>
    </row>
    <row r="166" spans="1:13">
      <c r="A166" s="287">
        <v>157</v>
      </c>
      <c r="B166" s="263" t="s">
        <v>270</v>
      </c>
      <c r="C166" s="263">
        <v>4439</v>
      </c>
      <c r="D166" s="265">
        <v>4437.8166666666666</v>
      </c>
      <c r="E166" s="265">
        <v>4418.3833333333332</v>
      </c>
      <c r="F166" s="265">
        <v>4397.7666666666664</v>
      </c>
      <c r="G166" s="265">
        <v>4378.333333333333</v>
      </c>
      <c r="H166" s="265">
        <v>4458.4333333333334</v>
      </c>
      <c r="I166" s="265">
        <v>4477.8666666666659</v>
      </c>
      <c r="J166" s="265">
        <v>4498.4833333333336</v>
      </c>
      <c r="K166" s="263">
        <v>4457.25</v>
      </c>
      <c r="L166" s="263">
        <v>4417.2</v>
      </c>
      <c r="M166" s="263">
        <v>0.2112</v>
      </c>
    </row>
    <row r="167" spans="1:13">
      <c r="A167" s="287">
        <v>158</v>
      </c>
      <c r="B167" s="263" t="s">
        <v>160</v>
      </c>
      <c r="C167" s="263">
        <v>1771.85</v>
      </c>
      <c r="D167" s="265">
        <v>1772.05</v>
      </c>
      <c r="E167" s="265">
        <v>1750.1499999999999</v>
      </c>
      <c r="F167" s="265">
        <v>1728.4499999999998</v>
      </c>
      <c r="G167" s="265">
        <v>1706.5499999999997</v>
      </c>
      <c r="H167" s="265">
        <v>1793.75</v>
      </c>
      <c r="I167" s="265">
        <v>1815.65</v>
      </c>
      <c r="J167" s="265">
        <v>1837.3500000000001</v>
      </c>
      <c r="K167" s="263">
        <v>1793.95</v>
      </c>
      <c r="L167" s="263">
        <v>1750.35</v>
      </c>
      <c r="M167" s="263">
        <v>6.3978299999999999</v>
      </c>
    </row>
    <row r="168" spans="1:13">
      <c r="A168" s="287">
        <v>159</v>
      </c>
      <c r="B168" s="263" t="s">
        <v>157</v>
      </c>
      <c r="C168" s="263">
        <v>1632.45</v>
      </c>
      <c r="D168" s="265">
        <v>1635.4833333333333</v>
      </c>
      <c r="E168" s="265">
        <v>1594.0166666666667</v>
      </c>
      <c r="F168" s="265">
        <v>1555.5833333333333</v>
      </c>
      <c r="G168" s="265">
        <v>1514.1166666666666</v>
      </c>
      <c r="H168" s="265">
        <v>1673.9166666666667</v>
      </c>
      <c r="I168" s="265">
        <v>1715.3833333333334</v>
      </c>
      <c r="J168" s="265">
        <v>1753.8166666666668</v>
      </c>
      <c r="K168" s="263">
        <v>1676.95</v>
      </c>
      <c r="L168" s="263">
        <v>1597.05</v>
      </c>
      <c r="M168" s="263">
        <v>20.867159999999998</v>
      </c>
    </row>
    <row r="169" spans="1:13">
      <c r="A169" s="287">
        <v>160</v>
      </c>
      <c r="B169" s="263" t="s">
        <v>462</v>
      </c>
      <c r="C169" s="263">
        <v>1324.85</v>
      </c>
      <c r="D169" s="265">
        <v>1318.2833333333333</v>
      </c>
      <c r="E169" s="265">
        <v>1296.5666666666666</v>
      </c>
      <c r="F169" s="265">
        <v>1268.2833333333333</v>
      </c>
      <c r="G169" s="265">
        <v>1246.5666666666666</v>
      </c>
      <c r="H169" s="265">
        <v>1346.5666666666666</v>
      </c>
      <c r="I169" s="265">
        <v>1368.2833333333333</v>
      </c>
      <c r="J169" s="265">
        <v>1396.5666666666666</v>
      </c>
      <c r="K169" s="263">
        <v>1340</v>
      </c>
      <c r="L169" s="263">
        <v>1290</v>
      </c>
      <c r="M169" s="263">
        <v>6.4185499999999998</v>
      </c>
    </row>
    <row r="170" spans="1:13">
      <c r="A170" s="287">
        <v>161</v>
      </c>
      <c r="B170" s="263" t="s">
        <v>159</v>
      </c>
      <c r="C170" s="263">
        <v>127.5</v>
      </c>
      <c r="D170" s="265">
        <v>127.33333333333333</v>
      </c>
      <c r="E170" s="265">
        <v>126.26666666666665</v>
      </c>
      <c r="F170" s="265">
        <v>125.03333333333332</v>
      </c>
      <c r="G170" s="265">
        <v>123.96666666666664</v>
      </c>
      <c r="H170" s="265">
        <v>128.56666666666666</v>
      </c>
      <c r="I170" s="265">
        <v>129.63333333333335</v>
      </c>
      <c r="J170" s="265">
        <v>130.86666666666667</v>
      </c>
      <c r="K170" s="263">
        <v>128.4</v>
      </c>
      <c r="L170" s="263">
        <v>126.1</v>
      </c>
      <c r="M170" s="263">
        <v>62.658090000000001</v>
      </c>
    </row>
    <row r="171" spans="1:13">
      <c r="A171" s="287">
        <v>162</v>
      </c>
      <c r="B171" s="263" t="s">
        <v>162</v>
      </c>
      <c r="C171" s="263">
        <v>213.75</v>
      </c>
      <c r="D171" s="265">
        <v>212.29999999999998</v>
      </c>
      <c r="E171" s="265">
        <v>209.79999999999995</v>
      </c>
      <c r="F171" s="265">
        <v>205.84999999999997</v>
      </c>
      <c r="G171" s="265">
        <v>203.34999999999994</v>
      </c>
      <c r="H171" s="265">
        <v>216.24999999999997</v>
      </c>
      <c r="I171" s="265">
        <v>218.75000000000003</v>
      </c>
      <c r="J171" s="265">
        <v>222.7</v>
      </c>
      <c r="K171" s="263">
        <v>214.8</v>
      </c>
      <c r="L171" s="263">
        <v>208.35</v>
      </c>
      <c r="M171" s="263">
        <v>115.33754999999999</v>
      </c>
    </row>
    <row r="172" spans="1:13">
      <c r="A172" s="287">
        <v>163</v>
      </c>
      <c r="B172" s="263" t="s">
        <v>271</v>
      </c>
      <c r="C172" s="263">
        <v>286.75</v>
      </c>
      <c r="D172" s="265">
        <v>288.48333333333335</v>
      </c>
      <c r="E172" s="265">
        <v>283.26666666666671</v>
      </c>
      <c r="F172" s="265">
        <v>279.78333333333336</v>
      </c>
      <c r="G172" s="265">
        <v>274.56666666666672</v>
      </c>
      <c r="H172" s="265">
        <v>291.9666666666667</v>
      </c>
      <c r="I172" s="265">
        <v>297.18333333333339</v>
      </c>
      <c r="J172" s="265">
        <v>300.66666666666669</v>
      </c>
      <c r="K172" s="263">
        <v>293.7</v>
      </c>
      <c r="L172" s="263">
        <v>285</v>
      </c>
      <c r="M172" s="263">
        <v>4.90876</v>
      </c>
    </row>
    <row r="173" spans="1:13">
      <c r="A173" s="287">
        <v>164</v>
      </c>
      <c r="B173" s="263" t="s">
        <v>272</v>
      </c>
      <c r="C173" s="263">
        <v>13022.55</v>
      </c>
      <c r="D173" s="265">
        <v>12931.933333333334</v>
      </c>
      <c r="E173" s="265">
        <v>12690.616666666669</v>
      </c>
      <c r="F173" s="265">
        <v>12358.683333333334</v>
      </c>
      <c r="G173" s="265">
        <v>12117.366666666669</v>
      </c>
      <c r="H173" s="265">
        <v>13263.866666666669</v>
      </c>
      <c r="I173" s="265">
        <v>13505.183333333334</v>
      </c>
      <c r="J173" s="265">
        <v>13837.116666666669</v>
      </c>
      <c r="K173" s="263">
        <v>13173.25</v>
      </c>
      <c r="L173" s="263">
        <v>12600</v>
      </c>
      <c r="M173" s="263">
        <v>0.34527000000000002</v>
      </c>
    </row>
    <row r="174" spans="1:13">
      <c r="A174" s="287">
        <v>165</v>
      </c>
      <c r="B174" s="263" t="s">
        <v>161</v>
      </c>
      <c r="C174" s="263">
        <v>38.75</v>
      </c>
      <c r="D174" s="265">
        <v>39.15</v>
      </c>
      <c r="E174" s="265">
        <v>38.199999999999996</v>
      </c>
      <c r="F174" s="265">
        <v>37.65</v>
      </c>
      <c r="G174" s="265">
        <v>36.699999999999996</v>
      </c>
      <c r="H174" s="265">
        <v>39.699999999999996</v>
      </c>
      <c r="I174" s="265">
        <v>40.65</v>
      </c>
      <c r="J174" s="265">
        <v>41.199999999999996</v>
      </c>
      <c r="K174" s="263">
        <v>40.1</v>
      </c>
      <c r="L174" s="263">
        <v>38.6</v>
      </c>
      <c r="M174" s="263">
        <v>1515.1083000000001</v>
      </c>
    </row>
    <row r="175" spans="1:13">
      <c r="A175" s="287">
        <v>166</v>
      </c>
      <c r="B175" s="263" t="s">
        <v>165</v>
      </c>
      <c r="C175" s="263">
        <v>243.8</v>
      </c>
      <c r="D175" s="265">
        <v>243.71666666666667</v>
      </c>
      <c r="E175" s="265">
        <v>241.18333333333334</v>
      </c>
      <c r="F175" s="265">
        <v>238.56666666666666</v>
      </c>
      <c r="G175" s="265">
        <v>236.03333333333333</v>
      </c>
      <c r="H175" s="265">
        <v>246.33333333333334</v>
      </c>
      <c r="I175" s="265">
        <v>248.8666666666667</v>
      </c>
      <c r="J175" s="265">
        <v>251.48333333333335</v>
      </c>
      <c r="K175" s="263">
        <v>246.25</v>
      </c>
      <c r="L175" s="263">
        <v>241.1</v>
      </c>
      <c r="M175" s="263">
        <v>93.004300000000001</v>
      </c>
    </row>
    <row r="176" spans="1:13">
      <c r="A176" s="287">
        <v>167</v>
      </c>
      <c r="B176" s="263" t="s">
        <v>166</v>
      </c>
      <c r="C176" s="263">
        <v>146.05000000000001</v>
      </c>
      <c r="D176" s="265">
        <v>146.5</v>
      </c>
      <c r="E176" s="265">
        <v>145.05000000000001</v>
      </c>
      <c r="F176" s="265">
        <v>144.05000000000001</v>
      </c>
      <c r="G176" s="265">
        <v>142.60000000000002</v>
      </c>
      <c r="H176" s="265">
        <v>147.5</v>
      </c>
      <c r="I176" s="265">
        <v>148.94999999999999</v>
      </c>
      <c r="J176" s="265">
        <v>149.94999999999999</v>
      </c>
      <c r="K176" s="263">
        <v>147.94999999999999</v>
      </c>
      <c r="L176" s="263">
        <v>145.5</v>
      </c>
      <c r="M176" s="263">
        <v>16.283270000000002</v>
      </c>
    </row>
    <row r="177" spans="1:13">
      <c r="A177" s="287">
        <v>168</v>
      </c>
      <c r="B177" s="263" t="s">
        <v>274</v>
      </c>
      <c r="C177" s="263">
        <v>484.7</v>
      </c>
      <c r="D177" s="265">
        <v>484.88333333333338</v>
      </c>
      <c r="E177" s="265">
        <v>481.81666666666678</v>
      </c>
      <c r="F177" s="265">
        <v>478.93333333333339</v>
      </c>
      <c r="G177" s="265">
        <v>475.86666666666679</v>
      </c>
      <c r="H177" s="265">
        <v>487.76666666666677</v>
      </c>
      <c r="I177" s="265">
        <v>490.83333333333337</v>
      </c>
      <c r="J177" s="265">
        <v>493.71666666666675</v>
      </c>
      <c r="K177" s="263">
        <v>487.95</v>
      </c>
      <c r="L177" s="263">
        <v>482</v>
      </c>
      <c r="M177" s="263">
        <v>1.47522</v>
      </c>
    </row>
    <row r="178" spans="1:13">
      <c r="A178" s="287">
        <v>169</v>
      </c>
      <c r="B178" s="263" t="s">
        <v>167</v>
      </c>
      <c r="C178" s="263">
        <v>2055.6999999999998</v>
      </c>
      <c r="D178" s="265">
        <v>2030.7166666666665</v>
      </c>
      <c r="E178" s="265">
        <v>1997.2333333333331</v>
      </c>
      <c r="F178" s="265">
        <v>1938.7666666666667</v>
      </c>
      <c r="G178" s="265">
        <v>1905.2833333333333</v>
      </c>
      <c r="H178" s="265">
        <v>2089.1833333333329</v>
      </c>
      <c r="I178" s="265">
        <v>2122.6666666666661</v>
      </c>
      <c r="J178" s="265">
        <v>2181.1333333333328</v>
      </c>
      <c r="K178" s="263">
        <v>2064.1999999999998</v>
      </c>
      <c r="L178" s="263">
        <v>1972.25</v>
      </c>
      <c r="M178" s="263">
        <v>196.31870000000001</v>
      </c>
    </row>
    <row r="179" spans="1:13">
      <c r="A179" s="287">
        <v>170</v>
      </c>
      <c r="B179" s="263" t="s">
        <v>817</v>
      </c>
      <c r="C179" s="263">
        <v>1024.2</v>
      </c>
      <c r="D179" s="265">
        <v>1021.2333333333332</v>
      </c>
      <c r="E179" s="265">
        <v>1012.9666666666665</v>
      </c>
      <c r="F179" s="265">
        <v>1001.7333333333332</v>
      </c>
      <c r="G179" s="265">
        <v>993.46666666666647</v>
      </c>
      <c r="H179" s="265">
        <v>1032.4666666666665</v>
      </c>
      <c r="I179" s="265">
        <v>1040.7333333333331</v>
      </c>
      <c r="J179" s="265">
        <v>1051.9666666666665</v>
      </c>
      <c r="K179" s="263">
        <v>1029.5</v>
      </c>
      <c r="L179" s="263">
        <v>1010</v>
      </c>
      <c r="M179" s="263">
        <v>6.3357599999999996</v>
      </c>
    </row>
    <row r="180" spans="1:13">
      <c r="A180" s="287">
        <v>171</v>
      </c>
      <c r="B180" s="263" t="s">
        <v>275</v>
      </c>
      <c r="C180" s="263">
        <v>907.35</v>
      </c>
      <c r="D180" s="265">
        <v>911.6</v>
      </c>
      <c r="E180" s="265">
        <v>901.30000000000007</v>
      </c>
      <c r="F180" s="265">
        <v>895.25</v>
      </c>
      <c r="G180" s="265">
        <v>884.95</v>
      </c>
      <c r="H180" s="265">
        <v>917.65000000000009</v>
      </c>
      <c r="I180" s="265">
        <v>927.95</v>
      </c>
      <c r="J180" s="265">
        <v>934.00000000000011</v>
      </c>
      <c r="K180" s="263">
        <v>921.9</v>
      </c>
      <c r="L180" s="263">
        <v>905.55</v>
      </c>
      <c r="M180" s="263">
        <v>21.848189999999999</v>
      </c>
    </row>
    <row r="181" spans="1:13">
      <c r="A181" s="287">
        <v>172</v>
      </c>
      <c r="B181" s="263" t="s">
        <v>172</v>
      </c>
      <c r="C181" s="263">
        <v>5676.8</v>
      </c>
      <c r="D181" s="265">
        <v>5630.916666666667</v>
      </c>
      <c r="E181" s="265">
        <v>5555.8833333333341</v>
      </c>
      <c r="F181" s="265">
        <v>5434.9666666666672</v>
      </c>
      <c r="G181" s="265">
        <v>5359.9333333333343</v>
      </c>
      <c r="H181" s="265">
        <v>5751.8333333333339</v>
      </c>
      <c r="I181" s="265">
        <v>5826.8666666666668</v>
      </c>
      <c r="J181" s="265">
        <v>5947.7833333333338</v>
      </c>
      <c r="K181" s="263">
        <v>5705.95</v>
      </c>
      <c r="L181" s="263">
        <v>5510</v>
      </c>
      <c r="M181" s="263">
        <v>1.5927800000000001</v>
      </c>
    </row>
    <row r="182" spans="1:13">
      <c r="A182" s="287">
        <v>173</v>
      </c>
      <c r="B182" s="263" t="s">
        <v>479</v>
      </c>
      <c r="C182" s="263">
        <v>7787.15</v>
      </c>
      <c r="D182" s="265">
        <v>7801.5</v>
      </c>
      <c r="E182" s="265">
        <v>7765.65</v>
      </c>
      <c r="F182" s="265">
        <v>7744.15</v>
      </c>
      <c r="G182" s="265">
        <v>7708.2999999999993</v>
      </c>
      <c r="H182" s="265">
        <v>7823</v>
      </c>
      <c r="I182" s="265">
        <v>7858.85</v>
      </c>
      <c r="J182" s="265">
        <v>7880.35</v>
      </c>
      <c r="K182" s="263">
        <v>7837.35</v>
      </c>
      <c r="L182" s="263">
        <v>7780</v>
      </c>
      <c r="M182" s="263">
        <v>0.10022</v>
      </c>
    </row>
    <row r="183" spans="1:13">
      <c r="A183" s="287">
        <v>174</v>
      </c>
      <c r="B183" s="263" t="s">
        <v>170</v>
      </c>
      <c r="C183" s="263">
        <v>28344.2</v>
      </c>
      <c r="D183" s="265">
        <v>28284.816666666666</v>
      </c>
      <c r="E183" s="265">
        <v>28069.633333333331</v>
      </c>
      <c r="F183" s="265">
        <v>27795.066666666666</v>
      </c>
      <c r="G183" s="265">
        <v>27579.883333333331</v>
      </c>
      <c r="H183" s="265">
        <v>28559.383333333331</v>
      </c>
      <c r="I183" s="265">
        <v>28774.566666666666</v>
      </c>
      <c r="J183" s="265">
        <v>29049.133333333331</v>
      </c>
      <c r="K183" s="263">
        <v>28500</v>
      </c>
      <c r="L183" s="263">
        <v>28010.25</v>
      </c>
      <c r="M183" s="263">
        <v>0.54108999999999996</v>
      </c>
    </row>
    <row r="184" spans="1:13">
      <c r="A184" s="287">
        <v>175</v>
      </c>
      <c r="B184" s="263" t="s">
        <v>173</v>
      </c>
      <c r="C184" s="263">
        <v>1441.25</v>
      </c>
      <c r="D184" s="265">
        <v>1432.5166666666667</v>
      </c>
      <c r="E184" s="265">
        <v>1417.0333333333333</v>
      </c>
      <c r="F184" s="265">
        <v>1392.8166666666666</v>
      </c>
      <c r="G184" s="265">
        <v>1377.3333333333333</v>
      </c>
      <c r="H184" s="265">
        <v>1456.7333333333333</v>
      </c>
      <c r="I184" s="265">
        <v>1472.2166666666665</v>
      </c>
      <c r="J184" s="265">
        <v>1496.4333333333334</v>
      </c>
      <c r="K184" s="263">
        <v>1448</v>
      </c>
      <c r="L184" s="263">
        <v>1408.3</v>
      </c>
      <c r="M184" s="263">
        <v>17.757719999999999</v>
      </c>
    </row>
    <row r="185" spans="1:13">
      <c r="A185" s="287">
        <v>176</v>
      </c>
      <c r="B185" s="263" t="s">
        <v>171</v>
      </c>
      <c r="C185" s="263">
        <v>1844.75</v>
      </c>
      <c r="D185" s="265">
        <v>1853.6666666666667</v>
      </c>
      <c r="E185" s="265">
        <v>1831.0833333333335</v>
      </c>
      <c r="F185" s="265">
        <v>1817.4166666666667</v>
      </c>
      <c r="G185" s="265">
        <v>1794.8333333333335</v>
      </c>
      <c r="H185" s="265">
        <v>1867.3333333333335</v>
      </c>
      <c r="I185" s="265">
        <v>1889.916666666667</v>
      </c>
      <c r="J185" s="265">
        <v>1903.5833333333335</v>
      </c>
      <c r="K185" s="263">
        <v>1876.25</v>
      </c>
      <c r="L185" s="263">
        <v>1840</v>
      </c>
      <c r="M185" s="263">
        <v>2.0129800000000002</v>
      </c>
    </row>
    <row r="186" spans="1:13">
      <c r="A186" s="287">
        <v>177</v>
      </c>
      <c r="B186" s="263" t="s">
        <v>169</v>
      </c>
      <c r="C186" s="263">
        <v>390.15</v>
      </c>
      <c r="D186" s="265">
        <v>391.7833333333333</v>
      </c>
      <c r="E186" s="265">
        <v>386.61666666666662</v>
      </c>
      <c r="F186" s="265">
        <v>383.08333333333331</v>
      </c>
      <c r="G186" s="265">
        <v>377.91666666666663</v>
      </c>
      <c r="H186" s="265">
        <v>395.31666666666661</v>
      </c>
      <c r="I186" s="265">
        <v>400.48333333333335</v>
      </c>
      <c r="J186" s="265">
        <v>404.01666666666659</v>
      </c>
      <c r="K186" s="263">
        <v>396.95</v>
      </c>
      <c r="L186" s="263">
        <v>388.25</v>
      </c>
      <c r="M186" s="263">
        <v>363.92707999999999</v>
      </c>
    </row>
    <row r="187" spans="1:13">
      <c r="A187" s="287">
        <v>178</v>
      </c>
      <c r="B187" s="263" t="s">
        <v>168</v>
      </c>
      <c r="C187" s="263">
        <v>66.900000000000006</v>
      </c>
      <c r="D187" s="265">
        <v>66.849999999999994</v>
      </c>
      <c r="E187" s="265">
        <v>66.149999999999991</v>
      </c>
      <c r="F187" s="265">
        <v>65.399999999999991</v>
      </c>
      <c r="G187" s="265">
        <v>64.699999999999989</v>
      </c>
      <c r="H187" s="265">
        <v>67.599999999999994</v>
      </c>
      <c r="I187" s="265">
        <v>68.299999999999983</v>
      </c>
      <c r="J187" s="265">
        <v>69.05</v>
      </c>
      <c r="K187" s="263">
        <v>67.55</v>
      </c>
      <c r="L187" s="263">
        <v>66.099999999999994</v>
      </c>
      <c r="M187" s="263">
        <v>216.48433</v>
      </c>
    </row>
    <row r="188" spans="1:13">
      <c r="A188" s="287">
        <v>179</v>
      </c>
      <c r="B188" s="263" t="s">
        <v>175</v>
      </c>
      <c r="C188" s="263">
        <v>643.65</v>
      </c>
      <c r="D188" s="265">
        <v>638.13333333333333</v>
      </c>
      <c r="E188" s="265">
        <v>627.51666666666665</v>
      </c>
      <c r="F188" s="265">
        <v>611.38333333333333</v>
      </c>
      <c r="G188" s="265">
        <v>600.76666666666665</v>
      </c>
      <c r="H188" s="265">
        <v>654.26666666666665</v>
      </c>
      <c r="I188" s="265">
        <v>664.88333333333321</v>
      </c>
      <c r="J188" s="265">
        <v>681.01666666666665</v>
      </c>
      <c r="K188" s="263">
        <v>648.75</v>
      </c>
      <c r="L188" s="263">
        <v>622</v>
      </c>
      <c r="M188" s="263">
        <v>114.33578</v>
      </c>
    </row>
    <row r="189" spans="1:13">
      <c r="A189" s="287">
        <v>180</v>
      </c>
      <c r="B189" s="263" t="s">
        <v>176</v>
      </c>
      <c r="C189" s="263">
        <v>516.79999999999995</v>
      </c>
      <c r="D189" s="265">
        <v>520.41666666666663</v>
      </c>
      <c r="E189" s="265">
        <v>510.38333333333321</v>
      </c>
      <c r="F189" s="265">
        <v>503.96666666666658</v>
      </c>
      <c r="G189" s="265">
        <v>493.93333333333317</v>
      </c>
      <c r="H189" s="265">
        <v>526.83333333333326</v>
      </c>
      <c r="I189" s="265">
        <v>536.86666666666679</v>
      </c>
      <c r="J189" s="265">
        <v>543.2833333333333</v>
      </c>
      <c r="K189" s="263">
        <v>530.45000000000005</v>
      </c>
      <c r="L189" s="263">
        <v>514</v>
      </c>
      <c r="M189" s="263">
        <v>27.00243</v>
      </c>
    </row>
    <row r="190" spans="1:13">
      <c r="A190" s="287">
        <v>181</v>
      </c>
      <c r="B190" s="263" t="s">
        <v>276</v>
      </c>
      <c r="C190" s="263">
        <v>584.4</v>
      </c>
      <c r="D190" s="265">
        <v>582.4</v>
      </c>
      <c r="E190" s="265">
        <v>576.94999999999993</v>
      </c>
      <c r="F190" s="265">
        <v>569.5</v>
      </c>
      <c r="G190" s="265">
        <v>564.04999999999995</v>
      </c>
      <c r="H190" s="265">
        <v>589.84999999999991</v>
      </c>
      <c r="I190" s="265">
        <v>595.29999999999995</v>
      </c>
      <c r="J190" s="265">
        <v>602.74999999999989</v>
      </c>
      <c r="K190" s="263">
        <v>587.85</v>
      </c>
      <c r="L190" s="263">
        <v>574.95000000000005</v>
      </c>
      <c r="M190" s="263">
        <v>3.3647</v>
      </c>
    </row>
    <row r="191" spans="1:13">
      <c r="A191" s="287">
        <v>182</v>
      </c>
      <c r="B191" s="263" t="s">
        <v>189</v>
      </c>
      <c r="C191" s="263">
        <v>638.85</v>
      </c>
      <c r="D191" s="265">
        <v>643.80000000000007</v>
      </c>
      <c r="E191" s="265">
        <v>631.65000000000009</v>
      </c>
      <c r="F191" s="265">
        <v>624.45000000000005</v>
      </c>
      <c r="G191" s="265">
        <v>612.30000000000007</v>
      </c>
      <c r="H191" s="265">
        <v>651.00000000000011</v>
      </c>
      <c r="I191" s="265">
        <v>663.15</v>
      </c>
      <c r="J191" s="265">
        <v>670.35000000000014</v>
      </c>
      <c r="K191" s="263">
        <v>655.95</v>
      </c>
      <c r="L191" s="263">
        <v>636.6</v>
      </c>
      <c r="M191" s="263">
        <v>14.483180000000001</v>
      </c>
    </row>
    <row r="192" spans="1:13">
      <c r="A192" s="287">
        <v>183</v>
      </c>
      <c r="B192" s="263" t="s">
        <v>178</v>
      </c>
      <c r="C192" s="263">
        <v>563.1</v>
      </c>
      <c r="D192" s="265">
        <v>567.4</v>
      </c>
      <c r="E192" s="265">
        <v>553.79999999999995</v>
      </c>
      <c r="F192" s="265">
        <v>544.5</v>
      </c>
      <c r="G192" s="265">
        <v>530.9</v>
      </c>
      <c r="H192" s="265">
        <v>576.69999999999993</v>
      </c>
      <c r="I192" s="265">
        <v>590.30000000000007</v>
      </c>
      <c r="J192" s="265">
        <v>599.59999999999991</v>
      </c>
      <c r="K192" s="263">
        <v>581</v>
      </c>
      <c r="L192" s="263">
        <v>558.1</v>
      </c>
      <c r="M192" s="263">
        <v>75.908159999999995</v>
      </c>
    </row>
    <row r="193" spans="1:13">
      <c r="A193" s="287">
        <v>184</v>
      </c>
      <c r="B193" s="263" t="s">
        <v>184</v>
      </c>
      <c r="C193" s="263">
        <v>3206</v>
      </c>
      <c r="D193" s="265">
        <v>3203.4500000000003</v>
      </c>
      <c r="E193" s="265">
        <v>3187.6000000000004</v>
      </c>
      <c r="F193" s="265">
        <v>3169.2000000000003</v>
      </c>
      <c r="G193" s="265">
        <v>3153.3500000000004</v>
      </c>
      <c r="H193" s="265">
        <v>3221.8500000000004</v>
      </c>
      <c r="I193" s="265">
        <v>3237.7</v>
      </c>
      <c r="J193" s="265">
        <v>3256.1000000000004</v>
      </c>
      <c r="K193" s="263">
        <v>3219.3</v>
      </c>
      <c r="L193" s="263">
        <v>3185.05</v>
      </c>
      <c r="M193" s="263">
        <v>11.65882</v>
      </c>
    </row>
    <row r="194" spans="1:13">
      <c r="A194" s="287">
        <v>185</v>
      </c>
      <c r="B194" s="263" t="s">
        <v>806</v>
      </c>
      <c r="C194" s="263">
        <v>610.35</v>
      </c>
      <c r="D194" s="265">
        <v>610.23333333333323</v>
      </c>
      <c r="E194" s="265">
        <v>598.46666666666647</v>
      </c>
      <c r="F194" s="265">
        <v>586.58333333333326</v>
      </c>
      <c r="G194" s="265">
        <v>574.81666666666649</v>
      </c>
      <c r="H194" s="265">
        <v>622.11666666666645</v>
      </c>
      <c r="I194" s="265">
        <v>633.8833333333331</v>
      </c>
      <c r="J194" s="265">
        <v>645.76666666666642</v>
      </c>
      <c r="K194" s="263">
        <v>622</v>
      </c>
      <c r="L194" s="263">
        <v>598.35</v>
      </c>
      <c r="M194" s="263">
        <v>70.337620000000001</v>
      </c>
    </row>
    <row r="195" spans="1:13">
      <c r="A195" s="287">
        <v>186</v>
      </c>
      <c r="B195" s="263" t="s">
        <v>180</v>
      </c>
      <c r="C195" s="263">
        <v>325</v>
      </c>
      <c r="D195" s="265">
        <v>326.58333333333331</v>
      </c>
      <c r="E195" s="265">
        <v>321.81666666666661</v>
      </c>
      <c r="F195" s="265">
        <v>318.63333333333327</v>
      </c>
      <c r="G195" s="265">
        <v>313.86666666666656</v>
      </c>
      <c r="H195" s="265">
        <v>329.76666666666665</v>
      </c>
      <c r="I195" s="265">
        <v>334.53333333333342</v>
      </c>
      <c r="J195" s="265">
        <v>337.7166666666667</v>
      </c>
      <c r="K195" s="263">
        <v>331.35</v>
      </c>
      <c r="L195" s="263">
        <v>323.39999999999998</v>
      </c>
      <c r="M195" s="263">
        <v>552.57165999999995</v>
      </c>
    </row>
    <row r="196" spans="1:13">
      <c r="A196" s="287">
        <v>187</v>
      </c>
      <c r="B196" s="254" t="s">
        <v>182</v>
      </c>
      <c r="C196" s="254">
        <v>87.8</v>
      </c>
      <c r="D196" s="294">
        <v>88.149999999999991</v>
      </c>
      <c r="E196" s="294">
        <v>87.149999999999977</v>
      </c>
      <c r="F196" s="294">
        <v>86.499999999999986</v>
      </c>
      <c r="G196" s="294">
        <v>85.499999999999972</v>
      </c>
      <c r="H196" s="294">
        <v>88.799999999999983</v>
      </c>
      <c r="I196" s="294">
        <v>89.800000000000011</v>
      </c>
      <c r="J196" s="294">
        <v>90.449999999999989</v>
      </c>
      <c r="K196" s="254">
        <v>89.15</v>
      </c>
      <c r="L196" s="254">
        <v>87.5</v>
      </c>
      <c r="M196" s="254">
        <v>184.82937000000001</v>
      </c>
    </row>
    <row r="197" spans="1:13">
      <c r="A197" s="287">
        <v>188</v>
      </c>
      <c r="B197" s="254" t="s">
        <v>183</v>
      </c>
      <c r="C197" s="254">
        <v>694.7</v>
      </c>
      <c r="D197" s="294">
        <v>694.05000000000007</v>
      </c>
      <c r="E197" s="294">
        <v>683.50000000000011</v>
      </c>
      <c r="F197" s="294">
        <v>672.30000000000007</v>
      </c>
      <c r="G197" s="294">
        <v>661.75000000000011</v>
      </c>
      <c r="H197" s="294">
        <v>705.25000000000011</v>
      </c>
      <c r="I197" s="294">
        <v>715.80000000000007</v>
      </c>
      <c r="J197" s="294">
        <v>727.00000000000011</v>
      </c>
      <c r="K197" s="254">
        <v>704.6</v>
      </c>
      <c r="L197" s="254">
        <v>682.85</v>
      </c>
      <c r="M197" s="254">
        <v>163.40705</v>
      </c>
    </row>
    <row r="198" spans="1:13">
      <c r="A198" s="287">
        <v>189</v>
      </c>
      <c r="B198" s="254" t="s">
        <v>185</v>
      </c>
      <c r="C198" s="254">
        <v>985.6</v>
      </c>
      <c r="D198" s="294">
        <v>982.36666666666667</v>
      </c>
      <c r="E198" s="294">
        <v>976.08333333333337</v>
      </c>
      <c r="F198" s="294">
        <v>966.56666666666672</v>
      </c>
      <c r="G198" s="294">
        <v>960.28333333333342</v>
      </c>
      <c r="H198" s="294">
        <v>991.88333333333333</v>
      </c>
      <c r="I198" s="294">
        <v>998.16666666666663</v>
      </c>
      <c r="J198" s="294">
        <v>1007.6833333333333</v>
      </c>
      <c r="K198" s="254">
        <v>988.65</v>
      </c>
      <c r="L198" s="254">
        <v>972.85</v>
      </c>
      <c r="M198" s="254">
        <v>20.704350000000002</v>
      </c>
    </row>
    <row r="199" spans="1:13">
      <c r="A199" s="287">
        <v>190</v>
      </c>
      <c r="B199" s="254" t="s">
        <v>164</v>
      </c>
      <c r="C199" s="254">
        <v>941.65</v>
      </c>
      <c r="D199" s="294">
        <v>936.9666666666667</v>
      </c>
      <c r="E199" s="294">
        <v>924.93333333333339</v>
      </c>
      <c r="F199" s="294">
        <v>908.2166666666667</v>
      </c>
      <c r="G199" s="294">
        <v>896.18333333333339</v>
      </c>
      <c r="H199" s="294">
        <v>953.68333333333339</v>
      </c>
      <c r="I199" s="294">
        <v>965.7166666666667</v>
      </c>
      <c r="J199" s="294">
        <v>982.43333333333339</v>
      </c>
      <c r="K199" s="254">
        <v>949</v>
      </c>
      <c r="L199" s="254">
        <v>920.25</v>
      </c>
      <c r="M199" s="254">
        <v>5.8673799999999998</v>
      </c>
    </row>
    <row r="200" spans="1:13">
      <c r="A200" s="287">
        <v>191</v>
      </c>
      <c r="B200" s="254" t="s">
        <v>186</v>
      </c>
      <c r="C200" s="254">
        <v>1524.7</v>
      </c>
      <c r="D200" s="294">
        <v>1537.2833333333335</v>
      </c>
      <c r="E200" s="294">
        <v>1498.666666666667</v>
      </c>
      <c r="F200" s="294">
        <v>1472.6333333333334</v>
      </c>
      <c r="G200" s="294">
        <v>1434.0166666666669</v>
      </c>
      <c r="H200" s="294">
        <v>1563.3166666666671</v>
      </c>
      <c r="I200" s="294">
        <v>1601.9333333333334</v>
      </c>
      <c r="J200" s="294">
        <v>1627.9666666666672</v>
      </c>
      <c r="K200" s="254">
        <v>1575.9</v>
      </c>
      <c r="L200" s="254">
        <v>1511.25</v>
      </c>
      <c r="M200" s="254">
        <v>59.70196</v>
      </c>
    </row>
    <row r="201" spans="1:13">
      <c r="A201" s="287">
        <v>192</v>
      </c>
      <c r="B201" s="254" t="s">
        <v>187</v>
      </c>
      <c r="C201" s="254">
        <v>2608.75</v>
      </c>
      <c r="D201" s="294">
        <v>2599.2333333333331</v>
      </c>
      <c r="E201" s="294">
        <v>2584.4666666666662</v>
      </c>
      <c r="F201" s="294">
        <v>2560.1833333333329</v>
      </c>
      <c r="G201" s="294">
        <v>2545.4166666666661</v>
      </c>
      <c r="H201" s="294">
        <v>2623.5166666666664</v>
      </c>
      <c r="I201" s="294">
        <v>2638.2833333333338</v>
      </c>
      <c r="J201" s="294">
        <v>2662.5666666666666</v>
      </c>
      <c r="K201" s="254">
        <v>2614</v>
      </c>
      <c r="L201" s="254">
        <v>2574.9499999999998</v>
      </c>
      <c r="M201" s="254">
        <v>4.0357599999999998</v>
      </c>
    </row>
    <row r="202" spans="1:13">
      <c r="A202" s="287">
        <v>193</v>
      </c>
      <c r="B202" s="254" t="s">
        <v>188</v>
      </c>
      <c r="C202" s="254">
        <v>333.9</v>
      </c>
      <c r="D202" s="294">
        <v>331.96666666666664</v>
      </c>
      <c r="E202" s="294">
        <v>329.43333333333328</v>
      </c>
      <c r="F202" s="294">
        <v>324.96666666666664</v>
      </c>
      <c r="G202" s="294">
        <v>322.43333333333328</v>
      </c>
      <c r="H202" s="294">
        <v>336.43333333333328</v>
      </c>
      <c r="I202" s="294">
        <v>338.9666666666667</v>
      </c>
      <c r="J202" s="294">
        <v>343.43333333333328</v>
      </c>
      <c r="K202" s="254">
        <v>334.5</v>
      </c>
      <c r="L202" s="254">
        <v>327.5</v>
      </c>
      <c r="M202" s="254">
        <v>10.678649999999999</v>
      </c>
    </row>
    <row r="203" spans="1:13">
      <c r="A203" s="287">
        <v>194</v>
      </c>
      <c r="B203" s="254" t="s">
        <v>511</v>
      </c>
      <c r="C203" s="254">
        <v>693.55</v>
      </c>
      <c r="D203" s="294">
        <v>689.91666666666663</v>
      </c>
      <c r="E203" s="294">
        <v>680.83333333333326</v>
      </c>
      <c r="F203" s="294">
        <v>668.11666666666667</v>
      </c>
      <c r="G203" s="294">
        <v>659.0333333333333</v>
      </c>
      <c r="H203" s="294">
        <v>702.63333333333321</v>
      </c>
      <c r="I203" s="294">
        <v>711.71666666666647</v>
      </c>
      <c r="J203" s="294">
        <v>724.43333333333317</v>
      </c>
      <c r="K203" s="254">
        <v>699</v>
      </c>
      <c r="L203" s="254">
        <v>677.2</v>
      </c>
      <c r="M203" s="254">
        <v>4.3857699999999999</v>
      </c>
    </row>
    <row r="204" spans="1:13">
      <c r="A204" s="287">
        <v>195</v>
      </c>
      <c r="B204" s="254" t="s">
        <v>194</v>
      </c>
      <c r="C204" s="254">
        <v>543.54999999999995</v>
      </c>
      <c r="D204" s="294">
        <v>539.78333333333342</v>
      </c>
      <c r="E204" s="294">
        <v>533.96666666666681</v>
      </c>
      <c r="F204" s="294">
        <v>524.38333333333344</v>
      </c>
      <c r="G204" s="294">
        <v>518.56666666666683</v>
      </c>
      <c r="H204" s="294">
        <v>549.36666666666679</v>
      </c>
      <c r="I204" s="294">
        <v>555.18333333333339</v>
      </c>
      <c r="J204" s="294">
        <v>564.76666666666677</v>
      </c>
      <c r="K204" s="254">
        <v>545.6</v>
      </c>
      <c r="L204" s="254">
        <v>530.20000000000005</v>
      </c>
      <c r="M204" s="254">
        <v>56.847769999999997</v>
      </c>
    </row>
    <row r="205" spans="1:13">
      <c r="A205" s="287">
        <v>196</v>
      </c>
      <c r="B205" s="254" t="s">
        <v>192</v>
      </c>
      <c r="C205" s="254">
        <v>6427.15</v>
      </c>
      <c r="D205" s="294">
        <v>6421.4833333333336</v>
      </c>
      <c r="E205" s="294">
        <v>6374.9666666666672</v>
      </c>
      <c r="F205" s="294">
        <v>6322.7833333333338</v>
      </c>
      <c r="G205" s="294">
        <v>6276.2666666666673</v>
      </c>
      <c r="H205" s="294">
        <v>6473.666666666667</v>
      </c>
      <c r="I205" s="294">
        <v>6520.1833333333334</v>
      </c>
      <c r="J205" s="294">
        <v>6572.3666666666668</v>
      </c>
      <c r="K205" s="254">
        <v>6468</v>
      </c>
      <c r="L205" s="254">
        <v>6369.3</v>
      </c>
      <c r="M205" s="254">
        <v>3.9046500000000002</v>
      </c>
    </row>
    <row r="206" spans="1:13">
      <c r="A206" s="287">
        <v>197</v>
      </c>
      <c r="B206" s="254" t="s">
        <v>193</v>
      </c>
      <c r="C206" s="254">
        <v>33.35</v>
      </c>
      <c r="D206" s="294">
        <v>33.500000000000007</v>
      </c>
      <c r="E206" s="294">
        <v>33.050000000000011</v>
      </c>
      <c r="F206" s="294">
        <v>32.750000000000007</v>
      </c>
      <c r="G206" s="294">
        <v>32.300000000000011</v>
      </c>
      <c r="H206" s="294">
        <v>33.800000000000011</v>
      </c>
      <c r="I206" s="294">
        <v>34.250000000000014</v>
      </c>
      <c r="J206" s="294">
        <v>34.550000000000011</v>
      </c>
      <c r="K206" s="254">
        <v>33.950000000000003</v>
      </c>
      <c r="L206" s="254">
        <v>33.200000000000003</v>
      </c>
      <c r="M206" s="254">
        <v>44.481000000000002</v>
      </c>
    </row>
    <row r="207" spans="1:13">
      <c r="A207" s="287">
        <v>198</v>
      </c>
      <c r="B207" s="254" t="s">
        <v>190</v>
      </c>
      <c r="C207" s="254">
        <v>1265.1500000000001</v>
      </c>
      <c r="D207" s="294">
        <v>1257.05</v>
      </c>
      <c r="E207" s="294">
        <v>1245.5999999999999</v>
      </c>
      <c r="F207" s="294">
        <v>1226.05</v>
      </c>
      <c r="G207" s="294">
        <v>1214.5999999999999</v>
      </c>
      <c r="H207" s="294">
        <v>1276.5999999999999</v>
      </c>
      <c r="I207" s="294">
        <v>1288.0500000000002</v>
      </c>
      <c r="J207" s="294">
        <v>1307.5999999999999</v>
      </c>
      <c r="K207" s="254">
        <v>1268.5</v>
      </c>
      <c r="L207" s="254">
        <v>1237.5</v>
      </c>
      <c r="M207" s="254">
        <v>4.5197799999999999</v>
      </c>
    </row>
    <row r="208" spans="1:13">
      <c r="A208" s="287">
        <v>199</v>
      </c>
      <c r="B208" s="254" t="s">
        <v>141</v>
      </c>
      <c r="C208" s="254">
        <v>571.70000000000005</v>
      </c>
      <c r="D208" s="294">
        <v>573.16666666666663</v>
      </c>
      <c r="E208" s="294">
        <v>565.5333333333333</v>
      </c>
      <c r="F208" s="294">
        <v>559.36666666666667</v>
      </c>
      <c r="G208" s="294">
        <v>551.73333333333335</v>
      </c>
      <c r="H208" s="294">
        <v>579.33333333333326</v>
      </c>
      <c r="I208" s="294">
        <v>586.9666666666667</v>
      </c>
      <c r="J208" s="294">
        <v>593.13333333333321</v>
      </c>
      <c r="K208" s="254">
        <v>580.79999999999995</v>
      </c>
      <c r="L208" s="254">
        <v>567</v>
      </c>
      <c r="M208" s="254">
        <v>19.991440000000001</v>
      </c>
    </row>
    <row r="209" spans="1:13">
      <c r="A209" s="287">
        <v>200</v>
      </c>
      <c r="B209" s="254" t="s">
        <v>278</v>
      </c>
      <c r="C209" s="254">
        <v>229.65</v>
      </c>
      <c r="D209" s="294">
        <v>228.36666666666665</v>
      </c>
      <c r="E209" s="294">
        <v>225.98333333333329</v>
      </c>
      <c r="F209" s="294">
        <v>222.31666666666663</v>
      </c>
      <c r="G209" s="294">
        <v>219.93333333333328</v>
      </c>
      <c r="H209" s="294">
        <v>232.0333333333333</v>
      </c>
      <c r="I209" s="294">
        <v>234.41666666666669</v>
      </c>
      <c r="J209" s="294">
        <v>238.08333333333331</v>
      </c>
      <c r="K209" s="254">
        <v>230.75</v>
      </c>
      <c r="L209" s="254">
        <v>224.7</v>
      </c>
      <c r="M209" s="254">
        <v>4.2375499999999997</v>
      </c>
    </row>
    <row r="210" spans="1:13">
      <c r="A210" s="287">
        <v>201</v>
      </c>
      <c r="B210" s="254" t="s">
        <v>523</v>
      </c>
      <c r="C210" s="254">
        <v>904.45</v>
      </c>
      <c r="D210" s="294">
        <v>904.75</v>
      </c>
      <c r="E210" s="294">
        <v>884.5</v>
      </c>
      <c r="F210" s="294">
        <v>864.55</v>
      </c>
      <c r="G210" s="294">
        <v>844.3</v>
      </c>
      <c r="H210" s="294">
        <v>924.7</v>
      </c>
      <c r="I210" s="294">
        <v>944.95</v>
      </c>
      <c r="J210" s="294">
        <v>964.90000000000009</v>
      </c>
      <c r="K210" s="254">
        <v>925</v>
      </c>
      <c r="L210" s="254">
        <v>884.8</v>
      </c>
      <c r="M210" s="254">
        <v>6.4369399999999999</v>
      </c>
    </row>
    <row r="211" spans="1:13">
      <c r="A211" s="287">
        <v>202</v>
      </c>
      <c r="B211" s="254" t="s">
        <v>118</v>
      </c>
      <c r="C211" s="254">
        <v>12.9</v>
      </c>
      <c r="D211" s="294">
        <v>12.583333333333334</v>
      </c>
      <c r="E211" s="294">
        <v>12.116666666666667</v>
      </c>
      <c r="F211" s="294">
        <v>11.333333333333334</v>
      </c>
      <c r="G211" s="294">
        <v>10.866666666666667</v>
      </c>
      <c r="H211" s="294">
        <v>13.366666666666667</v>
      </c>
      <c r="I211" s="294">
        <v>13.833333333333332</v>
      </c>
      <c r="J211" s="294">
        <v>14.616666666666667</v>
      </c>
      <c r="K211" s="254">
        <v>13.05</v>
      </c>
      <c r="L211" s="254">
        <v>11.8</v>
      </c>
      <c r="M211" s="254">
        <v>5381.3273099999997</v>
      </c>
    </row>
    <row r="212" spans="1:13">
      <c r="A212" s="287">
        <v>203</v>
      </c>
      <c r="B212" s="254" t="s">
        <v>196</v>
      </c>
      <c r="C212" s="254">
        <v>1103.2</v>
      </c>
      <c r="D212" s="294">
        <v>1098.1499999999999</v>
      </c>
      <c r="E212" s="294">
        <v>1085.2999999999997</v>
      </c>
      <c r="F212" s="294">
        <v>1067.3999999999999</v>
      </c>
      <c r="G212" s="294">
        <v>1054.5499999999997</v>
      </c>
      <c r="H212" s="294">
        <v>1116.0499999999997</v>
      </c>
      <c r="I212" s="294">
        <v>1128.8999999999996</v>
      </c>
      <c r="J212" s="294">
        <v>1146.7999999999997</v>
      </c>
      <c r="K212" s="254">
        <v>1111</v>
      </c>
      <c r="L212" s="254">
        <v>1080.25</v>
      </c>
      <c r="M212" s="254">
        <v>22.112629999999999</v>
      </c>
    </row>
    <row r="213" spans="1:13">
      <c r="A213" s="287">
        <v>204</v>
      </c>
      <c r="B213" s="254" t="s">
        <v>529</v>
      </c>
      <c r="C213" s="254">
        <v>2464.25</v>
      </c>
      <c r="D213" s="294">
        <v>2474.8333333333335</v>
      </c>
      <c r="E213" s="294">
        <v>2439.666666666667</v>
      </c>
      <c r="F213" s="294">
        <v>2415.0833333333335</v>
      </c>
      <c r="G213" s="294">
        <v>2379.916666666667</v>
      </c>
      <c r="H213" s="294">
        <v>2499.416666666667</v>
      </c>
      <c r="I213" s="294">
        <v>2534.5833333333339</v>
      </c>
      <c r="J213" s="294">
        <v>2559.166666666667</v>
      </c>
      <c r="K213" s="254">
        <v>2510</v>
      </c>
      <c r="L213" s="254">
        <v>2450.25</v>
      </c>
      <c r="M213" s="254">
        <v>1.0422100000000001</v>
      </c>
    </row>
    <row r="214" spans="1:13">
      <c r="A214" s="287">
        <v>205</v>
      </c>
      <c r="B214" s="254" t="s">
        <v>197</v>
      </c>
      <c r="C214" s="294">
        <v>437</v>
      </c>
      <c r="D214" s="294">
        <v>436.9666666666667</v>
      </c>
      <c r="E214" s="294">
        <v>433.43333333333339</v>
      </c>
      <c r="F214" s="294">
        <v>429.86666666666667</v>
      </c>
      <c r="G214" s="294">
        <v>426.33333333333337</v>
      </c>
      <c r="H214" s="294">
        <v>440.53333333333342</v>
      </c>
      <c r="I214" s="294">
        <v>444.06666666666672</v>
      </c>
      <c r="J214" s="294">
        <v>447.63333333333344</v>
      </c>
      <c r="K214" s="294">
        <v>440.5</v>
      </c>
      <c r="L214" s="294">
        <v>433.4</v>
      </c>
      <c r="M214" s="294">
        <v>92.370260000000002</v>
      </c>
    </row>
    <row r="215" spans="1:13">
      <c r="A215" s="287">
        <v>206</v>
      </c>
      <c r="B215" s="254" t="s">
        <v>198</v>
      </c>
      <c r="C215" s="294">
        <v>16.5</v>
      </c>
      <c r="D215" s="294">
        <v>16.5</v>
      </c>
      <c r="E215" s="294">
        <v>16.3</v>
      </c>
      <c r="F215" s="294">
        <v>16.100000000000001</v>
      </c>
      <c r="G215" s="294">
        <v>15.900000000000002</v>
      </c>
      <c r="H215" s="294">
        <v>16.7</v>
      </c>
      <c r="I215" s="294">
        <v>16.900000000000002</v>
      </c>
      <c r="J215" s="294">
        <v>17.099999999999998</v>
      </c>
      <c r="K215" s="294">
        <v>16.7</v>
      </c>
      <c r="L215" s="294">
        <v>16.3</v>
      </c>
      <c r="M215" s="294">
        <v>580.79418999999996</v>
      </c>
    </row>
    <row r="216" spans="1:13">
      <c r="A216" s="287">
        <v>207</v>
      </c>
      <c r="B216" s="254" t="s">
        <v>199</v>
      </c>
      <c r="C216" s="294">
        <v>215.1</v>
      </c>
      <c r="D216" s="294">
        <v>215.9</v>
      </c>
      <c r="E216" s="294">
        <v>213.20000000000002</v>
      </c>
      <c r="F216" s="294">
        <v>211.3</v>
      </c>
      <c r="G216" s="294">
        <v>208.60000000000002</v>
      </c>
      <c r="H216" s="294">
        <v>217.8</v>
      </c>
      <c r="I216" s="294">
        <v>220.5</v>
      </c>
      <c r="J216" s="294">
        <v>222.4</v>
      </c>
      <c r="K216" s="294">
        <v>218.6</v>
      </c>
      <c r="L216" s="294">
        <v>214</v>
      </c>
      <c r="M216" s="294">
        <v>140.09697</v>
      </c>
    </row>
    <row r="217" spans="1:13">
      <c r="A217" s="287"/>
      <c r="B217" s="254"/>
      <c r="C217" s="294"/>
      <c r="D217" s="294"/>
      <c r="E217" s="294"/>
      <c r="F217" s="294"/>
      <c r="G217" s="294"/>
      <c r="H217" s="294"/>
      <c r="I217" s="294"/>
      <c r="J217" s="294"/>
      <c r="K217" s="294"/>
      <c r="L217" s="294"/>
      <c r="M217" s="294"/>
    </row>
    <row r="218" spans="1:13">
      <c r="A218" s="38"/>
      <c r="B218" s="278"/>
      <c r="C218" s="277"/>
      <c r="D218" s="277"/>
      <c r="E218" s="277"/>
      <c r="F218" s="277"/>
      <c r="G218" s="277"/>
      <c r="H218" s="277"/>
      <c r="I218" s="277"/>
      <c r="J218" s="277"/>
      <c r="K218" s="277"/>
      <c r="L218" s="298"/>
      <c r="M218" s="13"/>
    </row>
    <row r="219" spans="1:13">
      <c r="A219" s="38"/>
      <c r="B219" s="13"/>
      <c r="C219" s="277"/>
      <c r="D219" s="277"/>
      <c r="E219" s="277"/>
      <c r="F219" s="277"/>
      <c r="G219" s="277"/>
      <c r="H219" s="277"/>
      <c r="I219" s="277"/>
      <c r="J219" s="277"/>
      <c r="K219" s="277"/>
      <c r="L219" s="298"/>
      <c r="M219" s="13"/>
    </row>
    <row r="220" spans="1:13">
      <c r="A220" s="38"/>
      <c r="B220" s="13"/>
      <c r="C220" s="277"/>
      <c r="D220" s="277"/>
      <c r="E220" s="277"/>
      <c r="F220" s="277"/>
      <c r="G220" s="277"/>
      <c r="H220" s="277"/>
      <c r="I220" s="277"/>
      <c r="J220" s="277"/>
      <c r="K220" s="277"/>
      <c r="L220" s="298"/>
      <c r="M220" s="13"/>
    </row>
    <row r="221" spans="1:13">
      <c r="A221" s="295" t="s">
        <v>280</v>
      </c>
      <c r="B221" s="13"/>
      <c r="C221" s="277"/>
      <c r="D221" s="277"/>
      <c r="E221" s="277"/>
      <c r="F221" s="277"/>
      <c r="G221" s="277"/>
      <c r="H221" s="277"/>
      <c r="I221" s="277"/>
      <c r="J221" s="277"/>
      <c r="K221" s="277"/>
      <c r="L221" s="298"/>
      <c r="M221" s="13"/>
    </row>
    <row r="222" spans="1:13">
      <c r="B222" s="13"/>
      <c r="C222" s="277"/>
      <c r="D222" s="277"/>
      <c r="E222" s="277"/>
      <c r="F222" s="277"/>
      <c r="G222" s="277"/>
      <c r="H222" s="277"/>
      <c r="I222" s="277"/>
      <c r="J222" s="277"/>
      <c r="K222" s="277"/>
      <c r="L222" s="298"/>
      <c r="M222" s="13"/>
    </row>
    <row r="223" spans="1:13">
      <c r="B223" s="13"/>
      <c r="C223" s="277"/>
      <c r="D223" s="277"/>
      <c r="E223" s="277"/>
      <c r="F223" s="277"/>
      <c r="G223" s="277"/>
      <c r="H223" s="277"/>
      <c r="I223" s="277"/>
      <c r="J223" s="277"/>
      <c r="K223" s="277"/>
      <c r="L223" s="298"/>
      <c r="M223" s="13"/>
    </row>
    <row r="224" spans="1:13">
      <c r="A224" s="296" t="s">
        <v>281</v>
      </c>
      <c r="B224" s="13"/>
      <c r="C224" s="277"/>
      <c r="D224" s="277"/>
      <c r="E224" s="277"/>
      <c r="F224" s="277"/>
      <c r="G224" s="277"/>
      <c r="H224" s="277"/>
      <c r="I224" s="277"/>
      <c r="J224" s="277"/>
      <c r="K224" s="277"/>
      <c r="L224" s="298"/>
      <c r="M224" s="13"/>
    </row>
    <row r="225" spans="1:15">
      <c r="A225" s="297"/>
      <c r="B225" s="13"/>
      <c r="C225" s="277"/>
      <c r="D225" s="277"/>
      <c r="E225" s="277"/>
      <c r="F225" s="277"/>
      <c r="G225" s="277"/>
      <c r="H225" s="277"/>
      <c r="I225" s="277"/>
      <c r="J225" s="277"/>
      <c r="K225" s="277"/>
      <c r="L225" s="298"/>
      <c r="M225" s="13"/>
    </row>
    <row r="226" spans="1:15">
      <c r="A226" s="281" t="s">
        <v>282</v>
      </c>
      <c r="B226" s="13"/>
      <c r="C226" s="277"/>
      <c r="D226" s="277"/>
      <c r="E226" s="277"/>
      <c r="F226" s="277"/>
      <c r="G226" s="277"/>
      <c r="H226" s="277"/>
      <c r="I226" s="277"/>
      <c r="J226" s="277"/>
      <c r="K226" s="277"/>
      <c r="L226" s="298"/>
      <c r="M226" s="13"/>
    </row>
    <row r="227" spans="1:15">
      <c r="A227" s="282" t="s">
        <v>200</v>
      </c>
      <c r="B227" s="13"/>
      <c r="C227" s="277"/>
      <c r="D227" s="277"/>
      <c r="E227" s="277"/>
      <c r="F227" s="277"/>
      <c r="G227" s="277"/>
      <c r="H227" s="277"/>
      <c r="I227" s="277"/>
      <c r="J227" s="277"/>
      <c r="K227" s="277"/>
      <c r="L227" s="298"/>
      <c r="M227" s="13"/>
      <c r="N227" s="13"/>
      <c r="O227" s="13"/>
    </row>
    <row r="228" spans="1:15">
      <c r="A228" s="282" t="s">
        <v>201</v>
      </c>
      <c r="B228" s="13"/>
      <c r="C228" s="277"/>
      <c r="D228" s="277"/>
      <c r="E228" s="277"/>
      <c r="F228" s="277"/>
      <c r="G228" s="277"/>
      <c r="H228" s="277"/>
      <c r="I228" s="277"/>
      <c r="J228" s="277"/>
      <c r="K228" s="277"/>
      <c r="L228" s="298"/>
      <c r="M228" s="13"/>
      <c r="N228" s="13"/>
      <c r="O228" s="13"/>
    </row>
    <row r="229" spans="1:15">
      <c r="A229" s="282" t="s">
        <v>202</v>
      </c>
      <c r="B229" s="13"/>
      <c r="C229" s="279"/>
      <c r="D229" s="279"/>
      <c r="E229" s="279"/>
      <c r="F229" s="279"/>
      <c r="G229" s="279"/>
      <c r="H229" s="279"/>
      <c r="I229" s="279"/>
      <c r="J229" s="279"/>
      <c r="K229" s="279"/>
      <c r="L229" s="298"/>
      <c r="M229" s="13"/>
      <c r="N229" s="13"/>
      <c r="O229" s="13"/>
    </row>
    <row r="230" spans="1:15">
      <c r="A230" s="282" t="s">
        <v>203</v>
      </c>
      <c r="B230" s="13"/>
      <c r="C230" s="277"/>
      <c r="D230" s="277"/>
      <c r="E230" s="277"/>
      <c r="F230" s="277"/>
      <c r="G230" s="277"/>
      <c r="H230" s="277"/>
      <c r="I230" s="277"/>
      <c r="J230" s="277"/>
      <c r="K230" s="277"/>
      <c r="L230" s="298"/>
      <c r="M230" s="13"/>
      <c r="N230" s="13"/>
      <c r="O230" s="13"/>
    </row>
    <row r="231" spans="1:15">
      <c r="A231" s="282" t="s">
        <v>204</v>
      </c>
      <c r="B231" s="13"/>
      <c r="C231" s="277"/>
      <c r="D231" s="277"/>
      <c r="E231" s="277"/>
      <c r="F231" s="277"/>
      <c r="G231" s="277"/>
      <c r="H231" s="277"/>
      <c r="I231" s="277"/>
      <c r="J231" s="277"/>
      <c r="K231" s="277"/>
      <c r="L231" s="298"/>
      <c r="M231" s="13"/>
      <c r="N231" s="13"/>
      <c r="O231" s="13"/>
    </row>
    <row r="232" spans="1:15">
      <c r="A232" s="283"/>
      <c r="B232" s="13"/>
      <c r="C232" s="277"/>
      <c r="D232" s="277"/>
      <c r="E232" s="277"/>
      <c r="F232" s="277"/>
      <c r="G232" s="277"/>
      <c r="H232" s="277"/>
      <c r="I232" s="277"/>
      <c r="J232" s="277"/>
      <c r="K232" s="277"/>
      <c r="L232" s="298"/>
      <c r="M232" s="13"/>
      <c r="N232" s="13"/>
      <c r="O232" s="13"/>
    </row>
    <row r="233" spans="1:15">
      <c r="A233" s="13"/>
      <c r="B233" s="13"/>
      <c r="C233" s="277"/>
      <c r="D233" s="277"/>
      <c r="E233" s="277"/>
      <c r="F233" s="277"/>
      <c r="G233" s="277"/>
      <c r="H233" s="277"/>
      <c r="I233" s="277"/>
      <c r="J233" s="277"/>
      <c r="K233" s="277"/>
      <c r="L233" s="298"/>
      <c r="M233" s="13"/>
      <c r="N233" s="13"/>
      <c r="O233" s="13"/>
    </row>
    <row r="234" spans="1:15">
      <c r="A234" s="13"/>
      <c r="B234" s="13"/>
      <c r="C234" s="277"/>
      <c r="D234" s="277"/>
      <c r="E234" s="277"/>
      <c r="F234" s="277"/>
      <c r="G234" s="277"/>
      <c r="H234" s="277"/>
      <c r="I234" s="277"/>
      <c r="J234" s="277"/>
      <c r="K234" s="277"/>
      <c r="L234" s="298"/>
      <c r="M234" s="13"/>
      <c r="N234" s="13"/>
      <c r="O234" s="13"/>
    </row>
    <row r="235" spans="1:15">
      <c r="A235" s="13"/>
      <c r="B235" s="13"/>
      <c r="C235" s="277"/>
      <c r="D235" s="277"/>
      <c r="E235" s="277"/>
      <c r="F235" s="277"/>
      <c r="G235" s="277"/>
      <c r="H235" s="277"/>
      <c r="I235" s="277"/>
      <c r="J235" s="277"/>
      <c r="K235" s="277"/>
      <c r="L235" s="298"/>
      <c r="M235" s="13"/>
      <c r="N235" s="13"/>
      <c r="O235" s="13"/>
    </row>
    <row r="236" spans="1:15">
      <c r="A236" s="13"/>
      <c r="B236" s="13"/>
      <c r="C236" s="277"/>
      <c r="D236" s="277"/>
      <c r="E236" s="277"/>
      <c r="F236" s="277"/>
      <c r="G236" s="277"/>
      <c r="H236" s="277"/>
      <c r="I236" s="277"/>
      <c r="J236" s="277"/>
      <c r="K236" s="277"/>
      <c r="L236" s="298"/>
      <c r="M236" s="13"/>
      <c r="N236" s="13"/>
      <c r="O236" s="13"/>
    </row>
    <row r="237" spans="1:15">
      <c r="A237" s="257" t="s">
        <v>205</v>
      </c>
      <c r="B237" s="13"/>
      <c r="C237" s="277"/>
      <c r="D237" s="277"/>
      <c r="E237" s="277"/>
      <c r="F237" s="277"/>
      <c r="G237" s="277"/>
      <c r="H237" s="277"/>
      <c r="I237" s="277"/>
      <c r="J237" s="277"/>
      <c r="K237" s="277"/>
      <c r="L237" s="298"/>
      <c r="M237" s="13"/>
      <c r="N237" s="13"/>
      <c r="O237" s="13"/>
    </row>
    <row r="238" spans="1:15">
      <c r="A238" s="280" t="s">
        <v>206</v>
      </c>
      <c r="B238" s="13"/>
      <c r="C238" s="277"/>
      <c r="D238" s="277"/>
      <c r="E238" s="277"/>
      <c r="F238" s="277"/>
      <c r="G238" s="277"/>
      <c r="H238" s="277"/>
      <c r="I238" s="277"/>
      <c r="J238" s="277"/>
      <c r="K238" s="277"/>
      <c r="L238" s="298"/>
      <c r="M238" s="13"/>
    </row>
    <row r="239" spans="1:15">
      <c r="A239" s="280" t="s">
        <v>207</v>
      </c>
      <c r="B239" s="13"/>
      <c r="C239" s="277"/>
      <c r="D239" s="277"/>
      <c r="E239" s="277"/>
      <c r="F239" s="277"/>
      <c r="G239" s="277"/>
      <c r="H239" s="277"/>
      <c r="I239" s="277"/>
      <c r="J239" s="277"/>
      <c r="K239" s="277"/>
      <c r="L239" s="298"/>
      <c r="M239" s="13"/>
    </row>
    <row r="240" spans="1:15">
      <c r="A240" s="280" t="s">
        <v>208</v>
      </c>
      <c r="B240" s="13"/>
      <c r="C240" s="277"/>
      <c r="D240" s="277"/>
      <c r="E240" s="277"/>
      <c r="F240" s="277"/>
      <c r="G240" s="277"/>
      <c r="H240" s="277"/>
      <c r="I240" s="277"/>
      <c r="J240" s="277"/>
      <c r="K240" s="277"/>
      <c r="L240" s="298"/>
      <c r="M240" s="13"/>
    </row>
    <row r="241" spans="1:13">
      <c r="A241" s="284" t="s">
        <v>209</v>
      </c>
      <c r="B241" s="13"/>
      <c r="C241" s="277"/>
      <c r="D241" s="277"/>
      <c r="E241" s="277"/>
      <c r="F241" s="277"/>
      <c r="G241" s="277"/>
      <c r="H241" s="277"/>
      <c r="I241" s="277"/>
      <c r="J241" s="277"/>
      <c r="K241" s="277"/>
      <c r="L241" s="298"/>
      <c r="M241" s="13"/>
    </row>
    <row r="242" spans="1:13">
      <c r="A242" s="284" t="s">
        <v>210</v>
      </c>
      <c r="B242" s="13"/>
      <c r="C242" s="277"/>
      <c r="D242" s="277"/>
      <c r="E242" s="277"/>
      <c r="F242" s="277"/>
      <c r="G242" s="277"/>
      <c r="H242" s="277"/>
      <c r="I242" s="277"/>
      <c r="J242" s="277"/>
      <c r="K242" s="277"/>
      <c r="L242" s="298"/>
      <c r="M242" s="13"/>
    </row>
    <row r="243" spans="1:13">
      <c r="A243" s="284" t="s">
        <v>211</v>
      </c>
      <c r="B243" s="13"/>
      <c r="C243" s="277"/>
      <c r="D243" s="277"/>
      <c r="E243" s="277"/>
      <c r="F243" s="277"/>
      <c r="G243" s="277"/>
      <c r="H243" s="277"/>
      <c r="I243" s="277"/>
      <c r="J243" s="277"/>
      <c r="K243" s="277"/>
      <c r="L243" s="298"/>
      <c r="M243" s="13"/>
    </row>
    <row r="244" spans="1:13">
      <c r="A244" s="284" t="s">
        <v>212</v>
      </c>
      <c r="B244" s="13"/>
      <c r="C244" s="277"/>
      <c r="D244" s="277"/>
      <c r="E244" s="277"/>
      <c r="F244" s="277"/>
      <c r="G244" s="277"/>
      <c r="H244" s="277"/>
      <c r="I244" s="277"/>
      <c r="J244" s="277"/>
      <c r="K244" s="277"/>
      <c r="L244" s="298"/>
      <c r="M244" s="13"/>
    </row>
    <row r="245" spans="1:13">
      <c r="A245" s="284" t="s">
        <v>213</v>
      </c>
      <c r="B245" s="13"/>
      <c r="C245" s="277"/>
      <c r="D245" s="277"/>
      <c r="E245" s="277"/>
      <c r="F245" s="277"/>
      <c r="G245" s="277"/>
      <c r="H245" s="277"/>
      <c r="I245" s="277"/>
      <c r="J245" s="277"/>
      <c r="K245" s="277"/>
      <c r="L245" s="298"/>
      <c r="M245" s="13"/>
    </row>
    <row r="246" spans="1:13">
      <c r="A246" s="284" t="s">
        <v>214</v>
      </c>
      <c r="B246" s="13"/>
      <c r="C246" s="279"/>
      <c r="D246" s="279"/>
      <c r="E246" s="279"/>
      <c r="F246" s="279"/>
      <c r="G246" s="279"/>
      <c r="H246" s="279"/>
      <c r="I246" s="279"/>
      <c r="J246" s="279"/>
      <c r="K246" s="279"/>
      <c r="L246" s="298"/>
      <c r="M246" s="13"/>
    </row>
    <row r="247" spans="1:13">
      <c r="B247" s="13"/>
      <c r="C247" s="277"/>
      <c r="D247" s="277"/>
      <c r="E247" s="277"/>
      <c r="F247" s="277"/>
      <c r="G247" s="277"/>
      <c r="H247" s="277"/>
      <c r="I247" s="277"/>
      <c r="J247" s="277"/>
      <c r="K247" s="277"/>
      <c r="L247" s="298"/>
      <c r="M247" s="13"/>
    </row>
    <row r="248" spans="1:13">
      <c r="B248" s="13"/>
      <c r="C248" s="277"/>
      <c r="D248" s="277"/>
      <c r="E248" s="277"/>
      <c r="F248" s="277"/>
      <c r="G248" s="277"/>
      <c r="H248" s="277"/>
      <c r="I248" s="277"/>
      <c r="J248" s="277"/>
      <c r="K248" s="277"/>
      <c r="L248" s="298"/>
      <c r="M248" s="13"/>
    </row>
    <row r="249" spans="1:13">
      <c r="B249" s="13"/>
      <c r="C249" s="277"/>
      <c r="D249" s="277"/>
      <c r="E249" s="277"/>
      <c r="F249" s="277"/>
      <c r="G249" s="277"/>
      <c r="H249" s="277"/>
      <c r="I249" s="277"/>
      <c r="J249" s="277"/>
      <c r="K249" s="277"/>
      <c r="L249" s="298"/>
      <c r="M249" s="13"/>
    </row>
    <row r="250" spans="1:13">
      <c r="B250" s="13"/>
      <c r="C250" s="277"/>
      <c r="D250" s="277"/>
      <c r="E250" s="277"/>
      <c r="F250" s="277"/>
      <c r="G250" s="277"/>
      <c r="H250" s="277"/>
      <c r="I250" s="277"/>
      <c r="J250" s="277"/>
      <c r="K250" s="277"/>
      <c r="L250" s="298"/>
      <c r="M250" s="13"/>
    </row>
    <row r="251" spans="1:13">
      <c r="B251" s="13"/>
      <c r="C251" s="277"/>
      <c r="D251" s="277"/>
      <c r="E251" s="277"/>
      <c r="F251" s="277"/>
      <c r="G251" s="277"/>
      <c r="H251" s="277"/>
      <c r="I251" s="277"/>
      <c r="J251" s="277"/>
      <c r="K251" s="277"/>
      <c r="L251" s="298"/>
      <c r="M251" s="13"/>
    </row>
    <row r="252" spans="1:13">
      <c r="B252" s="13"/>
      <c r="C252" s="277"/>
      <c r="D252" s="277"/>
      <c r="E252" s="277"/>
      <c r="F252" s="277"/>
      <c r="G252" s="277"/>
      <c r="H252" s="277"/>
      <c r="I252" s="277"/>
      <c r="J252" s="277"/>
      <c r="K252" s="277"/>
      <c r="L252" s="298"/>
      <c r="M252" s="13"/>
    </row>
    <row r="253" spans="1:13">
      <c r="B253" s="13"/>
      <c r="C253" s="277"/>
      <c r="D253" s="277"/>
      <c r="E253" s="277"/>
      <c r="F253" s="277"/>
      <c r="G253" s="277"/>
      <c r="H253" s="277"/>
      <c r="I253" s="277"/>
      <c r="J253" s="277"/>
      <c r="K253" s="277"/>
      <c r="L253" s="298"/>
      <c r="M253" s="13"/>
    </row>
    <row r="254" spans="1:13">
      <c r="B254" s="13"/>
      <c r="C254" s="277"/>
      <c r="D254" s="277"/>
      <c r="E254" s="277"/>
      <c r="F254" s="277"/>
      <c r="G254" s="277"/>
      <c r="H254" s="277"/>
      <c r="I254" s="277"/>
      <c r="J254" s="277"/>
      <c r="K254" s="277"/>
      <c r="L254" s="298"/>
      <c r="M254" s="13"/>
    </row>
    <row r="255" spans="1:13">
      <c r="B255" s="13"/>
      <c r="C255" s="277"/>
      <c r="D255" s="277"/>
      <c r="E255" s="277"/>
      <c r="F255" s="277"/>
      <c r="G255" s="277"/>
      <c r="H255" s="277"/>
      <c r="I255" s="277"/>
      <c r="J255" s="277"/>
      <c r="K255" s="277"/>
      <c r="L255" s="298"/>
      <c r="M255" s="13"/>
    </row>
    <row r="256" spans="1:13">
      <c r="B256" s="13"/>
      <c r="C256" s="277"/>
      <c r="D256" s="277"/>
      <c r="E256" s="277"/>
      <c r="F256" s="277"/>
      <c r="G256" s="277"/>
      <c r="H256" s="277"/>
      <c r="I256" s="277"/>
      <c r="J256" s="277"/>
      <c r="K256" s="277"/>
      <c r="L256" s="298"/>
      <c r="M256" s="13"/>
    </row>
    <row r="257" spans="2:13">
      <c r="B257" s="13"/>
      <c r="C257" s="277"/>
      <c r="D257" s="277"/>
      <c r="E257" s="277"/>
      <c r="F257" s="277"/>
      <c r="G257" s="277"/>
      <c r="H257" s="277"/>
      <c r="I257" s="277"/>
      <c r="J257" s="277"/>
      <c r="K257" s="277"/>
      <c r="L257" s="298"/>
      <c r="M257" s="13"/>
    </row>
    <row r="258" spans="2:13">
      <c r="B258" s="13"/>
      <c r="C258" s="277"/>
      <c r="D258" s="277"/>
      <c r="E258" s="277"/>
      <c r="F258" s="277"/>
      <c r="G258" s="277"/>
      <c r="H258" s="277"/>
      <c r="I258" s="277"/>
      <c r="J258" s="277"/>
      <c r="K258" s="277"/>
      <c r="L258" s="298"/>
      <c r="M258" s="13"/>
    </row>
    <row r="259" spans="2:13">
      <c r="B259" s="13"/>
      <c r="C259" s="277"/>
      <c r="D259" s="277"/>
      <c r="E259" s="277"/>
      <c r="F259" s="277"/>
      <c r="G259" s="277"/>
      <c r="H259" s="277"/>
      <c r="I259" s="277"/>
      <c r="J259" s="277"/>
      <c r="K259" s="277"/>
      <c r="L259" s="298"/>
      <c r="M259" s="13"/>
    </row>
    <row r="260" spans="2:13">
      <c r="B260" s="13"/>
      <c r="C260" s="277"/>
      <c r="D260" s="277"/>
      <c r="E260" s="277"/>
      <c r="F260" s="277"/>
      <c r="G260" s="277"/>
      <c r="H260" s="277"/>
      <c r="I260" s="277"/>
      <c r="J260" s="277"/>
      <c r="K260" s="277"/>
      <c r="L260" s="298"/>
      <c r="M260" s="13"/>
    </row>
    <row r="261" spans="2:13">
      <c r="B261" s="13"/>
      <c r="C261" s="277"/>
      <c r="D261" s="277"/>
      <c r="E261" s="277"/>
      <c r="F261" s="277"/>
      <c r="G261" s="277"/>
      <c r="H261" s="277"/>
      <c r="I261" s="277"/>
      <c r="J261" s="277"/>
      <c r="K261" s="277"/>
      <c r="L261" s="298"/>
      <c r="M261" s="13"/>
    </row>
    <row r="262" spans="2:13">
      <c r="B262" s="13"/>
      <c r="C262" s="277"/>
      <c r="D262" s="277"/>
      <c r="E262" s="277"/>
      <c r="F262" s="277"/>
      <c r="G262" s="277"/>
      <c r="H262" s="277"/>
      <c r="I262" s="277"/>
      <c r="J262" s="277"/>
      <c r="K262" s="277"/>
      <c r="L262" s="298"/>
      <c r="M262" s="13"/>
    </row>
    <row r="263" spans="2:13">
      <c r="B263" s="13"/>
      <c r="C263" s="277"/>
      <c r="D263" s="277"/>
      <c r="E263" s="277"/>
      <c r="F263" s="277"/>
      <c r="G263" s="277"/>
      <c r="H263" s="277"/>
      <c r="I263" s="277"/>
      <c r="J263" s="277"/>
      <c r="K263" s="277"/>
      <c r="L263" s="298"/>
      <c r="M263" s="13"/>
    </row>
    <row r="264" spans="2:13">
      <c r="B264" s="13"/>
      <c r="C264" s="277"/>
      <c r="D264" s="277"/>
      <c r="E264" s="277"/>
      <c r="F264" s="277"/>
      <c r="G264" s="277"/>
      <c r="H264" s="277"/>
      <c r="I264" s="277"/>
      <c r="J264" s="277"/>
      <c r="K264" s="277"/>
      <c r="L264" s="298"/>
      <c r="M264" s="13"/>
    </row>
    <row r="265" spans="2:13">
      <c r="B265" s="13"/>
      <c r="C265" s="277"/>
      <c r="D265" s="277"/>
      <c r="E265" s="277"/>
      <c r="F265" s="277"/>
      <c r="G265" s="277"/>
      <c r="H265" s="277"/>
      <c r="I265" s="277"/>
      <c r="J265" s="277"/>
      <c r="K265" s="277"/>
      <c r="L265" s="298"/>
      <c r="M265" s="13"/>
    </row>
    <row r="266" spans="2:13">
      <c r="B266" s="13"/>
      <c r="C266" s="277"/>
      <c r="D266" s="277"/>
      <c r="E266" s="277"/>
      <c r="F266" s="277"/>
      <c r="G266" s="277"/>
      <c r="H266" s="277"/>
      <c r="I266" s="277"/>
      <c r="J266" s="277"/>
      <c r="K266" s="277"/>
      <c r="L266" s="298"/>
      <c r="M266" s="13"/>
    </row>
    <row r="267" spans="2:13">
      <c r="B267" s="13"/>
      <c r="C267" s="277"/>
      <c r="D267" s="277"/>
      <c r="E267" s="277"/>
      <c r="F267" s="277"/>
      <c r="G267" s="277"/>
      <c r="H267" s="277"/>
      <c r="I267" s="277"/>
      <c r="J267" s="277"/>
      <c r="K267" s="277"/>
      <c r="L267" s="298"/>
      <c r="M267" s="13"/>
    </row>
    <row r="268" spans="2:13">
      <c r="B268" s="13"/>
      <c r="C268" s="277"/>
      <c r="D268" s="277"/>
      <c r="E268" s="277"/>
      <c r="F268" s="277"/>
      <c r="G268" s="277"/>
      <c r="H268" s="277"/>
      <c r="I268" s="277"/>
      <c r="J268" s="277"/>
      <c r="K268" s="277"/>
      <c r="L268" s="298"/>
      <c r="M268" s="13"/>
    </row>
    <row r="269" spans="2:13">
      <c r="B269" s="13"/>
      <c r="C269" s="277"/>
      <c r="D269" s="277"/>
      <c r="E269" s="277"/>
      <c r="F269" s="277"/>
      <c r="G269" s="277"/>
      <c r="H269" s="277"/>
      <c r="I269" s="277"/>
      <c r="J269" s="277"/>
      <c r="K269" s="277"/>
      <c r="L269" s="298"/>
      <c r="M269" s="13"/>
    </row>
    <row r="270" spans="2:13">
      <c r="B270" s="13"/>
      <c r="C270" s="277"/>
      <c r="D270" s="277"/>
      <c r="E270" s="277"/>
      <c r="F270" s="277"/>
      <c r="G270" s="277"/>
      <c r="H270" s="277"/>
      <c r="I270" s="277"/>
      <c r="J270" s="277"/>
      <c r="K270" s="277"/>
      <c r="L270" s="298"/>
      <c r="M270" s="13"/>
    </row>
    <row r="271" spans="2:13">
      <c r="B271" s="13"/>
      <c r="C271" s="277"/>
      <c r="D271" s="277"/>
      <c r="E271" s="277"/>
      <c r="F271" s="277"/>
      <c r="G271" s="277"/>
      <c r="H271" s="277"/>
      <c r="I271" s="277"/>
      <c r="J271" s="277"/>
      <c r="K271" s="277"/>
      <c r="L271" s="298"/>
      <c r="M271" s="13"/>
    </row>
    <row r="272" spans="2:13">
      <c r="B272" s="13"/>
      <c r="C272" s="277"/>
      <c r="D272" s="277"/>
      <c r="E272" s="277"/>
      <c r="F272" s="277"/>
      <c r="G272" s="277"/>
      <c r="H272" s="277"/>
      <c r="I272" s="277"/>
      <c r="J272" s="277"/>
      <c r="K272" s="277"/>
      <c r="L272" s="298"/>
      <c r="M272" s="13"/>
    </row>
    <row r="273" spans="2:13">
      <c r="B273" s="13"/>
      <c r="C273" s="277"/>
      <c r="D273" s="277"/>
      <c r="E273" s="277"/>
      <c r="F273" s="277"/>
      <c r="G273" s="277"/>
      <c r="H273" s="277"/>
      <c r="I273" s="277"/>
      <c r="J273" s="277"/>
      <c r="K273" s="277"/>
      <c r="L273" s="298"/>
      <c r="M273" s="13"/>
    </row>
    <row r="274" spans="2:13">
      <c r="B274" s="13"/>
      <c r="C274" s="277"/>
      <c r="D274" s="277"/>
      <c r="E274" s="277"/>
      <c r="F274" s="277"/>
      <c r="G274" s="277"/>
      <c r="H274" s="277"/>
      <c r="I274" s="277"/>
      <c r="J274" s="277"/>
      <c r="K274" s="277"/>
      <c r="L274" s="298"/>
      <c r="M274" s="13"/>
    </row>
    <row r="275" spans="2:13">
      <c r="B275" s="13"/>
      <c r="C275" s="277"/>
      <c r="D275" s="277"/>
      <c r="E275" s="277"/>
      <c r="F275" s="277"/>
      <c r="G275" s="277"/>
      <c r="H275" s="277"/>
      <c r="I275" s="277"/>
      <c r="J275" s="277"/>
      <c r="K275" s="277"/>
      <c r="L275" s="298"/>
      <c r="M275" s="13"/>
    </row>
    <row r="276" spans="2:13">
      <c r="B276" s="13"/>
      <c r="C276" s="277"/>
      <c r="D276" s="277"/>
      <c r="E276" s="277"/>
      <c r="F276" s="277"/>
      <c r="G276" s="277"/>
      <c r="H276" s="277"/>
      <c r="I276" s="277"/>
      <c r="J276" s="277"/>
      <c r="K276" s="277"/>
      <c r="L276" s="298"/>
      <c r="M276" s="13"/>
    </row>
    <row r="277" spans="2:13">
      <c r="B277" s="13"/>
      <c r="C277" s="277"/>
      <c r="D277" s="277"/>
      <c r="E277" s="277"/>
      <c r="F277" s="277"/>
      <c r="G277" s="277"/>
      <c r="H277" s="277"/>
      <c r="I277" s="277"/>
      <c r="J277" s="277"/>
      <c r="K277" s="277"/>
      <c r="L277" s="298"/>
      <c r="M277" s="13"/>
    </row>
    <row r="278" spans="2:13">
      <c r="B278" s="13"/>
      <c r="C278" s="277"/>
      <c r="D278" s="277"/>
      <c r="E278" s="277"/>
      <c r="F278" s="277"/>
      <c r="G278" s="277"/>
      <c r="H278" s="277"/>
      <c r="I278" s="277"/>
      <c r="J278" s="277"/>
      <c r="K278" s="277"/>
      <c r="L278" s="298"/>
      <c r="M278" s="13"/>
    </row>
    <row r="279" spans="2:13">
      <c r="B279" s="13"/>
      <c r="C279" s="277"/>
      <c r="D279" s="277"/>
      <c r="E279" s="277"/>
      <c r="F279" s="277"/>
      <c r="G279" s="277"/>
      <c r="H279" s="277"/>
      <c r="I279" s="277"/>
      <c r="J279" s="277"/>
      <c r="K279" s="277"/>
      <c r="L279" s="298"/>
      <c r="M279" s="13"/>
    </row>
    <row r="280" spans="2:13">
      <c r="B280" s="13"/>
      <c r="C280" s="277"/>
      <c r="D280" s="277"/>
      <c r="E280" s="277"/>
      <c r="F280" s="277"/>
      <c r="G280" s="277"/>
      <c r="H280" s="277"/>
      <c r="I280" s="277"/>
      <c r="J280" s="277"/>
      <c r="K280" s="277"/>
      <c r="L280" s="298"/>
      <c r="M280" s="13"/>
    </row>
    <row r="281" spans="2:13">
      <c r="B281" s="13"/>
      <c r="C281" s="277"/>
      <c r="D281" s="277"/>
      <c r="E281" s="277"/>
      <c r="F281" s="277"/>
      <c r="G281" s="277"/>
      <c r="H281" s="277"/>
      <c r="I281" s="277"/>
      <c r="J281" s="277"/>
      <c r="K281" s="277"/>
      <c r="L281" s="298"/>
      <c r="M281" s="13"/>
    </row>
    <row r="282" spans="2:13">
      <c r="B282" s="13"/>
      <c r="C282" s="277"/>
      <c r="D282" s="277"/>
      <c r="E282" s="277"/>
      <c r="F282" s="277"/>
      <c r="G282" s="277"/>
      <c r="H282" s="277"/>
      <c r="I282" s="277"/>
      <c r="J282" s="277"/>
      <c r="K282" s="277"/>
      <c r="L282" s="298"/>
      <c r="M282" s="13"/>
    </row>
    <row r="283" spans="2:13">
      <c r="B283" s="13"/>
      <c r="C283" s="277"/>
      <c r="D283" s="277"/>
      <c r="E283" s="277"/>
      <c r="F283" s="277"/>
      <c r="G283" s="277"/>
      <c r="H283" s="277"/>
      <c r="I283" s="277"/>
      <c r="J283" s="277"/>
      <c r="K283" s="277"/>
      <c r="L283" s="298"/>
      <c r="M283" s="13"/>
    </row>
    <row r="284" spans="2:13">
      <c r="B284" s="13"/>
      <c r="C284" s="277"/>
      <c r="D284" s="277"/>
      <c r="E284" s="277"/>
      <c r="F284" s="277"/>
      <c r="G284" s="277"/>
      <c r="H284" s="277"/>
      <c r="I284" s="277"/>
      <c r="J284" s="277"/>
      <c r="K284" s="277"/>
      <c r="L284" s="298"/>
      <c r="M284" s="13"/>
    </row>
    <row r="285" spans="2:13">
      <c r="B285" s="13"/>
      <c r="C285" s="277"/>
      <c r="D285" s="277"/>
      <c r="E285" s="277"/>
      <c r="F285" s="277"/>
      <c r="G285" s="277"/>
      <c r="H285" s="277"/>
      <c r="I285" s="277"/>
      <c r="J285" s="277"/>
      <c r="K285" s="277"/>
      <c r="L285" s="298"/>
      <c r="M285" s="13"/>
    </row>
    <row r="286" spans="2:13">
      <c r="B286" s="13"/>
      <c r="C286" s="277"/>
      <c r="D286" s="277"/>
      <c r="E286" s="277"/>
      <c r="F286" s="277"/>
      <c r="G286" s="277"/>
      <c r="H286" s="277"/>
      <c r="I286" s="277"/>
      <c r="J286" s="277"/>
      <c r="K286" s="277"/>
      <c r="L286" s="298"/>
      <c r="M286" s="13"/>
    </row>
    <row r="287" spans="2:13">
      <c r="B287" s="13"/>
      <c r="C287" s="277"/>
      <c r="D287" s="277"/>
      <c r="E287" s="277"/>
      <c r="F287" s="277"/>
      <c r="G287" s="277"/>
      <c r="H287" s="277"/>
      <c r="I287" s="277"/>
      <c r="J287" s="277"/>
      <c r="K287" s="277"/>
      <c r="L287" s="298"/>
      <c r="M287" s="13"/>
    </row>
    <row r="288" spans="2:13">
      <c r="B288" s="13"/>
      <c r="C288" s="277"/>
      <c r="D288" s="277"/>
      <c r="E288" s="277"/>
      <c r="F288" s="277"/>
      <c r="G288" s="277"/>
      <c r="H288" s="277"/>
      <c r="I288" s="277"/>
      <c r="J288" s="277"/>
      <c r="K288" s="277"/>
      <c r="L288" s="298"/>
      <c r="M288" s="13"/>
    </row>
    <row r="289" spans="2:13">
      <c r="B289" s="13"/>
      <c r="C289" s="277"/>
      <c r="D289" s="277"/>
      <c r="E289" s="277"/>
      <c r="F289" s="277"/>
      <c r="G289" s="277"/>
      <c r="H289" s="277"/>
      <c r="I289" s="277"/>
      <c r="J289" s="277"/>
      <c r="K289" s="277"/>
      <c r="L289" s="298"/>
      <c r="M289" s="13"/>
    </row>
    <row r="290" spans="2:13">
      <c r="B290" s="13"/>
      <c r="C290" s="277"/>
      <c r="D290" s="277"/>
      <c r="E290" s="277"/>
      <c r="F290" s="277"/>
      <c r="G290" s="277"/>
      <c r="H290" s="277"/>
      <c r="I290" s="277"/>
      <c r="J290" s="277"/>
      <c r="K290" s="277"/>
      <c r="L290" s="298"/>
      <c r="M290" s="13"/>
    </row>
    <row r="291" spans="2:13">
      <c r="B291" s="13"/>
      <c r="C291" s="277"/>
      <c r="D291" s="277"/>
      <c r="E291" s="277"/>
      <c r="F291" s="277"/>
      <c r="G291" s="277"/>
      <c r="H291" s="277"/>
      <c r="I291" s="277"/>
      <c r="J291" s="277"/>
      <c r="K291" s="277"/>
      <c r="L291" s="298"/>
      <c r="M291" s="13"/>
    </row>
    <row r="292" spans="2:13">
      <c r="B292" s="13"/>
      <c r="C292" s="277"/>
      <c r="D292" s="277"/>
      <c r="E292" s="277"/>
      <c r="F292" s="277"/>
      <c r="G292" s="277"/>
      <c r="H292" s="277"/>
      <c r="I292" s="277"/>
      <c r="J292" s="277"/>
      <c r="K292" s="277"/>
      <c r="L292" s="298"/>
      <c r="M292" s="13"/>
    </row>
    <row r="293" spans="2:13">
      <c r="B293" s="13"/>
      <c r="C293" s="277"/>
      <c r="D293" s="277"/>
      <c r="E293" s="277"/>
      <c r="F293" s="277"/>
      <c r="G293" s="277"/>
      <c r="H293" s="277"/>
      <c r="I293" s="277"/>
      <c r="J293" s="277"/>
      <c r="K293" s="277"/>
      <c r="L293" s="298"/>
      <c r="M293" s="13"/>
    </row>
    <row r="294" spans="2:13">
      <c r="B294" s="13"/>
      <c r="C294" s="279"/>
      <c r="D294" s="279"/>
      <c r="E294" s="279"/>
      <c r="F294" s="279"/>
      <c r="G294" s="279"/>
      <c r="H294" s="279"/>
      <c r="I294" s="279"/>
      <c r="J294" s="279"/>
      <c r="K294" s="279"/>
      <c r="L294" s="298"/>
      <c r="M294" s="13"/>
    </row>
    <row r="295" spans="2:13">
      <c r="B295" s="13"/>
      <c r="C295" s="277"/>
      <c r="D295" s="277"/>
      <c r="E295" s="277"/>
      <c r="F295" s="277"/>
      <c r="G295" s="277"/>
      <c r="H295" s="277"/>
      <c r="I295" s="277"/>
      <c r="J295" s="277"/>
      <c r="K295" s="277"/>
      <c r="L295" s="298"/>
      <c r="M295" s="13"/>
    </row>
    <row r="296" spans="2:13">
      <c r="B296" s="13"/>
      <c r="C296" s="277"/>
      <c r="D296" s="277"/>
      <c r="E296" s="277"/>
      <c r="F296" s="277"/>
      <c r="G296" s="277"/>
      <c r="H296" s="277"/>
      <c r="I296" s="277"/>
      <c r="J296" s="277"/>
      <c r="K296" s="277"/>
      <c r="L296" s="298"/>
      <c r="M296" s="13"/>
    </row>
    <row r="297" spans="2:13">
      <c r="B297" s="13"/>
      <c r="C297" s="277"/>
      <c r="D297" s="277"/>
      <c r="E297" s="277"/>
      <c r="F297" s="277"/>
      <c r="G297" s="277"/>
      <c r="H297" s="277"/>
      <c r="I297" s="277"/>
      <c r="J297" s="277"/>
      <c r="K297" s="277"/>
      <c r="L297" s="298"/>
      <c r="M297" s="13"/>
    </row>
    <row r="298" spans="2:13">
      <c r="B298" s="13"/>
      <c r="C298" s="277"/>
      <c r="D298" s="277"/>
      <c r="E298" s="277"/>
      <c r="F298" s="277"/>
      <c r="G298" s="277"/>
      <c r="H298" s="277"/>
      <c r="I298" s="277"/>
      <c r="J298" s="277"/>
      <c r="K298" s="277"/>
      <c r="L298" s="298"/>
      <c r="M298" s="13"/>
    </row>
    <row r="299" spans="2:13">
      <c r="B299" s="13"/>
      <c r="C299" s="277"/>
      <c r="D299" s="277"/>
      <c r="E299" s="277"/>
      <c r="F299" s="277"/>
      <c r="G299" s="277"/>
      <c r="H299" s="277"/>
      <c r="I299" s="277"/>
      <c r="J299" s="277"/>
      <c r="K299" s="277"/>
      <c r="L299" s="298"/>
      <c r="M299" s="13"/>
    </row>
    <row r="300" spans="2:13">
      <c r="B300" s="13"/>
      <c r="C300" s="277"/>
      <c r="D300" s="277"/>
      <c r="E300" s="277"/>
      <c r="F300" s="277"/>
      <c r="G300" s="277"/>
      <c r="H300" s="277"/>
      <c r="I300" s="277"/>
      <c r="J300" s="277"/>
      <c r="K300" s="277"/>
      <c r="L300" s="298"/>
      <c r="M300" s="13"/>
    </row>
    <row r="301" spans="2:13">
      <c r="B301" s="13"/>
      <c r="C301" s="277"/>
      <c r="D301" s="277"/>
      <c r="E301" s="277"/>
      <c r="F301" s="277"/>
      <c r="G301" s="277"/>
      <c r="H301" s="277"/>
      <c r="I301" s="277"/>
      <c r="J301" s="277"/>
      <c r="K301" s="277"/>
      <c r="L301" s="298"/>
      <c r="M301" s="13"/>
    </row>
    <row r="302" spans="2:13">
      <c r="B302" s="13"/>
      <c r="C302" s="277"/>
      <c r="D302" s="277"/>
      <c r="E302" s="277"/>
      <c r="F302" s="277"/>
      <c r="G302" s="277"/>
      <c r="H302" s="277"/>
      <c r="I302" s="277"/>
      <c r="J302" s="277"/>
      <c r="K302" s="277"/>
      <c r="L302" s="298"/>
      <c r="M302" s="13"/>
    </row>
    <row r="303" spans="2:13">
      <c r="B303" s="13"/>
      <c r="C303" s="277"/>
      <c r="D303" s="277"/>
      <c r="E303" s="277"/>
      <c r="F303" s="277"/>
      <c r="G303" s="277"/>
      <c r="H303" s="277"/>
      <c r="I303" s="277"/>
      <c r="J303" s="277"/>
      <c r="K303" s="277"/>
      <c r="L303" s="298"/>
      <c r="M303" s="13"/>
    </row>
    <row r="304" spans="2:13">
      <c r="B304" s="13"/>
      <c r="C304" s="277"/>
      <c r="D304" s="277"/>
      <c r="E304" s="277"/>
      <c r="F304" s="277"/>
      <c r="G304" s="277"/>
      <c r="H304" s="277"/>
      <c r="I304" s="277"/>
      <c r="J304" s="277"/>
      <c r="K304" s="277"/>
      <c r="L304" s="298"/>
      <c r="M304" s="13"/>
    </row>
    <row r="305" spans="2:13">
      <c r="B305" s="13"/>
      <c r="C305" s="277"/>
      <c r="D305" s="277"/>
      <c r="E305" s="277"/>
      <c r="F305" s="277"/>
      <c r="G305" s="277"/>
      <c r="H305" s="277"/>
      <c r="I305" s="277"/>
      <c r="J305" s="277"/>
      <c r="K305" s="277"/>
      <c r="L305" s="298"/>
      <c r="M305" s="13"/>
    </row>
    <row r="306" spans="2:13">
      <c r="B306" s="13"/>
      <c r="C306" s="277"/>
      <c r="D306" s="277"/>
      <c r="E306" s="277"/>
      <c r="F306" s="277"/>
      <c r="G306" s="277"/>
      <c r="H306" s="277"/>
      <c r="I306" s="277"/>
      <c r="J306" s="277"/>
      <c r="K306" s="277"/>
      <c r="L306" s="298"/>
      <c r="M306" s="13"/>
    </row>
    <row r="307" spans="2:13">
      <c r="B307" s="13"/>
      <c r="C307" s="277"/>
      <c r="D307" s="277"/>
      <c r="E307" s="277"/>
      <c r="F307" s="277"/>
      <c r="G307" s="277"/>
      <c r="H307" s="277"/>
      <c r="I307" s="277"/>
      <c r="J307" s="277"/>
      <c r="K307" s="277"/>
      <c r="L307" s="298"/>
      <c r="M307" s="13"/>
    </row>
    <row r="308" spans="2:13">
      <c r="B308" s="13"/>
      <c r="C308" s="277"/>
      <c r="D308" s="277"/>
      <c r="E308" s="277"/>
      <c r="F308" s="277"/>
      <c r="G308" s="277"/>
      <c r="H308" s="277"/>
      <c r="I308" s="277"/>
      <c r="J308" s="277"/>
      <c r="K308" s="277"/>
      <c r="L308" s="298"/>
      <c r="M308" s="13"/>
    </row>
    <row r="309" spans="2:13">
      <c r="B309" s="13"/>
      <c r="C309" s="277"/>
      <c r="D309" s="277"/>
      <c r="E309" s="277"/>
      <c r="F309" s="277"/>
      <c r="G309" s="277"/>
      <c r="H309" s="277"/>
      <c r="I309" s="277"/>
      <c r="J309" s="277"/>
      <c r="K309" s="277"/>
      <c r="L309" s="298"/>
      <c r="M309" s="13"/>
    </row>
    <row r="310" spans="2:13">
      <c r="B310" s="13"/>
      <c r="C310" s="277"/>
      <c r="D310" s="277"/>
      <c r="E310" s="277"/>
      <c r="F310" s="277"/>
      <c r="G310" s="277"/>
      <c r="H310" s="277"/>
      <c r="I310" s="277"/>
      <c r="J310" s="277"/>
      <c r="K310" s="277"/>
      <c r="L310" s="298"/>
      <c r="M310" s="13"/>
    </row>
    <row r="311" spans="2:13">
      <c r="B311" s="13"/>
      <c r="C311" s="277"/>
      <c r="D311" s="277"/>
      <c r="E311" s="277"/>
      <c r="F311" s="277"/>
      <c r="G311" s="277"/>
      <c r="H311" s="277"/>
      <c r="I311" s="277"/>
      <c r="J311" s="277"/>
      <c r="K311" s="277"/>
      <c r="L311" s="298"/>
      <c r="M311" s="13"/>
    </row>
    <row r="312" spans="2:13">
      <c r="B312" s="13"/>
      <c r="C312" s="277"/>
      <c r="D312" s="277"/>
      <c r="E312" s="277"/>
      <c r="F312" s="277"/>
      <c r="G312" s="277"/>
      <c r="H312" s="277"/>
      <c r="I312" s="277"/>
      <c r="J312" s="277"/>
      <c r="K312" s="277"/>
      <c r="L312" s="298"/>
      <c r="M312" s="13"/>
    </row>
    <row r="313" spans="2:13">
      <c r="B313" s="13"/>
      <c r="C313" s="277"/>
      <c r="D313" s="277"/>
      <c r="E313" s="277"/>
      <c r="F313" s="277"/>
      <c r="G313" s="277"/>
      <c r="H313" s="277"/>
      <c r="I313" s="277"/>
      <c r="J313" s="277"/>
      <c r="K313" s="277"/>
      <c r="L313" s="298"/>
      <c r="M313" s="13"/>
    </row>
    <row r="314" spans="2:13">
      <c r="B314" s="13"/>
      <c r="C314" s="277"/>
      <c r="D314" s="277"/>
      <c r="E314" s="277"/>
      <c r="F314" s="277"/>
      <c r="G314" s="277"/>
      <c r="H314" s="277"/>
      <c r="I314" s="277"/>
      <c r="J314" s="277"/>
      <c r="K314" s="277"/>
      <c r="L314" s="298"/>
      <c r="M314" s="13"/>
    </row>
    <row r="315" spans="2:13">
      <c r="B315" s="13"/>
      <c r="C315" s="277"/>
      <c r="D315" s="277"/>
      <c r="E315" s="277"/>
      <c r="F315" s="277"/>
      <c r="G315" s="277"/>
      <c r="H315" s="277"/>
      <c r="I315" s="277"/>
      <c r="J315" s="277"/>
      <c r="K315" s="277"/>
      <c r="L315" s="298"/>
      <c r="M315" s="13"/>
    </row>
    <row r="316" spans="2:13">
      <c r="B316" s="13"/>
      <c r="C316" s="277"/>
      <c r="D316" s="277"/>
      <c r="E316" s="277"/>
      <c r="F316" s="277"/>
      <c r="G316" s="277"/>
      <c r="H316" s="277"/>
      <c r="I316" s="277"/>
      <c r="J316" s="277"/>
      <c r="K316" s="277"/>
      <c r="L316" s="298"/>
      <c r="M316" s="13"/>
    </row>
    <row r="317" spans="2:13">
      <c r="B317" s="13"/>
      <c r="C317" s="277"/>
      <c r="D317" s="277"/>
      <c r="E317" s="277"/>
      <c r="F317" s="277"/>
      <c r="G317" s="277"/>
      <c r="H317" s="277"/>
      <c r="I317" s="277"/>
      <c r="J317" s="277"/>
      <c r="K317" s="277"/>
      <c r="L317" s="298"/>
      <c r="M317" s="13"/>
    </row>
    <row r="318" spans="2:13">
      <c r="B318" s="13"/>
      <c r="C318" s="277"/>
      <c r="D318" s="277"/>
      <c r="E318" s="277"/>
      <c r="F318" s="277"/>
      <c r="G318" s="277"/>
      <c r="H318" s="277"/>
      <c r="I318" s="277"/>
      <c r="J318" s="277"/>
      <c r="K318" s="277"/>
      <c r="L318" s="298"/>
      <c r="M318" s="13"/>
    </row>
    <row r="319" spans="2:13">
      <c r="B319" s="13"/>
      <c r="C319" s="277"/>
      <c r="D319" s="277"/>
      <c r="E319" s="277"/>
      <c r="F319" s="277"/>
      <c r="G319" s="277"/>
      <c r="H319" s="277"/>
      <c r="I319" s="277"/>
      <c r="J319" s="277"/>
      <c r="K319" s="277"/>
      <c r="L319" s="298"/>
      <c r="M319" s="13"/>
    </row>
    <row r="320" spans="2:13">
      <c r="B320" s="13"/>
      <c r="C320" s="277"/>
      <c r="D320" s="277"/>
      <c r="E320" s="277"/>
      <c r="F320" s="277"/>
      <c r="G320" s="277"/>
      <c r="H320" s="277"/>
      <c r="I320" s="277"/>
      <c r="J320" s="277"/>
      <c r="K320" s="277"/>
      <c r="L320" s="298"/>
      <c r="M320" s="13"/>
    </row>
    <row r="321" spans="2:13">
      <c r="B321" s="13"/>
      <c r="C321" s="277"/>
      <c r="D321" s="277"/>
      <c r="E321" s="277"/>
      <c r="F321" s="277"/>
      <c r="G321" s="277"/>
      <c r="H321" s="277"/>
      <c r="I321" s="277"/>
      <c r="J321" s="277"/>
      <c r="K321" s="277"/>
      <c r="L321" s="298"/>
      <c r="M321" s="13"/>
    </row>
    <row r="322" spans="2:13">
      <c r="B322" s="13"/>
      <c r="C322" s="277"/>
      <c r="D322" s="277"/>
      <c r="E322" s="277"/>
      <c r="F322" s="277"/>
      <c r="G322" s="277"/>
      <c r="H322" s="277"/>
      <c r="I322" s="277"/>
      <c r="J322" s="277"/>
      <c r="K322" s="277"/>
      <c r="L322" s="298"/>
      <c r="M322" s="13"/>
    </row>
    <row r="323" spans="2:13">
      <c r="B323" s="13"/>
      <c r="C323" s="277"/>
      <c r="D323" s="277"/>
      <c r="E323" s="277"/>
      <c r="F323" s="277"/>
      <c r="G323" s="277"/>
      <c r="H323" s="277"/>
      <c r="I323" s="277"/>
      <c r="J323" s="277"/>
      <c r="K323" s="277"/>
      <c r="L323" s="298"/>
      <c r="M323" s="13"/>
    </row>
    <row r="324" spans="2:13">
      <c r="B324" s="13"/>
      <c r="C324" s="277"/>
      <c r="D324" s="277"/>
      <c r="E324" s="277"/>
      <c r="F324" s="277"/>
      <c r="G324" s="277"/>
      <c r="H324" s="277"/>
      <c r="I324" s="277"/>
      <c r="J324" s="277"/>
      <c r="K324" s="277"/>
      <c r="L324" s="298"/>
      <c r="M324" s="13"/>
    </row>
    <row r="325" spans="2:13">
      <c r="B325" s="13"/>
      <c r="C325" s="277"/>
      <c r="D325" s="277"/>
      <c r="E325" s="277"/>
      <c r="F325" s="277"/>
      <c r="G325" s="277"/>
      <c r="H325" s="277"/>
      <c r="I325" s="277"/>
      <c r="J325" s="277"/>
      <c r="K325" s="277"/>
      <c r="L325" s="298"/>
      <c r="M325" s="13"/>
    </row>
    <row r="326" spans="2:13">
      <c r="B326" s="13"/>
      <c r="C326" s="277"/>
      <c r="D326" s="277"/>
      <c r="E326" s="277"/>
      <c r="F326" s="277"/>
      <c r="G326" s="277"/>
      <c r="H326" s="277"/>
      <c r="I326" s="277"/>
      <c r="J326" s="277"/>
      <c r="K326" s="277"/>
      <c r="L326" s="298"/>
      <c r="M326" s="13"/>
    </row>
    <row r="327" spans="2:13">
      <c r="B327" s="13"/>
      <c r="C327" s="277"/>
      <c r="D327" s="277"/>
      <c r="E327" s="277"/>
      <c r="F327" s="277"/>
      <c r="G327" s="277"/>
      <c r="H327" s="277"/>
      <c r="I327" s="277"/>
      <c r="J327" s="277"/>
      <c r="K327" s="277"/>
      <c r="L327" s="298"/>
      <c r="M327" s="13"/>
    </row>
    <row r="328" spans="2:13">
      <c r="B328" s="13"/>
      <c r="C328" s="277"/>
      <c r="D328" s="277"/>
      <c r="E328" s="277"/>
      <c r="F328" s="277"/>
      <c r="G328" s="277"/>
      <c r="H328" s="277"/>
      <c r="I328" s="277"/>
      <c r="J328" s="277"/>
      <c r="K328" s="277"/>
      <c r="L328" s="298"/>
      <c r="M328" s="13"/>
    </row>
    <row r="329" spans="2:13">
      <c r="B329" s="13"/>
      <c r="C329" s="277"/>
      <c r="D329" s="277"/>
      <c r="E329" s="277"/>
      <c r="F329" s="277"/>
      <c r="G329" s="277"/>
      <c r="H329" s="277"/>
      <c r="I329" s="277"/>
      <c r="J329" s="277"/>
      <c r="K329" s="277"/>
      <c r="L329" s="298"/>
      <c r="M329" s="13"/>
    </row>
    <row r="330" spans="2:13">
      <c r="B330" s="13"/>
      <c r="C330" s="277"/>
      <c r="D330" s="277"/>
      <c r="E330" s="277"/>
      <c r="F330" s="277"/>
      <c r="G330" s="277"/>
      <c r="H330" s="277"/>
      <c r="I330" s="277"/>
      <c r="J330" s="277"/>
      <c r="K330" s="277"/>
      <c r="L330" s="298"/>
      <c r="M330" s="13"/>
    </row>
    <row r="331" spans="2:13">
      <c r="B331" s="13"/>
      <c r="C331" s="277"/>
      <c r="D331" s="277"/>
      <c r="E331" s="277"/>
      <c r="F331" s="277"/>
      <c r="G331" s="277"/>
      <c r="H331" s="277"/>
      <c r="I331" s="277"/>
      <c r="J331" s="277"/>
      <c r="K331" s="277"/>
      <c r="L331" s="298"/>
      <c r="M331" s="13"/>
    </row>
    <row r="332" spans="2:13">
      <c r="B332" s="13"/>
      <c r="C332" s="277"/>
      <c r="D332" s="277"/>
      <c r="E332" s="277"/>
      <c r="F332" s="277"/>
      <c r="G332" s="277"/>
      <c r="H332" s="277"/>
      <c r="I332" s="277"/>
      <c r="J332" s="277"/>
      <c r="K332" s="277"/>
      <c r="L332" s="298"/>
      <c r="M332" s="13"/>
    </row>
    <row r="333" spans="2:13">
      <c r="B333" s="13"/>
      <c r="C333" s="277"/>
      <c r="D333" s="277"/>
      <c r="E333" s="277"/>
      <c r="F333" s="277"/>
      <c r="G333" s="277"/>
      <c r="H333" s="277"/>
      <c r="I333" s="277"/>
      <c r="J333" s="277"/>
      <c r="K333" s="277"/>
      <c r="L333" s="298"/>
      <c r="M333" s="13"/>
    </row>
    <row r="334" spans="2:13">
      <c r="B334" s="13"/>
      <c r="C334" s="277"/>
      <c r="D334" s="277"/>
      <c r="E334" s="277"/>
      <c r="F334" s="277"/>
      <c r="G334" s="277"/>
      <c r="H334" s="277"/>
      <c r="I334" s="277"/>
      <c r="J334" s="277"/>
      <c r="K334" s="277"/>
      <c r="L334" s="298"/>
      <c r="M334" s="13"/>
    </row>
    <row r="335" spans="2:13">
      <c r="B335" s="13"/>
      <c r="C335" s="279"/>
      <c r="D335" s="279"/>
      <c r="E335" s="277"/>
      <c r="F335" s="277"/>
      <c r="G335" s="277"/>
      <c r="H335" s="279"/>
      <c r="I335" s="279"/>
      <c r="J335" s="279"/>
      <c r="K335" s="279"/>
      <c r="L335" s="298"/>
      <c r="M335" s="13"/>
    </row>
    <row r="336" spans="2:13">
      <c r="B336" s="13"/>
      <c r="C336" s="277"/>
      <c r="D336" s="277"/>
      <c r="E336" s="277"/>
      <c r="F336" s="277"/>
      <c r="G336" s="277"/>
      <c r="H336" s="277"/>
      <c r="I336" s="277"/>
      <c r="J336" s="277"/>
      <c r="K336" s="277"/>
      <c r="L336" s="298"/>
      <c r="M336" s="13"/>
    </row>
    <row r="337" spans="2:13">
      <c r="B337" s="13"/>
      <c r="C337" s="277"/>
      <c r="D337" s="277"/>
      <c r="E337" s="277"/>
      <c r="F337" s="277"/>
      <c r="G337" s="277"/>
      <c r="H337" s="277"/>
      <c r="I337" s="277"/>
      <c r="J337" s="277"/>
      <c r="K337" s="277"/>
      <c r="L337" s="298"/>
      <c r="M337" s="13"/>
    </row>
    <row r="338" spans="2:13">
      <c r="B338" s="13"/>
      <c r="C338" s="277"/>
      <c r="D338" s="277"/>
      <c r="E338" s="277"/>
      <c r="F338" s="277"/>
      <c r="G338" s="277"/>
      <c r="H338" s="277"/>
      <c r="I338" s="277"/>
      <c r="J338" s="277"/>
      <c r="K338" s="277"/>
      <c r="L338" s="298"/>
      <c r="M338" s="13"/>
    </row>
    <row r="339" spans="2:13">
      <c r="B339" s="13"/>
      <c r="C339" s="277"/>
      <c r="D339" s="277"/>
      <c r="E339" s="277"/>
      <c r="F339" s="277"/>
      <c r="G339" s="277"/>
      <c r="H339" s="277"/>
      <c r="I339" s="277"/>
      <c r="J339" s="277"/>
      <c r="K339" s="277"/>
      <c r="L339" s="298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61"/>
      <c r="B1" s="561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44239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58" t="s">
        <v>16</v>
      </c>
      <c r="B9" s="559" t="s">
        <v>18</v>
      </c>
      <c r="C9" s="557" t="s">
        <v>19</v>
      </c>
      <c r="D9" s="557" t="s">
        <v>20</v>
      </c>
      <c r="E9" s="557" t="s">
        <v>21</v>
      </c>
      <c r="F9" s="557"/>
      <c r="G9" s="557"/>
      <c r="H9" s="557" t="s">
        <v>22</v>
      </c>
      <c r="I9" s="557"/>
      <c r="J9" s="557"/>
      <c r="K9" s="260"/>
      <c r="L9" s="267"/>
      <c r="M9" s="268"/>
    </row>
    <row r="10" spans="1:15" ht="42.75" customHeight="1">
      <c r="A10" s="553"/>
      <c r="B10" s="555"/>
      <c r="C10" s="560" t="s">
        <v>23</v>
      </c>
      <c r="D10" s="560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263" t="s">
        <v>285</v>
      </c>
      <c r="C11" s="264">
        <v>20963.25</v>
      </c>
      <c r="D11" s="265">
        <v>21091.783333333333</v>
      </c>
      <c r="E11" s="265">
        <v>20771.466666666667</v>
      </c>
      <c r="F11" s="265">
        <v>20579.683333333334</v>
      </c>
      <c r="G11" s="265">
        <v>20259.366666666669</v>
      </c>
      <c r="H11" s="265">
        <v>21283.566666666666</v>
      </c>
      <c r="I11" s="265">
        <v>21603.883333333331</v>
      </c>
      <c r="J11" s="265">
        <v>21795.666666666664</v>
      </c>
      <c r="K11" s="263">
        <v>21412.1</v>
      </c>
      <c r="L11" s="263">
        <v>20900</v>
      </c>
      <c r="M11" s="263">
        <v>6.5140000000000003E-2</v>
      </c>
    </row>
    <row r="12" spans="1:15" ht="12" customHeight="1">
      <c r="A12" s="254">
        <v>2</v>
      </c>
      <c r="B12" s="263" t="s">
        <v>787</v>
      </c>
      <c r="C12" s="264">
        <v>1423.35</v>
      </c>
      <c r="D12" s="265">
        <v>1429.45</v>
      </c>
      <c r="E12" s="265">
        <v>1398.9</v>
      </c>
      <c r="F12" s="265">
        <v>1374.45</v>
      </c>
      <c r="G12" s="265">
        <v>1343.9</v>
      </c>
      <c r="H12" s="265">
        <v>1453.9</v>
      </c>
      <c r="I12" s="265">
        <v>1484.4499999999998</v>
      </c>
      <c r="J12" s="265">
        <v>1508.9</v>
      </c>
      <c r="K12" s="263">
        <v>1460</v>
      </c>
      <c r="L12" s="263">
        <v>1405</v>
      </c>
      <c r="M12" s="263">
        <v>2.9919199999999999</v>
      </c>
    </row>
    <row r="13" spans="1:15" ht="12" customHeight="1">
      <c r="A13" s="254">
        <v>3</v>
      </c>
      <c r="B13" s="263" t="s">
        <v>818</v>
      </c>
      <c r="C13" s="264">
        <v>1291.55</v>
      </c>
      <c r="D13" s="265">
        <v>1302.1833333333334</v>
      </c>
      <c r="E13" s="265">
        <v>1274.3666666666668</v>
      </c>
      <c r="F13" s="265">
        <v>1257.1833333333334</v>
      </c>
      <c r="G13" s="265">
        <v>1229.3666666666668</v>
      </c>
      <c r="H13" s="265">
        <v>1319.3666666666668</v>
      </c>
      <c r="I13" s="265">
        <v>1347.1833333333334</v>
      </c>
      <c r="J13" s="265">
        <v>1364.3666666666668</v>
      </c>
      <c r="K13" s="263">
        <v>1330</v>
      </c>
      <c r="L13" s="263">
        <v>1285</v>
      </c>
      <c r="M13" s="263">
        <v>0.24826999999999999</v>
      </c>
    </row>
    <row r="14" spans="1:15" ht="12" customHeight="1">
      <c r="A14" s="254">
        <v>4</v>
      </c>
      <c r="B14" s="263" t="s">
        <v>38</v>
      </c>
      <c r="C14" s="264">
        <v>1775.95</v>
      </c>
      <c r="D14" s="265">
        <v>1769.3166666666666</v>
      </c>
      <c r="E14" s="265">
        <v>1748.6333333333332</v>
      </c>
      <c r="F14" s="265">
        <v>1721.3166666666666</v>
      </c>
      <c r="G14" s="265">
        <v>1700.6333333333332</v>
      </c>
      <c r="H14" s="265">
        <v>1796.6333333333332</v>
      </c>
      <c r="I14" s="265">
        <v>1817.3166666666666</v>
      </c>
      <c r="J14" s="265">
        <v>1844.6333333333332</v>
      </c>
      <c r="K14" s="263">
        <v>1790</v>
      </c>
      <c r="L14" s="263">
        <v>1742</v>
      </c>
      <c r="M14" s="263">
        <v>15.21543</v>
      </c>
    </row>
    <row r="15" spans="1:15" ht="12" customHeight="1">
      <c r="A15" s="254">
        <v>5</v>
      </c>
      <c r="B15" s="263" t="s">
        <v>286</v>
      </c>
      <c r="C15" s="264">
        <v>1951</v>
      </c>
      <c r="D15" s="265">
        <v>1958.45</v>
      </c>
      <c r="E15" s="265">
        <v>1935.45</v>
      </c>
      <c r="F15" s="265">
        <v>1919.9</v>
      </c>
      <c r="G15" s="265">
        <v>1896.9</v>
      </c>
      <c r="H15" s="265">
        <v>1974</v>
      </c>
      <c r="I15" s="265">
        <v>1997</v>
      </c>
      <c r="J15" s="265">
        <v>2012.55</v>
      </c>
      <c r="K15" s="263">
        <v>1981.45</v>
      </c>
      <c r="L15" s="263">
        <v>1942.9</v>
      </c>
      <c r="M15" s="263">
        <v>0.22700999999999999</v>
      </c>
    </row>
    <row r="16" spans="1:15" ht="12" customHeight="1">
      <c r="A16" s="254">
        <v>6</v>
      </c>
      <c r="B16" s="263" t="s">
        <v>287</v>
      </c>
      <c r="C16" s="264">
        <v>941</v>
      </c>
      <c r="D16" s="265">
        <v>941.69999999999993</v>
      </c>
      <c r="E16" s="265">
        <v>930.39999999999986</v>
      </c>
      <c r="F16" s="265">
        <v>919.8</v>
      </c>
      <c r="G16" s="265">
        <v>908.49999999999989</v>
      </c>
      <c r="H16" s="265">
        <v>952.29999999999984</v>
      </c>
      <c r="I16" s="265">
        <v>963.5999999999998</v>
      </c>
      <c r="J16" s="265">
        <v>974.19999999999982</v>
      </c>
      <c r="K16" s="263">
        <v>953</v>
      </c>
      <c r="L16" s="263">
        <v>931.1</v>
      </c>
      <c r="M16" s="263">
        <v>2.08962</v>
      </c>
    </row>
    <row r="17" spans="1:13" ht="12" customHeight="1">
      <c r="A17" s="254">
        <v>7</v>
      </c>
      <c r="B17" s="263" t="s">
        <v>223</v>
      </c>
      <c r="C17" s="264">
        <v>1125.9000000000001</v>
      </c>
      <c r="D17" s="265">
        <v>1115.9666666666669</v>
      </c>
      <c r="E17" s="265">
        <v>1094.9833333333338</v>
      </c>
      <c r="F17" s="265">
        <v>1064.0666666666668</v>
      </c>
      <c r="G17" s="265">
        <v>1043.0833333333337</v>
      </c>
      <c r="H17" s="265">
        <v>1146.8833333333339</v>
      </c>
      <c r="I17" s="265">
        <v>1167.866666666667</v>
      </c>
      <c r="J17" s="265">
        <v>1198.783333333334</v>
      </c>
      <c r="K17" s="263">
        <v>1136.95</v>
      </c>
      <c r="L17" s="263">
        <v>1085.05</v>
      </c>
      <c r="M17" s="263">
        <v>7.0687899999999999</v>
      </c>
    </row>
    <row r="18" spans="1:13" ht="12" customHeight="1">
      <c r="A18" s="254">
        <v>8</v>
      </c>
      <c r="B18" s="263" t="s">
        <v>735</v>
      </c>
      <c r="C18" s="264">
        <v>662.15</v>
      </c>
      <c r="D18" s="265">
        <v>666.38333333333333</v>
      </c>
      <c r="E18" s="265">
        <v>656.76666666666665</v>
      </c>
      <c r="F18" s="265">
        <v>651.38333333333333</v>
      </c>
      <c r="G18" s="265">
        <v>641.76666666666665</v>
      </c>
      <c r="H18" s="265">
        <v>671.76666666666665</v>
      </c>
      <c r="I18" s="265">
        <v>681.38333333333321</v>
      </c>
      <c r="J18" s="265">
        <v>686.76666666666665</v>
      </c>
      <c r="K18" s="263">
        <v>676</v>
      </c>
      <c r="L18" s="263">
        <v>661</v>
      </c>
      <c r="M18" s="263">
        <v>2.8649</v>
      </c>
    </row>
    <row r="19" spans="1:13" ht="12" customHeight="1">
      <c r="A19" s="254">
        <v>9</v>
      </c>
      <c r="B19" s="263" t="s">
        <v>736</v>
      </c>
      <c r="C19" s="264">
        <v>1209.2</v>
      </c>
      <c r="D19" s="265">
        <v>1206.8166666666666</v>
      </c>
      <c r="E19" s="265">
        <v>1195.3833333333332</v>
      </c>
      <c r="F19" s="265">
        <v>1181.5666666666666</v>
      </c>
      <c r="G19" s="265">
        <v>1170.1333333333332</v>
      </c>
      <c r="H19" s="265">
        <v>1220.6333333333332</v>
      </c>
      <c r="I19" s="265">
        <v>1232.0666666666666</v>
      </c>
      <c r="J19" s="265">
        <v>1245.8833333333332</v>
      </c>
      <c r="K19" s="263">
        <v>1218.25</v>
      </c>
      <c r="L19" s="263">
        <v>1193</v>
      </c>
      <c r="M19" s="263">
        <v>2.3197999999999999</v>
      </c>
    </row>
    <row r="20" spans="1:13" ht="12" customHeight="1">
      <c r="A20" s="254">
        <v>10</v>
      </c>
      <c r="B20" s="263" t="s">
        <v>288</v>
      </c>
      <c r="C20" s="264">
        <v>2364.5500000000002</v>
      </c>
      <c r="D20" s="265">
        <v>2335.8500000000004</v>
      </c>
      <c r="E20" s="265">
        <v>2291.3000000000006</v>
      </c>
      <c r="F20" s="265">
        <v>2218.0500000000002</v>
      </c>
      <c r="G20" s="265">
        <v>2173.5000000000005</v>
      </c>
      <c r="H20" s="265">
        <v>2409.1000000000008</v>
      </c>
      <c r="I20" s="265">
        <v>2453.65</v>
      </c>
      <c r="J20" s="265">
        <v>2526.900000000001</v>
      </c>
      <c r="K20" s="263">
        <v>2380.4</v>
      </c>
      <c r="L20" s="263">
        <v>2262.6</v>
      </c>
      <c r="M20" s="263">
        <v>1.59846</v>
      </c>
    </row>
    <row r="21" spans="1:13" ht="12" customHeight="1">
      <c r="A21" s="254">
        <v>11</v>
      </c>
      <c r="B21" s="263" t="s">
        <v>289</v>
      </c>
      <c r="C21" s="264">
        <v>14434.55</v>
      </c>
      <c r="D21" s="265">
        <v>14400.699999999999</v>
      </c>
      <c r="E21" s="265">
        <v>14345.099999999999</v>
      </c>
      <c r="F21" s="265">
        <v>14255.65</v>
      </c>
      <c r="G21" s="265">
        <v>14200.05</v>
      </c>
      <c r="H21" s="265">
        <v>14490.149999999998</v>
      </c>
      <c r="I21" s="265">
        <v>14545.75</v>
      </c>
      <c r="J21" s="265">
        <v>14635.199999999997</v>
      </c>
      <c r="K21" s="263">
        <v>14456.3</v>
      </c>
      <c r="L21" s="263">
        <v>14311.25</v>
      </c>
      <c r="M21" s="263">
        <v>0.18914</v>
      </c>
    </row>
    <row r="22" spans="1:13" ht="12" customHeight="1">
      <c r="A22" s="254">
        <v>12</v>
      </c>
      <c r="B22" s="263" t="s">
        <v>40</v>
      </c>
      <c r="C22" s="264">
        <v>658.6</v>
      </c>
      <c r="D22" s="265">
        <v>654.98333333333323</v>
      </c>
      <c r="E22" s="265">
        <v>648.96666666666647</v>
      </c>
      <c r="F22" s="265">
        <v>639.33333333333326</v>
      </c>
      <c r="G22" s="265">
        <v>633.31666666666649</v>
      </c>
      <c r="H22" s="265">
        <v>664.61666666666645</v>
      </c>
      <c r="I22" s="265">
        <v>670.6333333333331</v>
      </c>
      <c r="J22" s="265">
        <v>680.26666666666642</v>
      </c>
      <c r="K22" s="263">
        <v>661</v>
      </c>
      <c r="L22" s="263">
        <v>645.35</v>
      </c>
      <c r="M22" s="263">
        <v>36.880159999999997</v>
      </c>
    </row>
    <row r="23" spans="1:13">
      <c r="A23" s="254">
        <v>13</v>
      </c>
      <c r="B23" s="263" t="s">
        <v>290</v>
      </c>
      <c r="C23" s="264">
        <v>1074.5999999999999</v>
      </c>
      <c r="D23" s="265">
        <v>1071.8666666666666</v>
      </c>
      <c r="E23" s="265">
        <v>1053.7333333333331</v>
      </c>
      <c r="F23" s="265">
        <v>1032.8666666666666</v>
      </c>
      <c r="G23" s="265">
        <v>1014.7333333333331</v>
      </c>
      <c r="H23" s="265">
        <v>1092.7333333333331</v>
      </c>
      <c r="I23" s="265">
        <v>1110.8666666666668</v>
      </c>
      <c r="J23" s="265">
        <v>1131.7333333333331</v>
      </c>
      <c r="K23" s="263">
        <v>1090</v>
      </c>
      <c r="L23" s="263">
        <v>1051</v>
      </c>
      <c r="M23" s="263">
        <v>45.037869999999998</v>
      </c>
    </row>
    <row r="24" spans="1:13">
      <c r="A24" s="254">
        <v>14</v>
      </c>
      <c r="B24" s="263" t="s">
        <v>41</v>
      </c>
      <c r="C24" s="264">
        <v>591.85</v>
      </c>
      <c r="D24" s="265">
        <v>587.28333333333342</v>
      </c>
      <c r="E24" s="265">
        <v>580.86666666666679</v>
      </c>
      <c r="F24" s="265">
        <v>569.88333333333333</v>
      </c>
      <c r="G24" s="265">
        <v>563.4666666666667</v>
      </c>
      <c r="H24" s="265">
        <v>598.26666666666688</v>
      </c>
      <c r="I24" s="265">
        <v>604.68333333333362</v>
      </c>
      <c r="J24" s="265">
        <v>615.66666666666697</v>
      </c>
      <c r="K24" s="263">
        <v>593.70000000000005</v>
      </c>
      <c r="L24" s="263">
        <v>576.29999999999995</v>
      </c>
      <c r="M24" s="263">
        <v>105.95917</v>
      </c>
    </row>
    <row r="25" spans="1:13">
      <c r="A25" s="254">
        <v>15</v>
      </c>
      <c r="B25" s="263" t="s">
        <v>838</v>
      </c>
      <c r="C25" s="264">
        <v>379.2</v>
      </c>
      <c r="D25" s="265">
        <v>382.11666666666662</v>
      </c>
      <c r="E25" s="265">
        <v>374.23333333333323</v>
      </c>
      <c r="F25" s="265">
        <v>369.26666666666659</v>
      </c>
      <c r="G25" s="265">
        <v>361.38333333333321</v>
      </c>
      <c r="H25" s="265">
        <v>387.08333333333326</v>
      </c>
      <c r="I25" s="265">
        <v>394.96666666666658</v>
      </c>
      <c r="J25" s="265">
        <v>399.93333333333328</v>
      </c>
      <c r="K25" s="263">
        <v>390</v>
      </c>
      <c r="L25" s="263">
        <v>377.15</v>
      </c>
      <c r="M25" s="263">
        <v>9.0960599999999996</v>
      </c>
    </row>
    <row r="26" spans="1:13">
      <c r="A26" s="254">
        <v>16</v>
      </c>
      <c r="B26" s="263" t="s">
        <v>291</v>
      </c>
      <c r="C26" s="264">
        <v>589.04999999999995</v>
      </c>
      <c r="D26" s="265">
        <v>580.41666666666663</v>
      </c>
      <c r="E26" s="265">
        <v>567.93333333333328</v>
      </c>
      <c r="F26" s="265">
        <v>546.81666666666661</v>
      </c>
      <c r="G26" s="265">
        <v>534.33333333333326</v>
      </c>
      <c r="H26" s="265">
        <v>601.5333333333333</v>
      </c>
      <c r="I26" s="265">
        <v>614.01666666666665</v>
      </c>
      <c r="J26" s="265">
        <v>635.13333333333333</v>
      </c>
      <c r="K26" s="263">
        <v>592.9</v>
      </c>
      <c r="L26" s="263">
        <v>559.29999999999995</v>
      </c>
      <c r="M26" s="263">
        <v>6.8258299999999998</v>
      </c>
    </row>
    <row r="27" spans="1:13">
      <c r="A27" s="254">
        <v>17</v>
      </c>
      <c r="B27" s="263" t="s">
        <v>224</v>
      </c>
      <c r="C27" s="264">
        <v>89.05</v>
      </c>
      <c r="D27" s="265">
        <v>89.316666666666663</v>
      </c>
      <c r="E27" s="265">
        <v>88.333333333333329</v>
      </c>
      <c r="F27" s="265">
        <v>87.61666666666666</v>
      </c>
      <c r="G27" s="265">
        <v>86.633333333333326</v>
      </c>
      <c r="H27" s="265">
        <v>90.033333333333331</v>
      </c>
      <c r="I27" s="265">
        <v>91.01666666666668</v>
      </c>
      <c r="J27" s="265">
        <v>91.733333333333334</v>
      </c>
      <c r="K27" s="263">
        <v>90.3</v>
      </c>
      <c r="L27" s="263">
        <v>88.6</v>
      </c>
      <c r="M27" s="263">
        <v>17.204239999999999</v>
      </c>
    </row>
    <row r="28" spans="1:13">
      <c r="A28" s="254">
        <v>18</v>
      </c>
      <c r="B28" s="263" t="s">
        <v>225</v>
      </c>
      <c r="C28" s="264">
        <v>167.85</v>
      </c>
      <c r="D28" s="265">
        <v>168.68333333333331</v>
      </c>
      <c r="E28" s="265">
        <v>165.16666666666663</v>
      </c>
      <c r="F28" s="265">
        <v>162.48333333333332</v>
      </c>
      <c r="G28" s="265">
        <v>158.96666666666664</v>
      </c>
      <c r="H28" s="265">
        <v>171.36666666666662</v>
      </c>
      <c r="I28" s="265">
        <v>174.88333333333333</v>
      </c>
      <c r="J28" s="265">
        <v>177.56666666666661</v>
      </c>
      <c r="K28" s="263">
        <v>172.2</v>
      </c>
      <c r="L28" s="263">
        <v>166</v>
      </c>
      <c r="M28" s="263">
        <v>28.436679999999999</v>
      </c>
    </row>
    <row r="29" spans="1:13">
      <c r="A29" s="254">
        <v>19</v>
      </c>
      <c r="B29" s="263" t="s">
        <v>292</v>
      </c>
      <c r="C29" s="264">
        <v>372.9</v>
      </c>
      <c r="D29" s="265">
        <v>374.95</v>
      </c>
      <c r="E29" s="265">
        <v>365.04999999999995</v>
      </c>
      <c r="F29" s="265">
        <v>357.2</v>
      </c>
      <c r="G29" s="265">
        <v>347.29999999999995</v>
      </c>
      <c r="H29" s="265">
        <v>382.79999999999995</v>
      </c>
      <c r="I29" s="265">
        <v>392.69999999999993</v>
      </c>
      <c r="J29" s="265">
        <v>400.54999999999995</v>
      </c>
      <c r="K29" s="263">
        <v>384.85</v>
      </c>
      <c r="L29" s="263">
        <v>367.1</v>
      </c>
      <c r="M29" s="263">
        <v>5.2700500000000003</v>
      </c>
    </row>
    <row r="30" spans="1:13">
      <c r="A30" s="254">
        <v>20</v>
      </c>
      <c r="B30" s="263" t="s">
        <v>293</v>
      </c>
      <c r="C30" s="264">
        <v>301.75</v>
      </c>
      <c r="D30" s="265">
        <v>302.55</v>
      </c>
      <c r="E30" s="265">
        <v>294.20000000000005</v>
      </c>
      <c r="F30" s="265">
        <v>286.65000000000003</v>
      </c>
      <c r="G30" s="265">
        <v>278.30000000000007</v>
      </c>
      <c r="H30" s="265">
        <v>310.10000000000002</v>
      </c>
      <c r="I30" s="265">
        <v>318.45000000000005</v>
      </c>
      <c r="J30" s="265">
        <v>326</v>
      </c>
      <c r="K30" s="263">
        <v>310.89999999999998</v>
      </c>
      <c r="L30" s="263">
        <v>295</v>
      </c>
      <c r="M30" s="263">
        <v>2.2604199999999999</v>
      </c>
    </row>
    <row r="31" spans="1:13">
      <c r="A31" s="254">
        <v>21</v>
      </c>
      <c r="B31" s="263" t="s">
        <v>737</v>
      </c>
      <c r="C31" s="264">
        <v>5092.55</v>
      </c>
      <c r="D31" s="265">
        <v>4995.083333333333</v>
      </c>
      <c r="E31" s="265">
        <v>4897.6166666666659</v>
      </c>
      <c r="F31" s="265">
        <v>4702.6833333333325</v>
      </c>
      <c r="G31" s="265">
        <v>4605.2166666666653</v>
      </c>
      <c r="H31" s="265">
        <v>5190.0166666666664</v>
      </c>
      <c r="I31" s="265">
        <v>5287.4833333333336</v>
      </c>
      <c r="J31" s="265">
        <v>5482.416666666667</v>
      </c>
      <c r="K31" s="263">
        <v>5092.55</v>
      </c>
      <c r="L31" s="263">
        <v>4800.1499999999996</v>
      </c>
      <c r="M31" s="263">
        <v>3.3834200000000001</v>
      </c>
    </row>
    <row r="32" spans="1:13">
      <c r="A32" s="254">
        <v>22</v>
      </c>
      <c r="B32" s="263" t="s">
        <v>226</v>
      </c>
      <c r="C32" s="264">
        <v>1816.6</v>
      </c>
      <c r="D32" s="265">
        <v>1806.7666666666667</v>
      </c>
      <c r="E32" s="265">
        <v>1789.8333333333333</v>
      </c>
      <c r="F32" s="265">
        <v>1763.0666666666666</v>
      </c>
      <c r="G32" s="265">
        <v>1746.1333333333332</v>
      </c>
      <c r="H32" s="265">
        <v>1833.5333333333333</v>
      </c>
      <c r="I32" s="265">
        <v>1850.4666666666667</v>
      </c>
      <c r="J32" s="265">
        <v>1877.2333333333333</v>
      </c>
      <c r="K32" s="263">
        <v>1823.7</v>
      </c>
      <c r="L32" s="263">
        <v>1780</v>
      </c>
      <c r="M32" s="263">
        <v>0.84433000000000002</v>
      </c>
    </row>
    <row r="33" spans="1:13">
      <c r="A33" s="254">
        <v>23</v>
      </c>
      <c r="B33" s="263" t="s">
        <v>294</v>
      </c>
      <c r="C33" s="264">
        <v>2202.0500000000002</v>
      </c>
      <c r="D33" s="265">
        <v>2210.9166666666665</v>
      </c>
      <c r="E33" s="265">
        <v>2182.8833333333332</v>
      </c>
      <c r="F33" s="265">
        <v>2163.7166666666667</v>
      </c>
      <c r="G33" s="265">
        <v>2135.6833333333334</v>
      </c>
      <c r="H33" s="265">
        <v>2230.083333333333</v>
      </c>
      <c r="I33" s="265">
        <v>2258.1166666666668</v>
      </c>
      <c r="J33" s="265">
        <v>2277.2833333333328</v>
      </c>
      <c r="K33" s="263">
        <v>2238.9499999999998</v>
      </c>
      <c r="L33" s="263">
        <v>2191.75</v>
      </c>
      <c r="M33" s="263">
        <v>0.55420000000000003</v>
      </c>
    </row>
    <row r="34" spans="1:13">
      <c r="A34" s="254">
        <v>24</v>
      </c>
      <c r="B34" s="263" t="s">
        <v>738</v>
      </c>
      <c r="C34" s="264">
        <v>101.05</v>
      </c>
      <c r="D34" s="265">
        <v>101.89999999999999</v>
      </c>
      <c r="E34" s="265">
        <v>99.499999999999986</v>
      </c>
      <c r="F34" s="265">
        <v>97.949999999999989</v>
      </c>
      <c r="G34" s="265">
        <v>95.549999999999983</v>
      </c>
      <c r="H34" s="265">
        <v>103.44999999999999</v>
      </c>
      <c r="I34" s="265">
        <v>105.85</v>
      </c>
      <c r="J34" s="265">
        <v>107.39999999999999</v>
      </c>
      <c r="K34" s="263">
        <v>104.3</v>
      </c>
      <c r="L34" s="263">
        <v>100.35</v>
      </c>
      <c r="M34" s="263">
        <v>4.7470600000000003</v>
      </c>
    </row>
    <row r="35" spans="1:13">
      <c r="A35" s="254">
        <v>25</v>
      </c>
      <c r="B35" s="263" t="s">
        <v>295</v>
      </c>
      <c r="C35" s="264">
        <v>935.8</v>
      </c>
      <c r="D35" s="265">
        <v>939.26666666666677</v>
      </c>
      <c r="E35" s="265">
        <v>929.53333333333353</v>
      </c>
      <c r="F35" s="265">
        <v>923.26666666666677</v>
      </c>
      <c r="G35" s="265">
        <v>913.53333333333353</v>
      </c>
      <c r="H35" s="265">
        <v>945.53333333333353</v>
      </c>
      <c r="I35" s="265">
        <v>955.26666666666688</v>
      </c>
      <c r="J35" s="265">
        <v>961.53333333333353</v>
      </c>
      <c r="K35" s="263">
        <v>949</v>
      </c>
      <c r="L35" s="263">
        <v>933</v>
      </c>
      <c r="M35" s="263">
        <v>2.16628</v>
      </c>
    </row>
    <row r="36" spans="1:13">
      <c r="A36" s="254">
        <v>26</v>
      </c>
      <c r="B36" s="263" t="s">
        <v>227</v>
      </c>
      <c r="C36" s="264">
        <v>2891.1</v>
      </c>
      <c r="D36" s="265">
        <v>2881.15</v>
      </c>
      <c r="E36" s="265">
        <v>2862.3</v>
      </c>
      <c r="F36" s="265">
        <v>2833.5</v>
      </c>
      <c r="G36" s="265">
        <v>2814.65</v>
      </c>
      <c r="H36" s="265">
        <v>2909.9500000000003</v>
      </c>
      <c r="I36" s="265">
        <v>2928.7999999999997</v>
      </c>
      <c r="J36" s="265">
        <v>2957.6000000000004</v>
      </c>
      <c r="K36" s="263">
        <v>2900</v>
      </c>
      <c r="L36" s="263">
        <v>2852.35</v>
      </c>
      <c r="M36" s="263">
        <v>0.59</v>
      </c>
    </row>
    <row r="37" spans="1:13">
      <c r="A37" s="254">
        <v>27</v>
      </c>
      <c r="B37" s="263" t="s">
        <v>739</v>
      </c>
      <c r="C37" s="264">
        <v>5338.6</v>
      </c>
      <c r="D37" s="265">
        <v>5289.9333333333334</v>
      </c>
      <c r="E37" s="265">
        <v>5204.8666666666668</v>
      </c>
      <c r="F37" s="265">
        <v>5071.1333333333332</v>
      </c>
      <c r="G37" s="265">
        <v>4986.0666666666666</v>
      </c>
      <c r="H37" s="265">
        <v>5423.666666666667</v>
      </c>
      <c r="I37" s="265">
        <v>5508.7333333333345</v>
      </c>
      <c r="J37" s="265">
        <v>5642.4666666666672</v>
      </c>
      <c r="K37" s="263">
        <v>5375</v>
      </c>
      <c r="L37" s="263">
        <v>5156.2</v>
      </c>
      <c r="M37" s="263">
        <v>0.86170999999999998</v>
      </c>
    </row>
    <row r="38" spans="1:13">
      <c r="A38" s="254">
        <v>28</v>
      </c>
      <c r="B38" s="263" t="s">
        <v>802</v>
      </c>
      <c r="C38" s="264">
        <v>21.3</v>
      </c>
      <c r="D38" s="265">
        <v>21.116666666666671</v>
      </c>
      <c r="E38" s="265">
        <v>20.38333333333334</v>
      </c>
      <c r="F38" s="265">
        <v>19.466666666666669</v>
      </c>
      <c r="G38" s="265">
        <v>18.733333333333338</v>
      </c>
      <c r="H38" s="265">
        <v>22.033333333333342</v>
      </c>
      <c r="I38" s="265">
        <v>22.766666666666669</v>
      </c>
      <c r="J38" s="265">
        <v>23.683333333333344</v>
      </c>
      <c r="K38" s="263">
        <v>21.85</v>
      </c>
      <c r="L38" s="263">
        <v>20.2</v>
      </c>
      <c r="M38" s="263">
        <v>184.83546000000001</v>
      </c>
    </row>
    <row r="39" spans="1:13">
      <c r="A39" s="254">
        <v>29</v>
      </c>
      <c r="B39" s="263" t="s">
        <v>44</v>
      </c>
      <c r="C39" s="264">
        <v>983.55</v>
      </c>
      <c r="D39" s="265">
        <v>989.18333333333339</v>
      </c>
      <c r="E39" s="265">
        <v>969.36666666666679</v>
      </c>
      <c r="F39" s="265">
        <v>955.18333333333339</v>
      </c>
      <c r="G39" s="265">
        <v>935.36666666666679</v>
      </c>
      <c r="H39" s="265">
        <v>1003.3666666666668</v>
      </c>
      <c r="I39" s="265">
        <v>1023.1833333333334</v>
      </c>
      <c r="J39" s="265">
        <v>1037.3666666666668</v>
      </c>
      <c r="K39" s="263">
        <v>1009</v>
      </c>
      <c r="L39" s="263">
        <v>975</v>
      </c>
      <c r="M39" s="263">
        <v>18.137599999999999</v>
      </c>
    </row>
    <row r="40" spans="1:13">
      <c r="A40" s="254">
        <v>30</v>
      </c>
      <c r="B40" s="263" t="s">
        <v>297</v>
      </c>
      <c r="C40" s="264">
        <v>3143.45</v>
      </c>
      <c r="D40" s="265">
        <v>3094.4</v>
      </c>
      <c r="E40" s="265">
        <v>2994.1000000000004</v>
      </c>
      <c r="F40" s="265">
        <v>2844.7500000000005</v>
      </c>
      <c r="G40" s="265">
        <v>2744.4500000000007</v>
      </c>
      <c r="H40" s="265">
        <v>3243.75</v>
      </c>
      <c r="I40" s="265">
        <v>3344.05</v>
      </c>
      <c r="J40" s="265">
        <v>3493.3999999999996</v>
      </c>
      <c r="K40" s="263">
        <v>3194.7</v>
      </c>
      <c r="L40" s="263">
        <v>2945.05</v>
      </c>
      <c r="M40" s="263">
        <v>5.0479700000000003</v>
      </c>
    </row>
    <row r="41" spans="1:13">
      <c r="A41" s="254">
        <v>31</v>
      </c>
      <c r="B41" s="263" t="s">
        <v>45</v>
      </c>
      <c r="C41" s="264">
        <v>276.89999999999998</v>
      </c>
      <c r="D41" s="265">
        <v>275.40000000000003</v>
      </c>
      <c r="E41" s="265">
        <v>273.00000000000006</v>
      </c>
      <c r="F41" s="265">
        <v>269.10000000000002</v>
      </c>
      <c r="G41" s="265">
        <v>266.70000000000005</v>
      </c>
      <c r="H41" s="265">
        <v>279.30000000000007</v>
      </c>
      <c r="I41" s="265">
        <v>281.70000000000005</v>
      </c>
      <c r="J41" s="265">
        <v>285.60000000000008</v>
      </c>
      <c r="K41" s="263">
        <v>277.8</v>
      </c>
      <c r="L41" s="263">
        <v>271.5</v>
      </c>
      <c r="M41" s="263">
        <v>54.752780000000001</v>
      </c>
    </row>
    <row r="42" spans="1:13">
      <c r="A42" s="254">
        <v>32</v>
      </c>
      <c r="B42" s="263" t="s">
        <v>46</v>
      </c>
      <c r="C42" s="264">
        <v>2756.5</v>
      </c>
      <c r="D42" s="265">
        <v>2755.3333333333335</v>
      </c>
      <c r="E42" s="265">
        <v>2731.166666666667</v>
      </c>
      <c r="F42" s="265">
        <v>2705.8333333333335</v>
      </c>
      <c r="G42" s="265">
        <v>2681.666666666667</v>
      </c>
      <c r="H42" s="265">
        <v>2780.666666666667</v>
      </c>
      <c r="I42" s="265">
        <v>2804.8333333333339</v>
      </c>
      <c r="J42" s="265">
        <v>2830.166666666667</v>
      </c>
      <c r="K42" s="263">
        <v>2779.5</v>
      </c>
      <c r="L42" s="263">
        <v>2730</v>
      </c>
      <c r="M42" s="263">
        <v>5.8164199999999999</v>
      </c>
    </row>
    <row r="43" spans="1:13">
      <c r="A43" s="254">
        <v>33</v>
      </c>
      <c r="B43" s="263" t="s">
        <v>47</v>
      </c>
      <c r="C43" s="264">
        <v>240</v>
      </c>
      <c r="D43" s="265">
        <v>242.70000000000002</v>
      </c>
      <c r="E43" s="265">
        <v>236.30000000000004</v>
      </c>
      <c r="F43" s="265">
        <v>232.60000000000002</v>
      </c>
      <c r="G43" s="265">
        <v>226.20000000000005</v>
      </c>
      <c r="H43" s="265">
        <v>246.40000000000003</v>
      </c>
      <c r="I43" s="265">
        <v>252.8</v>
      </c>
      <c r="J43" s="265">
        <v>256.5</v>
      </c>
      <c r="K43" s="263">
        <v>249.1</v>
      </c>
      <c r="L43" s="263">
        <v>239</v>
      </c>
      <c r="M43" s="263">
        <v>125.61402</v>
      </c>
    </row>
    <row r="44" spans="1:13">
      <c r="A44" s="254">
        <v>34</v>
      </c>
      <c r="B44" s="263" t="s">
        <v>48</v>
      </c>
      <c r="C44" s="264">
        <v>135.05000000000001</v>
      </c>
      <c r="D44" s="265">
        <v>134.48333333333335</v>
      </c>
      <c r="E44" s="265">
        <v>133.4666666666667</v>
      </c>
      <c r="F44" s="265">
        <v>131.88333333333335</v>
      </c>
      <c r="G44" s="265">
        <v>130.8666666666667</v>
      </c>
      <c r="H44" s="265">
        <v>136.06666666666669</v>
      </c>
      <c r="I44" s="265">
        <v>137.08333333333334</v>
      </c>
      <c r="J44" s="265">
        <v>138.66666666666669</v>
      </c>
      <c r="K44" s="263">
        <v>135.5</v>
      </c>
      <c r="L44" s="263">
        <v>132.9</v>
      </c>
      <c r="M44" s="263">
        <v>171.23786999999999</v>
      </c>
    </row>
    <row r="45" spans="1:13">
      <c r="A45" s="254">
        <v>35</v>
      </c>
      <c r="B45" s="263" t="s">
        <v>298</v>
      </c>
      <c r="C45" s="264">
        <v>110.9</v>
      </c>
      <c r="D45" s="265">
        <v>111.13333333333333</v>
      </c>
      <c r="E45" s="265">
        <v>109.76666666666665</v>
      </c>
      <c r="F45" s="265">
        <v>108.63333333333333</v>
      </c>
      <c r="G45" s="265">
        <v>107.26666666666665</v>
      </c>
      <c r="H45" s="265">
        <v>112.26666666666665</v>
      </c>
      <c r="I45" s="265">
        <v>113.63333333333333</v>
      </c>
      <c r="J45" s="265">
        <v>114.76666666666665</v>
      </c>
      <c r="K45" s="263">
        <v>112.5</v>
      </c>
      <c r="L45" s="263">
        <v>110</v>
      </c>
      <c r="M45" s="263">
        <v>13.57621</v>
      </c>
    </row>
    <row r="46" spans="1:13">
      <c r="A46" s="254">
        <v>36</v>
      </c>
      <c r="B46" s="263" t="s">
        <v>50</v>
      </c>
      <c r="C46" s="264">
        <v>2505.5</v>
      </c>
      <c r="D46" s="265">
        <v>2513.5333333333333</v>
      </c>
      <c r="E46" s="265">
        <v>2487.0666666666666</v>
      </c>
      <c r="F46" s="265">
        <v>2468.6333333333332</v>
      </c>
      <c r="G46" s="265">
        <v>2442.1666666666665</v>
      </c>
      <c r="H46" s="265">
        <v>2531.9666666666667</v>
      </c>
      <c r="I46" s="265">
        <v>2558.4333333333329</v>
      </c>
      <c r="J46" s="265">
        <v>2576.8666666666668</v>
      </c>
      <c r="K46" s="263">
        <v>2540</v>
      </c>
      <c r="L46" s="263">
        <v>2495.1</v>
      </c>
      <c r="M46" s="263">
        <v>14.462859999999999</v>
      </c>
    </row>
    <row r="47" spans="1:13">
      <c r="A47" s="254">
        <v>37</v>
      </c>
      <c r="B47" s="263" t="s">
        <v>299</v>
      </c>
      <c r="C47" s="264">
        <v>148.55000000000001</v>
      </c>
      <c r="D47" s="265">
        <v>150.11666666666667</v>
      </c>
      <c r="E47" s="265">
        <v>146.03333333333336</v>
      </c>
      <c r="F47" s="265">
        <v>143.51666666666668</v>
      </c>
      <c r="G47" s="265">
        <v>139.43333333333337</v>
      </c>
      <c r="H47" s="265">
        <v>152.63333333333335</v>
      </c>
      <c r="I47" s="265">
        <v>156.71666666666667</v>
      </c>
      <c r="J47" s="265">
        <v>159.23333333333335</v>
      </c>
      <c r="K47" s="263">
        <v>154.19999999999999</v>
      </c>
      <c r="L47" s="263">
        <v>147.6</v>
      </c>
      <c r="M47" s="263">
        <v>3.8207399999999998</v>
      </c>
    </row>
    <row r="48" spans="1:13">
      <c r="A48" s="254">
        <v>38</v>
      </c>
      <c r="B48" s="263" t="s">
        <v>300</v>
      </c>
      <c r="C48" s="264">
        <v>3718.5</v>
      </c>
      <c r="D48" s="265">
        <v>3735.0333333333333</v>
      </c>
      <c r="E48" s="265">
        <v>3680.0666666666666</v>
      </c>
      <c r="F48" s="265">
        <v>3641.6333333333332</v>
      </c>
      <c r="G48" s="265">
        <v>3586.6666666666665</v>
      </c>
      <c r="H48" s="265">
        <v>3773.4666666666667</v>
      </c>
      <c r="I48" s="265">
        <v>3828.4333333333329</v>
      </c>
      <c r="J48" s="265">
        <v>3866.8666666666668</v>
      </c>
      <c r="K48" s="263">
        <v>3790</v>
      </c>
      <c r="L48" s="263">
        <v>3696.6</v>
      </c>
      <c r="M48" s="263">
        <v>0.32763999999999999</v>
      </c>
    </row>
    <row r="49" spans="1:13">
      <c r="A49" s="254">
        <v>39</v>
      </c>
      <c r="B49" s="263" t="s">
        <v>301</v>
      </c>
      <c r="C49" s="264">
        <v>2034.9</v>
      </c>
      <c r="D49" s="265">
        <v>2034.7833333333335</v>
      </c>
      <c r="E49" s="265">
        <v>2010.166666666667</v>
      </c>
      <c r="F49" s="265">
        <v>1985.4333333333334</v>
      </c>
      <c r="G49" s="265">
        <v>1960.8166666666668</v>
      </c>
      <c r="H49" s="265">
        <v>2059.5166666666673</v>
      </c>
      <c r="I49" s="265">
        <v>2084.1333333333332</v>
      </c>
      <c r="J49" s="265">
        <v>2108.8666666666672</v>
      </c>
      <c r="K49" s="263">
        <v>2059.4</v>
      </c>
      <c r="L49" s="263">
        <v>2010.05</v>
      </c>
      <c r="M49" s="263">
        <v>1.4593799999999999</v>
      </c>
    </row>
    <row r="50" spans="1:13">
      <c r="A50" s="254">
        <v>40</v>
      </c>
      <c r="B50" s="263" t="s">
        <v>302</v>
      </c>
      <c r="C50" s="264">
        <v>6516.1</v>
      </c>
      <c r="D50" s="265">
        <v>6458.7</v>
      </c>
      <c r="E50" s="265">
        <v>6392.4</v>
      </c>
      <c r="F50" s="265">
        <v>6268.7</v>
      </c>
      <c r="G50" s="265">
        <v>6202.4</v>
      </c>
      <c r="H50" s="265">
        <v>6582.4</v>
      </c>
      <c r="I50" s="265">
        <v>6648.7000000000007</v>
      </c>
      <c r="J50" s="265">
        <v>6772.4</v>
      </c>
      <c r="K50" s="263">
        <v>6525</v>
      </c>
      <c r="L50" s="263">
        <v>6335</v>
      </c>
      <c r="M50" s="263">
        <v>0.21973000000000001</v>
      </c>
    </row>
    <row r="51" spans="1:13">
      <c r="A51" s="254">
        <v>41</v>
      </c>
      <c r="B51" s="263" t="s">
        <v>52</v>
      </c>
      <c r="C51" s="264">
        <v>935.2</v>
      </c>
      <c r="D51" s="265">
        <v>944.30000000000007</v>
      </c>
      <c r="E51" s="265">
        <v>918.90000000000009</v>
      </c>
      <c r="F51" s="265">
        <v>902.6</v>
      </c>
      <c r="G51" s="265">
        <v>877.2</v>
      </c>
      <c r="H51" s="265">
        <v>960.60000000000014</v>
      </c>
      <c r="I51" s="265">
        <v>986</v>
      </c>
      <c r="J51" s="265">
        <v>1002.3000000000002</v>
      </c>
      <c r="K51" s="263">
        <v>969.7</v>
      </c>
      <c r="L51" s="263">
        <v>928</v>
      </c>
      <c r="M51" s="263">
        <v>64.027270000000001</v>
      </c>
    </row>
    <row r="52" spans="1:13">
      <c r="A52" s="254">
        <v>42</v>
      </c>
      <c r="B52" s="263" t="s">
        <v>303</v>
      </c>
      <c r="C52" s="264">
        <v>505.7</v>
      </c>
      <c r="D52" s="265">
        <v>506.86666666666662</v>
      </c>
      <c r="E52" s="265">
        <v>502.83333333333326</v>
      </c>
      <c r="F52" s="265">
        <v>499.96666666666664</v>
      </c>
      <c r="G52" s="265">
        <v>495.93333333333328</v>
      </c>
      <c r="H52" s="265">
        <v>509.73333333333323</v>
      </c>
      <c r="I52" s="265">
        <v>513.76666666666665</v>
      </c>
      <c r="J52" s="265">
        <v>516.63333333333321</v>
      </c>
      <c r="K52" s="263">
        <v>510.9</v>
      </c>
      <c r="L52" s="263">
        <v>504</v>
      </c>
      <c r="M52" s="263">
        <v>2.1815500000000001</v>
      </c>
    </row>
    <row r="53" spans="1:13">
      <c r="A53" s="254">
        <v>43</v>
      </c>
      <c r="B53" s="263" t="s">
        <v>228</v>
      </c>
      <c r="C53" s="264">
        <v>2951.9</v>
      </c>
      <c r="D53" s="265">
        <v>2958.0166666666664</v>
      </c>
      <c r="E53" s="265">
        <v>2918.0333333333328</v>
      </c>
      <c r="F53" s="265">
        <v>2884.1666666666665</v>
      </c>
      <c r="G53" s="265">
        <v>2844.1833333333329</v>
      </c>
      <c r="H53" s="265">
        <v>2991.8833333333328</v>
      </c>
      <c r="I53" s="265">
        <v>3031.8666666666663</v>
      </c>
      <c r="J53" s="265">
        <v>3065.7333333333327</v>
      </c>
      <c r="K53" s="263">
        <v>2998</v>
      </c>
      <c r="L53" s="263">
        <v>2924.15</v>
      </c>
      <c r="M53" s="263">
        <v>2.3656000000000001</v>
      </c>
    </row>
    <row r="54" spans="1:13">
      <c r="A54" s="254">
        <v>44</v>
      </c>
      <c r="B54" s="263" t="s">
        <v>54</v>
      </c>
      <c r="C54" s="264">
        <v>740.1</v>
      </c>
      <c r="D54" s="265">
        <v>738.41666666666663</v>
      </c>
      <c r="E54" s="265">
        <v>732.68333333333328</v>
      </c>
      <c r="F54" s="265">
        <v>725.26666666666665</v>
      </c>
      <c r="G54" s="265">
        <v>719.5333333333333</v>
      </c>
      <c r="H54" s="265">
        <v>745.83333333333326</v>
      </c>
      <c r="I54" s="265">
        <v>751.56666666666661</v>
      </c>
      <c r="J54" s="265">
        <v>758.98333333333323</v>
      </c>
      <c r="K54" s="263">
        <v>744.15</v>
      </c>
      <c r="L54" s="263">
        <v>731</v>
      </c>
      <c r="M54" s="263">
        <v>118.97709999999999</v>
      </c>
    </row>
    <row r="55" spans="1:13">
      <c r="A55" s="254">
        <v>45</v>
      </c>
      <c r="B55" s="263" t="s">
        <v>304</v>
      </c>
      <c r="C55" s="264">
        <v>1923.8</v>
      </c>
      <c r="D55" s="265">
        <v>1897.7166666666665</v>
      </c>
      <c r="E55" s="265">
        <v>1793.0333333333328</v>
      </c>
      <c r="F55" s="265">
        <v>1662.2666666666664</v>
      </c>
      <c r="G55" s="265">
        <v>1557.5833333333328</v>
      </c>
      <c r="H55" s="265">
        <v>2028.4833333333329</v>
      </c>
      <c r="I55" s="265">
        <v>2133.166666666667</v>
      </c>
      <c r="J55" s="265">
        <v>2263.9333333333329</v>
      </c>
      <c r="K55" s="263">
        <v>2002.4</v>
      </c>
      <c r="L55" s="263">
        <v>1766.95</v>
      </c>
      <c r="M55" s="263">
        <v>5.4040299999999997</v>
      </c>
    </row>
    <row r="56" spans="1:13">
      <c r="A56" s="254">
        <v>46</v>
      </c>
      <c r="B56" s="263" t="s">
        <v>305</v>
      </c>
      <c r="C56" s="264">
        <v>967.75</v>
      </c>
      <c r="D56" s="265">
        <v>971.80000000000007</v>
      </c>
      <c r="E56" s="265">
        <v>959.20000000000016</v>
      </c>
      <c r="F56" s="265">
        <v>950.65000000000009</v>
      </c>
      <c r="G56" s="265">
        <v>938.05000000000018</v>
      </c>
      <c r="H56" s="265">
        <v>980.35000000000014</v>
      </c>
      <c r="I56" s="265">
        <v>992.95</v>
      </c>
      <c r="J56" s="265">
        <v>1001.5000000000001</v>
      </c>
      <c r="K56" s="263">
        <v>984.4</v>
      </c>
      <c r="L56" s="263">
        <v>963.25</v>
      </c>
      <c r="M56" s="263">
        <v>2.4339200000000001</v>
      </c>
    </row>
    <row r="57" spans="1:13">
      <c r="A57" s="254">
        <v>47</v>
      </c>
      <c r="B57" s="263" t="s">
        <v>306</v>
      </c>
      <c r="C57" s="264">
        <v>602.6</v>
      </c>
      <c r="D57" s="265">
        <v>602.06666666666672</v>
      </c>
      <c r="E57" s="265">
        <v>598.53333333333342</v>
      </c>
      <c r="F57" s="265">
        <v>594.4666666666667</v>
      </c>
      <c r="G57" s="265">
        <v>590.93333333333339</v>
      </c>
      <c r="H57" s="265">
        <v>606.13333333333344</v>
      </c>
      <c r="I57" s="265">
        <v>609.66666666666674</v>
      </c>
      <c r="J57" s="265">
        <v>613.73333333333346</v>
      </c>
      <c r="K57" s="263">
        <v>605.6</v>
      </c>
      <c r="L57" s="263">
        <v>598</v>
      </c>
      <c r="M57" s="263">
        <v>2.5048900000000001</v>
      </c>
    </row>
    <row r="58" spans="1:13">
      <c r="A58" s="254">
        <v>48</v>
      </c>
      <c r="B58" s="263" t="s">
        <v>55</v>
      </c>
      <c r="C58" s="264">
        <v>4181.8999999999996</v>
      </c>
      <c r="D58" s="265">
        <v>4170.25</v>
      </c>
      <c r="E58" s="265">
        <v>4138.1000000000004</v>
      </c>
      <c r="F58" s="265">
        <v>4094.3</v>
      </c>
      <c r="G58" s="265">
        <v>4062.1500000000005</v>
      </c>
      <c r="H58" s="265">
        <v>4214.05</v>
      </c>
      <c r="I58" s="265">
        <v>4246.2</v>
      </c>
      <c r="J58" s="265">
        <v>4290</v>
      </c>
      <c r="K58" s="263">
        <v>4202.3999999999996</v>
      </c>
      <c r="L58" s="263">
        <v>4126.45</v>
      </c>
      <c r="M58" s="263">
        <v>5.46983</v>
      </c>
    </row>
    <row r="59" spans="1:13">
      <c r="A59" s="254">
        <v>49</v>
      </c>
      <c r="B59" s="263" t="s">
        <v>307</v>
      </c>
      <c r="C59" s="264">
        <v>263.25</v>
      </c>
      <c r="D59" s="265">
        <v>262.55</v>
      </c>
      <c r="E59" s="265">
        <v>257.70000000000005</v>
      </c>
      <c r="F59" s="265">
        <v>252.15000000000003</v>
      </c>
      <c r="G59" s="265">
        <v>247.30000000000007</v>
      </c>
      <c r="H59" s="265">
        <v>268.10000000000002</v>
      </c>
      <c r="I59" s="265">
        <v>272.95000000000005</v>
      </c>
      <c r="J59" s="265">
        <v>278.5</v>
      </c>
      <c r="K59" s="263">
        <v>267.39999999999998</v>
      </c>
      <c r="L59" s="263">
        <v>257</v>
      </c>
      <c r="M59" s="263">
        <v>6.9062099999999997</v>
      </c>
    </row>
    <row r="60" spans="1:13" ht="12" customHeight="1">
      <c r="A60" s="254">
        <v>50</v>
      </c>
      <c r="B60" s="263" t="s">
        <v>308</v>
      </c>
      <c r="C60" s="264">
        <v>1050.3499999999999</v>
      </c>
      <c r="D60" s="265">
        <v>1065.7499999999998</v>
      </c>
      <c r="E60" s="265">
        <v>1006.9499999999996</v>
      </c>
      <c r="F60" s="265">
        <v>963.54999999999984</v>
      </c>
      <c r="G60" s="265">
        <v>904.74999999999966</v>
      </c>
      <c r="H60" s="265">
        <v>1109.1499999999996</v>
      </c>
      <c r="I60" s="265">
        <v>1167.9499999999998</v>
      </c>
      <c r="J60" s="265">
        <v>1211.3499999999995</v>
      </c>
      <c r="K60" s="263">
        <v>1124.55</v>
      </c>
      <c r="L60" s="263">
        <v>1022.35</v>
      </c>
      <c r="M60" s="263">
        <v>21.91423</v>
      </c>
    </row>
    <row r="61" spans="1:13">
      <c r="A61" s="254">
        <v>51</v>
      </c>
      <c r="B61" s="263" t="s">
        <v>58</v>
      </c>
      <c r="C61" s="264">
        <v>5567.05</v>
      </c>
      <c r="D61" s="265">
        <v>5536.9333333333334</v>
      </c>
      <c r="E61" s="265">
        <v>5485.8666666666668</v>
      </c>
      <c r="F61" s="265">
        <v>5404.6833333333334</v>
      </c>
      <c r="G61" s="265">
        <v>5353.6166666666668</v>
      </c>
      <c r="H61" s="265">
        <v>5618.1166666666668</v>
      </c>
      <c r="I61" s="265">
        <v>5669.1833333333343</v>
      </c>
      <c r="J61" s="265">
        <v>5750.3666666666668</v>
      </c>
      <c r="K61" s="263">
        <v>5588</v>
      </c>
      <c r="L61" s="263">
        <v>5455.75</v>
      </c>
      <c r="M61" s="263">
        <v>20.289470000000001</v>
      </c>
    </row>
    <row r="62" spans="1:13">
      <c r="A62" s="254">
        <v>52</v>
      </c>
      <c r="B62" s="263" t="s">
        <v>57</v>
      </c>
      <c r="C62" s="264">
        <v>10216.65</v>
      </c>
      <c r="D62" s="265">
        <v>10246.516666666666</v>
      </c>
      <c r="E62" s="265">
        <v>10075.133333333333</v>
      </c>
      <c r="F62" s="265">
        <v>9933.6166666666668</v>
      </c>
      <c r="G62" s="265">
        <v>9762.2333333333336</v>
      </c>
      <c r="H62" s="265">
        <v>10388.033333333333</v>
      </c>
      <c r="I62" s="265">
        <v>10559.416666666664</v>
      </c>
      <c r="J62" s="265">
        <v>10700.933333333332</v>
      </c>
      <c r="K62" s="263">
        <v>10417.9</v>
      </c>
      <c r="L62" s="263">
        <v>10105</v>
      </c>
      <c r="M62" s="263">
        <v>7.1553800000000001</v>
      </c>
    </row>
    <row r="63" spans="1:13">
      <c r="A63" s="254">
        <v>53</v>
      </c>
      <c r="B63" s="263" t="s">
        <v>229</v>
      </c>
      <c r="C63" s="264">
        <v>3553.65</v>
      </c>
      <c r="D63" s="265">
        <v>3537.8833333333332</v>
      </c>
      <c r="E63" s="265">
        <v>3505.7666666666664</v>
      </c>
      <c r="F63" s="265">
        <v>3457.8833333333332</v>
      </c>
      <c r="G63" s="265">
        <v>3425.7666666666664</v>
      </c>
      <c r="H63" s="265">
        <v>3585.7666666666664</v>
      </c>
      <c r="I63" s="265">
        <v>3617.8833333333332</v>
      </c>
      <c r="J63" s="265">
        <v>3665.7666666666664</v>
      </c>
      <c r="K63" s="263">
        <v>3570</v>
      </c>
      <c r="L63" s="263">
        <v>3490</v>
      </c>
      <c r="M63" s="263">
        <v>0.18298</v>
      </c>
    </row>
    <row r="64" spans="1:13">
      <c r="A64" s="254">
        <v>54</v>
      </c>
      <c r="B64" s="263" t="s">
        <v>59</v>
      </c>
      <c r="C64" s="264">
        <v>1648.8</v>
      </c>
      <c r="D64" s="265">
        <v>1644.6166666666668</v>
      </c>
      <c r="E64" s="265">
        <v>1621.2333333333336</v>
      </c>
      <c r="F64" s="265">
        <v>1593.6666666666667</v>
      </c>
      <c r="G64" s="265">
        <v>1570.2833333333335</v>
      </c>
      <c r="H64" s="265">
        <v>1672.1833333333336</v>
      </c>
      <c r="I64" s="265">
        <v>1695.5666666666668</v>
      </c>
      <c r="J64" s="265">
        <v>1723.1333333333337</v>
      </c>
      <c r="K64" s="263">
        <v>1668</v>
      </c>
      <c r="L64" s="263">
        <v>1617.05</v>
      </c>
      <c r="M64" s="263">
        <v>21.275189999999998</v>
      </c>
    </row>
    <row r="65" spans="1:13">
      <c r="A65" s="254">
        <v>55</v>
      </c>
      <c r="B65" s="263" t="s">
        <v>309</v>
      </c>
      <c r="C65" s="264">
        <v>114.65</v>
      </c>
      <c r="D65" s="265">
        <v>115.06666666666668</v>
      </c>
      <c r="E65" s="265">
        <v>113.73333333333335</v>
      </c>
      <c r="F65" s="265">
        <v>112.81666666666668</v>
      </c>
      <c r="G65" s="265">
        <v>111.48333333333335</v>
      </c>
      <c r="H65" s="265">
        <v>115.98333333333335</v>
      </c>
      <c r="I65" s="265">
        <v>117.31666666666669</v>
      </c>
      <c r="J65" s="265">
        <v>118.23333333333335</v>
      </c>
      <c r="K65" s="263">
        <v>116.4</v>
      </c>
      <c r="L65" s="263">
        <v>114.15</v>
      </c>
      <c r="M65" s="263">
        <v>2.8273999999999999</v>
      </c>
    </row>
    <row r="66" spans="1:13">
      <c r="A66" s="254">
        <v>56</v>
      </c>
      <c r="B66" s="263" t="s">
        <v>310</v>
      </c>
      <c r="C66" s="264">
        <v>158.94999999999999</v>
      </c>
      <c r="D66" s="265">
        <v>159.83333333333334</v>
      </c>
      <c r="E66" s="265">
        <v>156.86666666666667</v>
      </c>
      <c r="F66" s="265">
        <v>154.78333333333333</v>
      </c>
      <c r="G66" s="265">
        <v>151.81666666666666</v>
      </c>
      <c r="H66" s="265">
        <v>161.91666666666669</v>
      </c>
      <c r="I66" s="265">
        <v>164.88333333333333</v>
      </c>
      <c r="J66" s="265">
        <v>166.9666666666667</v>
      </c>
      <c r="K66" s="263">
        <v>162.80000000000001</v>
      </c>
      <c r="L66" s="263">
        <v>157.75</v>
      </c>
      <c r="M66" s="263">
        <v>7.0186000000000002</v>
      </c>
    </row>
    <row r="67" spans="1:13">
      <c r="A67" s="254">
        <v>57</v>
      </c>
      <c r="B67" s="263" t="s">
        <v>230</v>
      </c>
      <c r="C67" s="264">
        <v>332.65</v>
      </c>
      <c r="D67" s="265">
        <v>332.68333333333334</v>
      </c>
      <c r="E67" s="265">
        <v>329.51666666666665</v>
      </c>
      <c r="F67" s="265">
        <v>326.38333333333333</v>
      </c>
      <c r="G67" s="265">
        <v>323.21666666666664</v>
      </c>
      <c r="H67" s="265">
        <v>335.81666666666666</v>
      </c>
      <c r="I67" s="265">
        <v>338.98333333333329</v>
      </c>
      <c r="J67" s="265">
        <v>342.11666666666667</v>
      </c>
      <c r="K67" s="263">
        <v>335.85</v>
      </c>
      <c r="L67" s="263">
        <v>329.55</v>
      </c>
      <c r="M67" s="263">
        <v>81.093400000000003</v>
      </c>
    </row>
    <row r="68" spans="1:13">
      <c r="A68" s="254">
        <v>58</v>
      </c>
      <c r="B68" s="263" t="s">
        <v>60</v>
      </c>
      <c r="C68" s="264">
        <v>77.2</v>
      </c>
      <c r="D68" s="265">
        <v>78.416666666666671</v>
      </c>
      <c r="E68" s="265">
        <v>75.63333333333334</v>
      </c>
      <c r="F68" s="265">
        <v>74.066666666666663</v>
      </c>
      <c r="G68" s="265">
        <v>71.283333333333331</v>
      </c>
      <c r="H68" s="265">
        <v>79.983333333333348</v>
      </c>
      <c r="I68" s="265">
        <v>82.76666666666668</v>
      </c>
      <c r="J68" s="265">
        <v>84.333333333333357</v>
      </c>
      <c r="K68" s="263">
        <v>81.2</v>
      </c>
      <c r="L68" s="263">
        <v>76.849999999999994</v>
      </c>
      <c r="M68" s="263">
        <v>658.51076</v>
      </c>
    </row>
    <row r="69" spans="1:13">
      <c r="A69" s="254">
        <v>59</v>
      </c>
      <c r="B69" s="263" t="s">
        <v>61</v>
      </c>
      <c r="C69" s="264">
        <v>59.8</v>
      </c>
      <c r="D69" s="265">
        <v>60.333333333333336</v>
      </c>
      <c r="E69" s="265">
        <v>58.616666666666674</v>
      </c>
      <c r="F69" s="265">
        <v>57.433333333333337</v>
      </c>
      <c r="G69" s="265">
        <v>55.716666666666676</v>
      </c>
      <c r="H69" s="265">
        <v>61.516666666666673</v>
      </c>
      <c r="I69" s="265">
        <v>63.233333333333327</v>
      </c>
      <c r="J69" s="265">
        <v>64.416666666666671</v>
      </c>
      <c r="K69" s="263">
        <v>62.05</v>
      </c>
      <c r="L69" s="263">
        <v>59.15</v>
      </c>
      <c r="M69" s="263">
        <v>59.636009999999999</v>
      </c>
    </row>
    <row r="70" spans="1:13">
      <c r="A70" s="254">
        <v>60</v>
      </c>
      <c r="B70" s="263" t="s">
        <v>311</v>
      </c>
      <c r="C70" s="264">
        <v>15.95</v>
      </c>
      <c r="D70" s="265">
        <v>16.083333333333332</v>
      </c>
      <c r="E70" s="265">
        <v>15.666666666666664</v>
      </c>
      <c r="F70" s="265">
        <v>15.383333333333333</v>
      </c>
      <c r="G70" s="265">
        <v>14.966666666666665</v>
      </c>
      <c r="H70" s="265">
        <v>16.366666666666664</v>
      </c>
      <c r="I70" s="265">
        <v>16.783333333333328</v>
      </c>
      <c r="J70" s="265">
        <v>17.066666666666663</v>
      </c>
      <c r="K70" s="263">
        <v>16.5</v>
      </c>
      <c r="L70" s="263">
        <v>15.8</v>
      </c>
      <c r="M70" s="263">
        <v>46.383209999999998</v>
      </c>
    </row>
    <row r="71" spans="1:13">
      <c r="A71" s="254">
        <v>61</v>
      </c>
      <c r="B71" s="263" t="s">
        <v>62</v>
      </c>
      <c r="C71" s="264">
        <v>1531.45</v>
      </c>
      <c r="D71" s="265">
        <v>1511.7166666666665</v>
      </c>
      <c r="E71" s="265">
        <v>1480.833333333333</v>
      </c>
      <c r="F71" s="265">
        <v>1430.2166666666665</v>
      </c>
      <c r="G71" s="265">
        <v>1399.333333333333</v>
      </c>
      <c r="H71" s="265">
        <v>1562.333333333333</v>
      </c>
      <c r="I71" s="265">
        <v>1593.2166666666667</v>
      </c>
      <c r="J71" s="265">
        <v>1643.833333333333</v>
      </c>
      <c r="K71" s="263">
        <v>1542.6</v>
      </c>
      <c r="L71" s="263">
        <v>1461.1</v>
      </c>
      <c r="M71" s="263">
        <v>47.48507</v>
      </c>
    </row>
    <row r="72" spans="1:13">
      <c r="A72" s="254">
        <v>62</v>
      </c>
      <c r="B72" s="263" t="s">
        <v>312</v>
      </c>
      <c r="C72" s="264">
        <v>5550.05</v>
      </c>
      <c r="D72" s="265">
        <v>5552.9666666666672</v>
      </c>
      <c r="E72" s="265">
        <v>5505.9333333333343</v>
      </c>
      <c r="F72" s="265">
        <v>5461.8166666666675</v>
      </c>
      <c r="G72" s="265">
        <v>5414.7833333333347</v>
      </c>
      <c r="H72" s="265">
        <v>5597.0833333333339</v>
      </c>
      <c r="I72" s="265">
        <v>5644.1166666666668</v>
      </c>
      <c r="J72" s="265">
        <v>5688.2333333333336</v>
      </c>
      <c r="K72" s="263">
        <v>5600</v>
      </c>
      <c r="L72" s="263">
        <v>5508.85</v>
      </c>
      <c r="M72" s="263">
        <v>0.15811</v>
      </c>
    </row>
    <row r="73" spans="1:13">
      <c r="A73" s="254">
        <v>63</v>
      </c>
      <c r="B73" s="263" t="s">
        <v>65</v>
      </c>
      <c r="C73" s="264">
        <v>771.75</v>
      </c>
      <c r="D73" s="265">
        <v>767.81666666666661</v>
      </c>
      <c r="E73" s="265">
        <v>760.63333333333321</v>
      </c>
      <c r="F73" s="265">
        <v>749.51666666666665</v>
      </c>
      <c r="G73" s="265">
        <v>742.33333333333326</v>
      </c>
      <c r="H73" s="265">
        <v>778.93333333333317</v>
      </c>
      <c r="I73" s="265">
        <v>786.11666666666656</v>
      </c>
      <c r="J73" s="265">
        <v>797.23333333333312</v>
      </c>
      <c r="K73" s="263">
        <v>775</v>
      </c>
      <c r="L73" s="263">
        <v>756.7</v>
      </c>
      <c r="M73" s="263">
        <v>16.056760000000001</v>
      </c>
    </row>
    <row r="74" spans="1:13">
      <c r="A74" s="254">
        <v>64</v>
      </c>
      <c r="B74" s="263" t="s">
        <v>313</v>
      </c>
      <c r="C74" s="264">
        <v>341.25</v>
      </c>
      <c r="D74" s="265">
        <v>340.55</v>
      </c>
      <c r="E74" s="265">
        <v>338.75</v>
      </c>
      <c r="F74" s="265">
        <v>336.25</v>
      </c>
      <c r="G74" s="265">
        <v>334.45</v>
      </c>
      <c r="H74" s="265">
        <v>343.05</v>
      </c>
      <c r="I74" s="265">
        <v>344.85000000000008</v>
      </c>
      <c r="J74" s="265">
        <v>347.35</v>
      </c>
      <c r="K74" s="263">
        <v>342.35</v>
      </c>
      <c r="L74" s="263">
        <v>338.05</v>
      </c>
      <c r="M74" s="263">
        <v>1.34331</v>
      </c>
    </row>
    <row r="75" spans="1:13">
      <c r="A75" s="254">
        <v>65</v>
      </c>
      <c r="B75" s="263" t="s">
        <v>64</v>
      </c>
      <c r="C75" s="264">
        <v>135.4</v>
      </c>
      <c r="D75" s="265">
        <v>136.83333333333334</v>
      </c>
      <c r="E75" s="265">
        <v>133.16666666666669</v>
      </c>
      <c r="F75" s="265">
        <v>130.93333333333334</v>
      </c>
      <c r="G75" s="265">
        <v>127.26666666666668</v>
      </c>
      <c r="H75" s="265">
        <v>139.06666666666669</v>
      </c>
      <c r="I75" s="265">
        <v>142.73333333333338</v>
      </c>
      <c r="J75" s="265">
        <v>144.9666666666667</v>
      </c>
      <c r="K75" s="263">
        <v>140.5</v>
      </c>
      <c r="L75" s="263">
        <v>134.6</v>
      </c>
      <c r="M75" s="263">
        <v>117.97598000000001</v>
      </c>
    </row>
    <row r="76" spans="1:13" s="13" customFormat="1">
      <c r="A76" s="254">
        <v>66</v>
      </c>
      <c r="B76" s="263" t="s">
        <v>66</v>
      </c>
      <c r="C76" s="264">
        <v>647.9</v>
      </c>
      <c r="D76" s="265">
        <v>652.9</v>
      </c>
      <c r="E76" s="265">
        <v>639.15</v>
      </c>
      <c r="F76" s="265">
        <v>630.4</v>
      </c>
      <c r="G76" s="265">
        <v>616.65</v>
      </c>
      <c r="H76" s="265">
        <v>661.65</v>
      </c>
      <c r="I76" s="265">
        <v>675.4</v>
      </c>
      <c r="J76" s="265">
        <v>684.15</v>
      </c>
      <c r="K76" s="263">
        <v>666.65</v>
      </c>
      <c r="L76" s="263">
        <v>644.15</v>
      </c>
      <c r="M76" s="263">
        <v>26.942609999999998</v>
      </c>
    </row>
    <row r="77" spans="1:13" s="13" customFormat="1">
      <c r="A77" s="254">
        <v>67</v>
      </c>
      <c r="B77" s="263" t="s">
        <v>69</v>
      </c>
      <c r="C77" s="264">
        <v>38.75</v>
      </c>
      <c r="D77" s="265">
        <v>38.683333333333337</v>
      </c>
      <c r="E77" s="265">
        <v>38.216666666666676</v>
      </c>
      <c r="F77" s="265">
        <v>37.683333333333337</v>
      </c>
      <c r="G77" s="265">
        <v>37.216666666666676</v>
      </c>
      <c r="H77" s="265">
        <v>39.216666666666676</v>
      </c>
      <c r="I77" s="265">
        <v>39.683333333333344</v>
      </c>
      <c r="J77" s="265">
        <v>40.216666666666676</v>
      </c>
      <c r="K77" s="263">
        <v>39.15</v>
      </c>
      <c r="L77" s="263">
        <v>38.15</v>
      </c>
      <c r="M77" s="263">
        <v>332.40679999999998</v>
      </c>
    </row>
    <row r="78" spans="1:13" s="13" customFormat="1">
      <c r="A78" s="254">
        <v>68</v>
      </c>
      <c r="B78" s="263" t="s">
        <v>73</v>
      </c>
      <c r="C78" s="264">
        <v>421.95</v>
      </c>
      <c r="D78" s="265">
        <v>419.7</v>
      </c>
      <c r="E78" s="265">
        <v>416.54999999999995</v>
      </c>
      <c r="F78" s="265">
        <v>411.15</v>
      </c>
      <c r="G78" s="265">
        <v>407.99999999999994</v>
      </c>
      <c r="H78" s="265">
        <v>425.09999999999997</v>
      </c>
      <c r="I78" s="265">
        <v>428.24999999999994</v>
      </c>
      <c r="J78" s="265">
        <v>433.65</v>
      </c>
      <c r="K78" s="263">
        <v>422.85</v>
      </c>
      <c r="L78" s="263">
        <v>414.3</v>
      </c>
      <c r="M78" s="263">
        <v>57.296590000000002</v>
      </c>
    </row>
    <row r="79" spans="1:13" s="13" customFormat="1">
      <c r="A79" s="254">
        <v>69</v>
      </c>
      <c r="B79" s="263" t="s">
        <v>740</v>
      </c>
      <c r="C79" s="264">
        <v>9921.5</v>
      </c>
      <c r="D79" s="265">
        <v>9974.8333333333339</v>
      </c>
      <c r="E79" s="265">
        <v>9849.6666666666679</v>
      </c>
      <c r="F79" s="265">
        <v>9777.8333333333339</v>
      </c>
      <c r="G79" s="265">
        <v>9652.6666666666679</v>
      </c>
      <c r="H79" s="265">
        <v>10046.666666666668</v>
      </c>
      <c r="I79" s="265">
        <v>10171.833333333336</v>
      </c>
      <c r="J79" s="265">
        <v>10243.666666666668</v>
      </c>
      <c r="K79" s="263">
        <v>10100</v>
      </c>
      <c r="L79" s="263">
        <v>9903</v>
      </c>
      <c r="M79" s="263">
        <v>3.1320000000000001E-2</v>
      </c>
    </row>
    <row r="80" spans="1:13" s="13" customFormat="1">
      <c r="A80" s="254">
        <v>70</v>
      </c>
      <c r="B80" s="263" t="s">
        <v>68</v>
      </c>
      <c r="C80" s="264">
        <v>598.1</v>
      </c>
      <c r="D80" s="265">
        <v>596.88333333333333</v>
      </c>
      <c r="E80" s="265">
        <v>590.2166666666667</v>
      </c>
      <c r="F80" s="265">
        <v>582.33333333333337</v>
      </c>
      <c r="G80" s="265">
        <v>575.66666666666674</v>
      </c>
      <c r="H80" s="265">
        <v>604.76666666666665</v>
      </c>
      <c r="I80" s="265">
        <v>611.43333333333339</v>
      </c>
      <c r="J80" s="265">
        <v>619.31666666666661</v>
      </c>
      <c r="K80" s="263">
        <v>603.54999999999995</v>
      </c>
      <c r="L80" s="263">
        <v>589</v>
      </c>
      <c r="M80" s="263">
        <v>188.98770999999999</v>
      </c>
    </row>
    <row r="81" spans="1:13" s="13" customFormat="1">
      <c r="A81" s="254">
        <v>71</v>
      </c>
      <c r="B81" s="263" t="s">
        <v>70</v>
      </c>
      <c r="C81" s="264">
        <v>406.4</v>
      </c>
      <c r="D81" s="265">
        <v>407.31666666666666</v>
      </c>
      <c r="E81" s="265">
        <v>402.08333333333331</v>
      </c>
      <c r="F81" s="265">
        <v>397.76666666666665</v>
      </c>
      <c r="G81" s="265">
        <v>392.5333333333333</v>
      </c>
      <c r="H81" s="265">
        <v>411.63333333333333</v>
      </c>
      <c r="I81" s="265">
        <v>416.86666666666667</v>
      </c>
      <c r="J81" s="265">
        <v>421.18333333333334</v>
      </c>
      <c r="K81" s="263">
        <v>412.55</v>
      </c>
      <c r="L81" s="263">
        <v>403</v>
      </c>
      <c r="M81" s="263">
        <v>37.9998</v>
      </c>
    </row>
    <row r="82" spans="1:13" s="13" customFormat="1">
      <c r="A82" s="254">
        <v>72</v>
      </c>
      <c r="B82" s="263" t="s">
        <v>314</v>
      </c>
      <c r="C82" s="264">
        <v>830.55</v>
      </c>
      <c r="D82" s="265">
        <v>827.73333333333323</v>
      </c>
      <c r="E82" s="265">
        <v>809.56666666666649</v>
      </c>
      <c r="F82" s="265">
        <v>788.58333333333326</v>
      </c>
      <c r="G82" s="265">
        <v>770.41666666666652</v>
      </c>
      <c r="H82" s="265">
        <v>848.71666666666647</v>
      </c>
      <c r="I82" s="265">
        <v>866.88333333333321</v>
      </c>
      <c r="J82" s="265">
        <v>887.86666666666645</v>
      </c>
      <c r="K82" s="263">
        <v>845.9</v>
      </c>
      <c r="L82" s="263">
        <v>806.75</v>
      </c>
      <c r="M82" s="263">
        <v>2.10358</v>
      </c>
    </row>
    <row r="83" spans="1:13" s="13" customFormat="1">
      <c r="A83" s="254">
        <v>73</v>
      </c>
      <c r="B83" s="263" t="s">
        <v>315</v>
      </c>
      <c r="C83" s="264">
        <v>251.25</v>
      </c>
      <c r="D83" s="265">
        <v>252.31666666666669</v>
      </c>
      <c r="E83" s="265">
        <v>249.03333333333339</v>
      </c>
      <c r="F83" s="265">
        <v>246.81666666666669</v>
      </c>
      <c r="G83" s="265">
        <v>243.53333333333339</v>
      </c>
      <c r="H83" s="265">
        <v>254.53333333333339</v>
      </c>
      <c r="I83" s="265">
        <v>257.81666666666672</v>
      </c>
      <c r="J83" s="265">
        <v>260.03333333333342</v>
      </c>
      <c r="K83" s="263">
        <v>255.6</v>
      </c>
      <c r="L83" s="263">
        <v>250.1</v>
      </c>
      <c r="M83" s="263">
        <v>5.51145</v>
      </c>
    </row>
    <row r="84" spans="1:13" s="13" customFormat="1">
      <c r="A84" s="254">
        <v>74</v>
      </c>
      <c r="B84" s="263" t="s">
        <v>316</v>
      </c>
      <c r="C84" s="264">
        <v>182.7</v>
      </c>
      <c r="D84" s="265">
        <v>184.18333333333331</v>
      </c>
      <c r="E84" s="265">
        <v>179.06666666666661</v>
      </c>
      <c r="F84" s="265">
        <v>175.43333333333331</v>
      </c>
      <c r="G84" s="265">
        <v>170.31666666666661</v>
      </c>
      <c r="H84" s="265">
        <v>187.81666666666661</v>
      </c>
      <c r="I84" s="265">
        <v>192.93333333333334</v>
      </c>
      <c r="J84" s="265">
        <v>196.56666666666661</v>
      </c>
      <c r="K84" s="263">
        <v>189.3</v>
      </c>
      <c r="L84" s="263">
        <v>180.55</v>
      </c>
      <c r="M84" s="263">
        <v>9.4596300000000006</v>
      </c>
    </row>
    <row r="85" spans="1:13" s="13" customFormat="1">
      <c r="A85" s="254">
        <v>75</v>
      </c>
      <c r="B85" s="263" t="s">
        <v>317</v>
      </c>
      <c r="C85" s="264">
        <v>4667.1000000000004</v>
      </c>
      <c r="D85" s="265">
        <v>4672.3666666666668</v>
      </c>
      <c r="E85" s="265">
        <v>4604.7333333333336</v>
      </c>
      <c r="F85" s="265">
        <v>4542.3666666666668</v>
      </c>
      <c r="G85" s="265">
        <v>4474.7333333333336</v>
      </c>
      <c r="H85" s="265">
        <v>4734.7333333333336</v>
      </c>
      <c r="I85" s="265">
        <v>4802.3666666666668</v>
      </c>
      <c r="J85" s="265">
        <v>4864.7333333333336</v>
      </c>
      <c r="K85" s="263">
        <v>4740</v>
      </c>
      <c r="L85" s="263">
        <v>4610</v>
      </c>
      <c r="M85" s="263">
        <v>0.51893999999999996</v>
      </c>
    </row>
    <row r="86" spans="1:13" s="13" customFormat="1">
      <c r="A86" s="254">
        <v>76</v>
      </c>
      <c r="B86" s="263" t="s">
        <v>318</v>
      </c>
      <c r="C86" s="264">
        <v>826.6</v>
      </c>
      <c r="D86" s="265">
        <v>820.5333333333333</v>
      </c>
      <c r="E86" s="265">
        <v>806.06666666666661</v>
      </c>
      <c r="F86" s="265">
        <v>785.5333333333333</v>
      </c>
      <c r="G86" s="265">
        <v>771.06666666666661</v>
      </c>
      <c r="H86" s="265">
        <v>841.06666666666661</v>
      </c>
      <c r="I86" s="265">
        <v>855.5333333333333</v>
      </c>
      <c r="J86" s="265">
        <v>876.06666666666661</v>
      </c>
      <c r="K86" s="263">
        <v>835</v>
      </c>
      <c r="L86" s="263">
        <v>800</v>
      </c>
      <c r="M86" s="263">
        <v>3.7927300000000002</v>
      </c>
    </row>
    <row r="87" spans="1:13" s="13" customFormat="1">
      <c r="A87" s="254">
        <v>77</v>
      </c>
      <c r="B87" s="263" t="s">
        <v>231</v>
      </c>
      <c r="C87" s="264">
        <v>1246.7</v>
      </c>
      <c r="D87" s="265">
        <v>1251.9166666666667</v>
      </c>
      <c r="E87" s="265">
        <v>1235.8333333333335</v>
      </c>
      <c r="F87" s="265">
        <v>1224.9666666666667</v>
      </c>
      <c r="G87" s="265">
        <v>1208.8833333333334</v>
      </c>
      <c r="H87" s="265">
        <v>1262.7833333333335</v>
      </c>
      <c r="I87" s="265">
        <v>1278.866666666667</v>
      </c>
      <c r="J87" s="265">
        <v>1289.7333333333336</v>
      </c>
      <c r="K87" s="263">
        <v>1268</v>
      </c>
      <c r="L87" s="263">
        <v>1241.05</v>
      </c>
      <c r="M87" s="263">
        <v>0.39993000000000001</v>
      </c>
    </row>
    <row r="88" spans="1:13" s="13" customFormat="1">
      <c r="A88" s="254">
        <v>78</v>
      </c>
      <c r="B88" s="263" t="s">
        <v>319</v>
      </c>
      <c r="C88" s="264">
        <v>73.2</v>
      </c>
      <c r="D88" s="265">
        <v>73.63333333333334</v>
      </c>
      <c r="E88" s="265">
        <v>72.466666666666683</v>
      </c>
      <c r="F88" s="265">
        <v>71.733333333333348</v>
      </c>
      <c r="G88" s="265">
        <v>70.566666666666691</v>
      </c>
      <c r="H88" s="265">
        <v>74.366666666666674</v>
      </c>
      <c r="I88" s="265">
        <v>75.533333333333331</v>
      </c>
      <c r="J88" s="265">
        <v>76.266666666666666</v>
      </c>
      <c r="K88" s="263">
        <v>74.8</v>
      </c>
      <c r="L88" s="263">
        <v>72.900000000000006</v>
      </c>
      <c r="M88" s="263">
        <v>16.91893</v>
      </c>
    </row>
    <row r="89" spans="1:13" s="13" customFormat="1">
      <c r="A89" s="254">
        <v>79</v>
      </c>
      <c r="B89" s="263" t="s">
        <v>71</v>
      </c>
      <c r="C89" s="264">
        <v>16222.6</v>
      </c>
      <c r="D89" s="265">
        <v>16244.783333333333</v>
      </c>
      <c r="E89" s="265">
        <v>15909.566666666666</v>
      </c>
      <c r="F89" s="265">
        <v>15596.533333333333</v>
      </c>
      <c r="G89" s="265">
        <v>15261.316666666666</v>
      </c>
      <c r="H89" s="265">
        <v>16557.816666666666</v>
      </c>
      <c r="I89" s="265">
        <v>16893.033333333333</v>
      </c>
      <c r="J89" s="265">
        <v>17206.066666666666</v>
      </c>
      <c r="K89" s="263">
        <v>16580</v>
      </c>
      <c r="L89" s="263">
        <v>15931.75</v>
      </c>
      <c r="M89" s="263">
        <v>1.1323700000000001</v>
      </c>
    </row>
    <row r="90" spans="1:13" s="13" customFormat="1">
      <c r="A90" s="254">
        <v>80</v>
      </c>
      <c r="B90" s="263" t="s">
        <v>320</v>
      </c>
      <c r="C90" s="264">
        <v>285.60000000000002</v>
      </c>
      <c r="D90" s="265">
        <v>284.68333333333334</v>
      </c>
      <c r="E90" s="265">
        <v>279.31666666666666</v>
      </c>
      <c r="F90" s="265">
        <v>273.0333333333333</v>
      </c>
      <c r="G90" s="265">
        <v>267.66666666666663</v>
      </c>
      <c r="H90" s="265">
        <v>290.9666666666667</v>
      </c>
      <c r="I90" s="265">
        <v>296.33333333333337</v>
      </c>
      <c r="J90" s="265">
        <v>302.61666666666673</v>
      </c>
      <c r="K90" s="263">
        <v>290.05</v>
      </c>
      <c r="L90" s="263">
        <v>278.39999999999998</v>
      </c>
      <c r="M90" s="263">
        <v>2.0773100000000002</v>
      </c>
    </row>
    <row r="91" spans="1:13" s="13" customFormat="1">
      <c r="A91" s="254">
        <v>81</v>
      </c>
      <c r="B91" s="263" t="s">
        <v>74</v>
      </c>
      <c r="C91" s="264">
        <v>3462.75</v>
      </c>
      <c r="D91" s="265">
        <v>3450.9166666666665</v>
      </c>
      <c r="E91" s="265">
        <v>3431.833333333333</v>
      </c>
      <c r="F91" s="265">
        <v>3400.9166666666665</v>
      </c>
      <c r="G91" s="265">
        <v>3381.833333333333</v>
      </c>
      <c r="H91" s="265">
        <v>3481.833333333333</v>
      </c>
      <c r="I91" s="265">
        <v>3500.9166666666661</v>
      </c>
      <c r="J91" s="265">
        <v>3531.833333333333</v>
      </c>
      <c r="K91" s="263">
        <v>3470</v>
      </c>
      <c r="L91" s="263">
        <v>3420</v>
      </c>
      <c r="M91" s="263">
        <v>8.7377199999999995</v>
      </c>
    </row>
    <row r="92" spans="1:13" s="13" customFormat="1">
      <c r="A92" s="254">
        <v>82</v>
      </c>
      <c r="B92" s="263" t="s">
        <v>321</v>
      </c>
      <c r="C92" s="264">
        <v>484.15</v>
      </c>
      <c r="D92" s="265">
        <v>482.09999999999997</v>
      </c>
      <c r="E92" s="265">
        <v>475.34999999999991</v>
      </c>
      <c r="F92" s="265">
        <v>466.54999999999995</v>
      </c>
      <c r="G92" s="265">
        <v>459.7999999999999</v>
      </c>
      <c r="H92" s="265">
        <v>490.89999999999992</v>
      </c>
      <c r="I92" s="265">
        <v>497.65000000000003</v>
      </c>
      <c r="J92" s="265">
        <v>506.44999999999993</v>
      </c>
      <c r="K92" s="263">
        <v>488.85</v>
      </c>
      <c r="L92" s="263">
        <v>473.3</v>
      </c>
      <c r="M92" s="263">
        <v>1.3609199999999999</v>
      </c>
    </row>
    <row r="93" spans="1:13" s="13" customFormat="1">
      <c r="A93" s="254">
        <v>83</v>
      </c>
      <c r="B93" s="263" t="s">
        <v>322</v>
      </c>
      <c r="C93" s="264">
        <v>237.95</v>
      </c>
      <c r="D93" s="265">
        <v>239.25</v>
      </c>
      <c r="E93" s="265">
        <v>236</v>
      </c>
      <c r="F93" s="265">
        <v>234.05</v>
      </c>
      <c r="G93" s="265">
        <v>230.8</v>
      </c>
      <c r="H93" s="265">
        <v>241.2</v>
      </c>
      <c r="I93" s="265">
        <v>244.45</v>
      </c>
      <c r="J93" s="265">
        <v>246.39999999999998</v>
      </c>
      <c r="K93" s="263">
        <v>242.5</v>
      </c>
      <c r="L93" s="263">
        <v>237.3</v>
      </c>
      <c r="M93" s="263">
        <v>2.72682</v>
      </c>
    </row>
    <row r="94" spans="1:13" s="13" customFormat="1">
      <c r="A94" s="254">
        <v>84</v>
      </c>
      <c r="B94" s="263" t="s">
        <v>80</v>
      </c>
      <c r="C94" s="264">
        <v>622.54999999999995</v>
      </c>
      <c r="D94" s="265">
        <v>624.38333333333333</v>
      </c>
      <c r="E94" s="265">
        <v>615.76666666666665</v>
      </c>
      <c r="F94" s="265">
        <v>608.98333333333335</v>
      </c>
      <c r="G94" s="265">
        <v>600.36666666666667</v>
      </c>
      <c r="H94" s="265">
        <v>631.16666666666663</v>
      </c>
      <c r="I94" s="265">
        <v>639.78333333333319</v>
      </c>
      <c r="J94" s="265">
        <v>646.56666666666661</v>
      </c>
      <c r="K94" s="263">
        <v>633</v>
      </c>
      <c r="L94" s="263">
        <v>617.6</v>
      </c>
      <c r="M94" s="263">
        <v>12.150650000000001</v>
      </c>
    </row>
    <row r="95" spans="1:13" s="13" customFormat="1">
      <c r="A95" s="254">
        <v>85</v>
      </c>
      <c r="B95" s="263" t="s">
        <v>323</v>
      </c>
      <c r="C95" s="264">
        <v>1900.65</v>
      </c>
      <c r="D95" s="265">
        <v>1906.5166666666667</v>
      </c>
      <c r="E95" s="265">
        <v>1878.1833333333334</v>
      </c>
      <c r="F95" s="265">
        <v>1855.7166666666667</v>
      </c>
      <c r="G95" s="265">
        <v>1827.3833333333334</v>
      </c>
      <c r="H95" s="265">
        <v>1928.9833333333333</v>
      </c>
      <c r="I95" s="265">
        <v>1957.3166666666668</v>
      </c>
      <c r="J95" s="265">
        <v>1979.7833333333333</v>
      </c>
      <c r="K95" s="263">
        <v>1934.85</v>
      </c>
      <c r="L95" s="263">
        <v>1884.05</v>
      </c>
      <c r="M95" s="263">
        <v>0.16669</v>
      </c>
    </row>
    <row r="96" spans="1:13" s="13" customFormat="1">
      <c r="A96" s="254">
        <v>86</v>
      </c>
      <c r="B96" s="263" t="s">
        <v>785</v>
      </c>
      <c r="C96" s="264">
        <v>218.05</v>
      </c>
      <c r="D96" s="265">
        <v>218.35</v>
      </c>
      <c r="E96" s="265">
        <v>216.7</v>
      </c>
      <c r="F96" s="265">
        <v>215.35</v>
      </c>
      <c r="G96" s="265">
        <v>213.7</v>
      </c>
      <c r="H96" s="265">
        <v>219.7</v>
      </c>
      <c r="I96" s="265">
        <v>221.35000000000002</v>
      </c>
      <c r="J96" s="265">
        <v>222.7</v>
      </c>
      <c r="K96" s="263">
        <v>220</v>
      </c>
      <c r="L96" s="263">
        <v>217</v>
      </c>
      <c r="M96" s="263">
        <v>0.96936</v>
      </c>
    </row>
    <row r="97" spans="1:13" s="13" customFormat="1">
      <c r="A97" s="254">
        <v>87</v>
      </c>
      <c r="B97" s="263" t="s">
        <v>75</v>
      </c>
      <c r="C97" s="264">
        <v>470.85</v>
      </c>
      <c r="D97" s="265">
        <v>469.08333333333331</v>
      </c>
      <c r="E97" s="265">
        <v>465.81666666666661</v>
      </c>
      <c r="F97" s="265">
        <v>460.7833333333333</v>
      </c>
      <c r="G97" s="265">
        <v>457.51666666666659</v>
      </c>
      <c r="H97" s="265">
        <v>474.11666666666662</v>
      </c>
      <c r="I97" s="265">
        <v>477.38333333333338</v>
      </c>
      <c r="J97" s="265">
        <v>482.41666666666663</v>
      </c>
      <c r="K97" s="263">
        <v>472.35</v>
      </c>
      <c r="L97" s="263">
        <v>464.05</v>
      </c>
      <c r="M97" s="263">
        <v>22.044830000000001</v>
      </c>
    </row>
    <row r="98" spans="1:13" s="13" customFormat="1">
      <c r="A98" s="254">
        <v>88</v>
      </c>
      <c r="B98" s="263" t="s">
        <v>324</v>
      </c>
      <c r="C98" s="264">
        <v>489.3</v>
      </c>
      <c r="D98" s="265">
        <v>492.23333333333335</v>
      </c>
      <c r="E98" s="265">
        <v>482.06666666666672</v>
      </c>
      <c r="F98" s="265">
        <v>474.83333333333337</v>
      </c>
      <c r="G98" s="265">
        <v>464.66666666666674</v>
      </c>
      <c r="H98" s="265">
        <v>499.4666666666667</v>
      </c>
      <c r="I98" s="265">
        <v>509.63333333333333</v>
      </c>
      <c r="J98" s="265">
        <v>516.86666666666667</v>
      </c>
      <c r="K98" s="263">
        <v>502.4</v>
      </c>
      <c r="L98" s="263">
        <v>485</v>
      </c>
      <c r="M98" s="263">
        <v>1.9632099999999999</v>
      </c>
    </row>
    <row r="99" spans="1:13" s="13" customFormat="1">
      <c r="A99" s="254">
        <v>89</v>
      </c>
      <c r="B99" s="263" t="s">
        <v>76</v>
      </c>
      <c r="C99" s="264">
        <v>157.80000000000001</v>
      </c>
      <c r="D99" s="265">
        <v>158.73333333333332</v>
      </c>
      <c r="E99" s="265">
        <v>156.11666666666665</v>
      </c>
      <c r="F99" s="265">
        <v>154.43333333333334</v>
      </c>
      <c r="G99" s="265">
        <v>151.81666666666666</v>
      </c>
      <c r="H99" s="265">
        <v>160.41666666666663</v>
      </c>
      <c r="I99" s="265">
        <v>163.0333333333333</v>
      </c>
      <c r="J99" s="265">
        <v>164.71666666666661</v>
      </c>
      <c r="K99" s="263">
        <v>161.35</v>
      </c>
      <c r="L99" s="263">
        <v>157.05000000000001</v>
      </c>
      <c r="M99" s="263">
        <v>176.02651</v>
      </c>
    </row>
    <row r="100" spans="1:13" s="13" customFormat="1">
      <c r="A100" s="254">
        <v>90</v>
      </c>
      <c r="B100" s="263" t="s">
        <v>325</v>
      </c>
      <c r="C100" s="264">
        <v>465.15</v>
      </c>
      <c r="D100" s="265">
        <v>462.86666666666662</v>
      </c>
      <c r="E100" s="265">
        <v>459.28333333333325</v>
      </c>
      <c r="F100" s="265">
        <v>453.41666666666663</v>
      </c>
      <c r="G100" s="265">
        <v>449.83333333333326</v>
      </c>
      <c r="H100" s="265">
        <v>468.73333333333323</v>
      </c>
      <c r="I100" s="265">
        <v>472.31666666666661</v>
      </c>
      <c r="J100" s="265">
        <v>478.18333333333322</v>
      </c>
      <c r="K100" s="263">
        <v>466.45</v>
      </c>
      <c r="L100" s="263">
        <v>457</v>
      </c>
      <c r="M100" s="263">
        <v>1.10562</v>
      </c>
    </row>
    <row r="101" spans="1:13">
      <c r="A101" s="254">
        <v>91</v>
      </c>
      <c r="B101" s="263" t="s">
        <v>326</v>
      </c>
      <c r="C101" s="264">
        <v>364.9</v>
      </c>
      <c r="D101" s="265">
        <v>365.14999999999992</v>
      </c>
      <c r="E101" s="265">
        <v>363.09999999999985</v>
      </c>
      <c r="F101" s="265">
        <v>361.29999999999995</v>
      </c>
      <c r="G101" s="265">
        <v>359.24999999999989</v>
      </c>
      <c r="H101" s="265">
        <v>366.94999999999982</v>
      </c>
      <c r="I101" s="265">
        <v>368.99999999999989</v>
      </c>
      <c r="J101" s="265">
        <v>370.79999999999978</v>
      </c>
      <c r="K101" s="263">
        <v>367.2</v>
      </c>
      <c r="L101" s="263">
        <v>363.35</v>
      </c>
      <c r="M101" s="263">
        <v>1.3114300000000001</v>
      </c>
    </row>
    <row r="102" spans="1:13">
      <c r="A102" s="254">
        <v>92</v>
      </c>
      <c r="B102" s="263" t="s">
        <v>327</v>
      </c>
      <c r="C102" s="264">
        <v>520.79999999999995</v>
      </c>
      <c r="D102" s="265">
        <v>522.1</v>
      </c>
      <c r="E102" s="265">
        <v>514.40000000000009</v>
      </c>
      <c r="F102" s="265">
        <v>508.00000000000011</v>
      </c>
      <c r="G102" s="265">
        <v>500.30000000000018</v>
      </c>
      <c r="H102" s="265">
        <v>528.5</v>
      </c>
      <c r="I102" s="265">
        <v>536.20000000000005</v>
      </c>
      <c r="J102" s="265">
        <v>542.59999999999991</v>
      </c>
      <c r="K102" s="263">
        <v>529.79999999999995</v>
      </c>
      <c r="L102" s="263">
        <v>515.70000000000005</v>
      </c>
      <c r="M102" s="263">
        <v>1.2482899999999999</v>
      </c>
    </row>
    <row r="103" spans="1:13">
      <c r="A103" s="254">
        <v>93</v>
      </c>
      <c r="B103" s="263" t="s">
        <v>77</v>
      </c>
      <c r="C103" s="264">
        <v>130.65</v>
      </c>
      <c r="D103" s="265">
        <v>130.66666666666666</v>
      </c>
      <c r="E103" s="265">
        <v>129.63333333333333</v>
      </c>
      <c r="F103" s="265">
        <v>128.61666666666667</v>
      </c>
      <c r="G103" s="265">
        <v>127.58333333333334</v>
      </c>
      <c r="H103" s="265">
        <v>131.68333333333331</v>
      </c>
      <c r="I103" s="265">
        <v>132.71666666666667</v>
      </c>
      <c r="J103" s="265">
        <v>133.73333333333329</v>
      </c>
      <c r="K103" s="263">
        <v>131.69999999999999</v>
      </c>
      <c r="L103" s="263">
        <v>129.65</v>
      </c>
      <c r="M103" s="263">
        <v>11.92665</v>
      </c>
    </row>
    <row r="104" spans="1:13">
      <c r="A104" s="254">
        <v>94</v>
      </c>
      <c r="B104" s="263" t="s">
        <v>328</v>
      </c>
      <c r="C104" s="264">
        <v>1655.3</v>
      </c>
      <c r="D104" s="265">
        <v>1636.1000000000001</v>
      </c>
      <c r="E104" s="265">
        <v>1604.2000000000003</v>
      </c>
      <c r="F104" s="265">
        <v>1553.1000000000001</v>
      </c>
      <c r="G104" s="265">
        <v>1521.2000000000003</v>
      </c>
      <c r="H104" s="265">
        <v>1687.2000000000003</v>
      </c>
      <c r="I104" s="265">
        <v>1719.1000000000004</v>
      </c>
      <c r="J104" s="265">
        <v>1770.2000000000003</v>
      </c>
      <c r="K104" s="263">
        <v>1668</v>
      </c>
      <c r="L104" s="263">
        <v>1585</v>
      </c>
      <c r="M104" s="263">
        <v>4.5094700000000003</v>
      </c>
    </row>
    <row r="105" spans="1:13">
      <c r="A105" s="254">
        <v>95</v>
      </c>
      <c r="B105" s="263" t="s">
        <v>329</v>
      </c>
      <c r="C105" s="264">
        <v>14.3</v>
      </c>
      <c r="D105" s="265">
        <v>14.35</v>
      </c>
      <c r="E105" s="265">
        <v>14.149999999999999</v>
      </c>
      <c r="F105" s="265">
        <v>13.999999999999998</v>
      </c>
      <c r="G105" s="265">
        <v>13.799999999999997</v>
      </c>
      <c r="H105" s="265">
        <v>14.5</v>
      </c>
      <c r="I105" s="265">
        <v>14.7</v>
      </c>
      <c r="J105" s="265">
        <v>14.850000000000001</v>
      </c>
      <c r="K105" s="263">
        <v>14.55</v>
      </c>
      <c r="L105" s="263">
        <v>14.2</v>
      </c>
      <c r="M105" s="263">
        <v>40.077449999999999</v>
      </c>
    </row>
    <row r="106" spans="1:13">
      <c r="A106" s="254">
        <v>96</v>
      </c>
      <c r="B106" s="263" t="s">
        <v>330</v>
      </c>
      <c r="C106" s="264">
        <v>518.45000000000005</v>
      </c>
      <c r="D106" s="265">
        <v>518.98333333333335</v>
      </c>
      <c r="E106" s="265">
        <v>514.7166666666667</v>
      </c>
      <c r="F106" s="265">
        <v>510.98333333333335</v>
      </c>
      <c r="G106" s="265">
        <v>506.7166666666667</v>
      </c>
      <c r="H106" s="265">
        <v>522.7166666666667</v>
      </c>
      <c r="I106" s="265">
        <v>526.98333333333335</v>
      </c>
      <c r="J106" s="265">
        <v>530.7166666666667</v>
      </c>
      <c r="K106" s="263">
        <v>523.25</v>
      </c>
      <c r="L106" s="263">
        <v>515.25</v>
      </c>
      <c r="M106" s="263">
        <v>3.0842900000000002</v>
      </c>
    </row>
    <row r="107" spans="1:13">
      <c r="A107" s="254">
        <v>97</v>
      </c>
      <c r="B107" s="263" t="s">
        <v>331</v>
      </c>
      <c r="C107" s="264">
        <v>299.89999999999998</v>
      </c>
      <c r="D107" s="265">
        <v>298.36666666666662</v>
      </c>
      <c r="E107" s="265">
        <v>294.03333333333325</v>
      </c>
      <c r="F107" s="265">
        <v>288.16666666666663</v>
      </c>
      <c r="G107" s="265">
        <v>283.83333333333326</v>
      </c>
      <c r="H107" s="265">
        <v>304.23333333333323</v>
      </c>
      <c r="I107" s="265">
        <v>308.56666666666661</v>
      </c>
      <c r="J107" s="265">
        <v>314.43333333333322</v>
      </c>
      <c r="K107" s="263">
        <v>302.7</v>
      </c>
      <c r="L107" s="263">
        <v>292.5</v>
      </c>
      <c r="M107" s="263">
        <v>10.23283</v>
      </c>
    </row>
    <row r="108" spans="1:13">
      <c r="A108" s="254">
        <v>98</v>
      </c>
      <c r="B108" s="271" t="s">
        <v>79</v>
      </c>
      <c r="C108" s="264">
        <v>456</v>
      </c>
      <c r="D108" s="265">
        <v>457.86666666666662</v>
      </c>
      <c r="E108" s="265">
        <v>448.23333333333323</v>
      </c>
      <c r="F108" s="265">
        <v>440.46666666666664</v>
      </c>
      <c r="G108" s="265">
        <v>430.83333333333326</v>
      </c>
      <c r="H108" s="265">
        <v>465.63333333333321</v>
      </c>
      <c r="I108" s="265">
        <v>475.26666666666654</v>
      </c>
      <c r="J108" s="265">
        <v>483.03333333333319</v>
      </c>
      <c r="K108" s="263">
        <v>467.5</v>
      </c>
      <c r="L108" s="263">
        <v>450.1</v>
      </c>
      <c r="M108" s="263">
        <v>6.2204199999999998</v>
      </c>
    </row>
    <row r="109" spans="1:13">
      <c r="A109" s="254">
        <v>99</v>
      </c>
      <c r="B109" s="263" t="s">
        <v>332</v>
      </c>
      <c r="C109" s="264">
        <v>3581.8</v>
      </c>
      <c r="D109" s="265">
        <v>3566.8166666666671</v>
      </c>
      <c r="E109" s="265">
        <v>3534.6333333333341</v>
      </c>
      <c r="F109" s="265">
        <v>3487.4666666666672</v>
      </c>
      <c r="G109" s="265">
        <v>3455.2833333333342</v>
      </c>
      <c r="H109" s="265">
        <v>3613.983333333334</v>
      </c>
      <c r="I109" s="265">
        <v>3646.1666666666674</v>
      </c>
      <c r="J109" s="265">
        <v>3693.3333333333339</v>
      </c>
      <c r="K109" s="263">
        <v>3599</v>
      </c>
      <c r="L109" s="263">
        <v>3519.65</v>
      </c>
      <c r="M109" s="263">
        <v>8.6690000000000003E-2</v>
      </c>
    </row>
    <row r="110" spans="1:13">
      <c r="A110" s="254">
        <v>100</v>
      </c>
      <c r="B110" s="263" t="s">
        <v>333</v>
      </c>
      <c r="C110" s="264">
        <v>169.6</v>
      </c>
      <c r="D110" s="265">
        <v>170.15</v>
      </c>
      <c r="E110" s="265">
        <v>167.20000000000002</v>
      </c>
      <c r="F110" s="265">
        <v>164.8</v>
      </c>
      <c r="G110" s="265">
        <v>161.85000000000002</v>
      </c>
      <c r="H110" s="265">
        <v>172.55</v>
      </c>
      <c r="I110" s="265">
        <v>175.5</v>
      </c>
      <c r="J110" s="265">
        <v>177.9</v>
      </c>
      <c r="K110" s="263">
        <v>173.1</v>
      </c>
      <c r="L110" s="263">
        <v>167.75</v>
      </c>
      <c r="M110" s="263">
        <v>1.56836</v>
      </c>
    </row>
    <row r="111" spans="1:13">
      <c r="A111" s="254">
        <v>101</v>
      </c>
      <c r="B111" s="263" t="s">
        <v>334</v>
      </c>
      <c r="C111" s="264">
        <v>242.65</v>
      </c>
      <c r="D111" s="265">
        <v>239.86666666666667</v>
      </c>
      <c r="E111" s="265">
        <v>234.78333333333336</v>
      </c>
      <c r="F111" s="265">
        <v>226.91666666666669</v>
      </c>
      <c r="G111" s="265">
        <v>221.83333333333337</v>
      </c>
      <c r="H111" s="265">
        <v>247.73333333333335</v>
      </c>
      <c r="I111" s="265">
        <v>252.81666666666666</v>
      </c>
      <c r="J111" s="265">
        <v>260.68333333333334</v>
      </c>
      <c r="K111" s="263">
        <v>244.95</v>
      </c>
      <c r="L111" s="263">
        <v>232</v>
      </c>
      <c r="M111" s="263">
        <v>13.576409999999999</v>
      </c>
    </row>
    <row r="112" spans="1:13">
      <c r="A112" s="254">
        <v>102</v>
      </c>
      <c r="B112" s="263" t="s">
        <v>335</v>
      </c>
      <c r="C112" s="264">
        <v>96.5</v>
      </c>
      <c r="D112" s="265">
        <v>95.899999999999991</v>
      </c>
      <c r="E112" s="265">
        <v>93.799999999999983</v>
      </c>
      <c r="F112" s="265">
        <v>91.1</v>
      </c>
      <c r="G112" s="265">
        <v>88.999999999999986</v>
      </c>
      <c r="H112" s="265">
        <v>98.59999999999998</v>
      </c>
      <c r="I112" s="265">
        <v>100.69999999999997</v>
      </c>
      <c r="J112" s="265">
        <v>103.39999999999998</v>
      </c>
      <c r="K112" s="263">
        <v>98</v>
      </c>
      <c r="L112" s="263">
        <v>93.2</v>
      </c>
      <c r="M112" s="263">
        <v>13.18242</v>
      </c>
    </row>
    <row r="113" spans="1:13">
      <c r="A113" s="254">
        <v>103</v>
      </c>
      <c r="B113" s="263" t="s">
        <v>336</v>
      </c>
      <c r="C113" s="264">
        <v>546.79999999999995</v>
      </c>
      <c r="D113" s="265">
        <v>550.31666666666661</v>
      </c>
      <c r="E113" s="265">
        <v>533.08333333333326</v>
      </c>
      <c r="F113" s="265">
        <v>519.36666666666667</v>
      </c>
      <c r="G113" s="265">
        <v>502.13333333333333</v>
      </c>
      <c r="H113" s="265">
        <v>564.03333333333319</v>
      </c>
      <c r="I113" s="265">
        <v>581.26666666666654</v>
      </c>
      <c r="J113" s="265">
        <v>594.98333333333312</v>
      </c>
      <c r="K113" s="263">
        <v>567.54999999999995</v>
      </c>
      <c r="L113" s="263">
        <v>536.6</v>
      </c>
      <c r="M113" s="263">
        <v>1.39114</v>
      </c>
    </row>
    <row r="114" spans="1:13">
      <c r="A114" s="254">
        <v>104</v>
      </c>
      <c r="B114" s="263" t="s">
        <v>81</v>
      </c>
      <c r="C114" s="264">
        <v>471.6</v>
      </c>
      <c r="D114" s="265">
        <v>471.43333333333334</v>
      </c>
      <c r="E114" s="265">
        <v>464.36666666666667</v>
      </c>
      <c r="F114" s="265">
        <v>457.13333333333333</v>
      </c>
      <c r="G114" s="265">
        <v>450.06666666666666</v>
      </c>
      <c r="H114" s="265">
        <v>478.66666666666669</v>
      </c>
      <c r="I114" s="265">
        <v>485.73333333333341</v>
      </c>
      <c r="J114" s="265">
        <v>492.9666666666667</v>
      </c>
      <c r="K114" s="263">
        <v>478.5</v>
      </c>
      <c r="L114" s="263">
        <v>464.2</v>
      </c>
      <c r="M114" s="263">
        <v>57.818550000000002</v>
      </c>
    </row>
    <row r="115" spans="1:13">
      <c r="A115" s="254">
        <v>105</v>
      </c>
      <c r="B115" s="263" t="s">
        <v>82</v>
      </c>
      <c r="C115" s="264">
        <v>859.8</v>
      </c>
      <c r="D115" s="265">
        <v>863.56666666666661</v>
      </c>
      <c r="E115" s="265">
        <v>852.23333333333323</v>
      </c>
      <c r="F115" s="265">
        <v>844.66666666666663</v>
      </c>
      <c r="G115" s="265">
        <v>833.33333333333326</v>
      </c>
      <c r="H115" s="265">
        <v>871.13333333333321</v>
      </c>
      <c r="I115" s="265">
        <v>882.4666666666667</v>
      </c>
      <c r="J115" s="265">
        <v>890.03333333333319</v>
      </c>
      <c r="K115" s="263">
        <v>874.9</v>
      </c>
      <c r="L115" s="263">
        <v>856</v>
      </c>
      <c r="M115" s="263">
        <v>53.478639999999999</v>
      </c>
    </row>
    <row r="116" spans="1:13">
      <c r="A116" s="254">
        <v>106</v>
      </c>
      <c r="B116" s="263" t="s">
        <v>232</v>
      </c>
      <c r="C116" s="264">
        <v>164</v>
      </c>
      <c r="D116" s="265">
        <v>165.38333333333333</v>
      </c>
      <c r="E116" s="265">
        <v>162.11666666666665</v>
      </c>
      <c r="F116" s="265">
        <v>160.23333333333332</v>
      </c>
      <c r="G116" s="265">
        <v>156.96666666666664</v>
      </c>
      <c r="H116" s="265">
        <v>167.26666666666665</v>
      </c>
      <c r="I116" s="265">
        <v>170.5333333333333</v>
      </c>
      <c r="J116" s="265">
        <v>172.41666666666666</v>
      </c>
      <c r="K116" s="263">
        <v>168.65</v>
      </c>
      <c r="L116" s="263">
        <v>163.5</v>
      </c>
      <c r="M116" s="263">
        <v>21.777529999999999</v>
      </c>
    </row>
    <row r="117" spans="1:13">
      <c r="A117" s="254">
        <v>107</v>
      </c>
      <c r="B117" s="263" t="s">
        <v>83</v>
      </c>
      <c r="C117" s="264">
        <v>137.15</v>
      </c>
      <c r="D117" s="265">
        <v>137.54999999999998</v>
      </c>
      <c r="E117" s="265">
        <v>135.59999999999997</v>
      </c>
      <c r="F117" s="265">
        <v>134.04999999999998</v>
      </c>
      <c r="G117" s="265">
        <v>132.09999999999997</v>
      </c>
      <c r="H117" s="265">
        <v>139.09999999999997</v>
      </c>
      <c r="I117" s="265">
        <v>141.04999999999995</v>
      </c>
      <c r="J117" s="265">
        <v>142.59999999999997</v>
      </c>
      <c r="K117" s="263">
        <v>139.5</v>
      </c>
      <c r="L117" s="263">
        <v>136</v>
      </c>
      <c r="M117" s="263">
        <v>141.50298000000001</v>
      </c>
    </row>
    <row r="118" spans="1:13">
      <c r="A118" s="254">
        <v>108</v>
      </c>
      <c r="B118" s="263" t="s">
        <v>337</v>
      </c>
      <c r="C118" s="264">
        <v>351.5</v>
      </c>
      <c r="D118" s="265">
        <v>352.63333333333338</v>
      </c>
      <c r="E118" s="265">
        <v>344.91666666666674</v>
      </c>
      <c r="F118" s="265">
        <v>338.33333333333337</v>
      </c>
      <c r="G118" s="265">
        <v>330.61666666666673</v>
      </c>
      <c r="H118" s="265">
        <v>359.21666666666675</v>
      </c>
      <c r="I118" s="265">
        <v>366.93333333333334</v>
      </c>
      <c r="J118" s="265">
        <v>373.51666666666677</v>
      </c>
      <c r="K118" s="263">
        <v>360.35</v>
      </c>
      <c r="L118" s="263">
        <v>346.05</v>
      </c>
      <c r="M118" s="263">
        <v>3.5067200000000001</v>
      </c>
    </row>
    <row r="119" spans="1:13">
      <c r="A119" s="254">
        <v>109</v>
      </c>
      <c r="B119" s="263" t="s">
        <v>825</v>
      </c>
      <c r="C119" s="264">
        <v>2640.6</v>
      </c>
      <c r="D119" s="265">
        <v>2624.65</v>
      </c>
      <c r="E119" s="265">
        <v>2590.3000000000002</v>
      </c>
      <c r="F119" s="265">
        <v>2540</v>
      </c>
      <c r="G119" s="265">
        <v>2505.65</v>
      </c>
      <c r="H119" s="265">
        <v>2674.9500000000003</v>
      </c>
      <c r="I119" s="265">
        <v>2709.2999999999997</v>
      </c>
      <c r="J119" s="265">
        <v>2759.6000000000004</v>
      </c>
      <c r="K119" s="263">
        <v>2659</v>
      </c>
      <c r="L119" s="263">
        <v>2574.35</v>
      </c>
      <c r="M119" s="263">
        <v>2.25339</v>
      </c>
    </row>
    <row r="120" spans="1:13">
      <c r="A120" s="254">
        <v>110</v>
      </c>
      <c r="B120" s="263" t="s">
        <v>84</v>
      </c>
      <c r="C120" s="264">
        <v>1607.05</v>
      </c>
      <c r="D120" s="265">
        <v>1598.2</v>
      </c>
      <c r="E120" s="265">
        <v>1584.4</v>
      </c>
      <c r="F120" s="265">
        <v>1561.75</v>
      </c>
      <c r="G120" s="265">
        <v>1547.95</v>
      </c>
      <c r="H120" s="265">
        <v>1620.8500000000001</v>
      </c>
      <c r="I120" s="265">
        <v>1634.6499999999999</v>
      </c>
      <c r="J120" s="265">
        <v>1657.3000000000002</v>
      </c>
      <c r="K120" s="263">
        <v>1612</v>
      </c>
      <c r="L120" s="263">
        <v>1575.55</v>
      </c>
      <c r="M120" s="263">
        <v>3.7052900000000002</v>
      </c>
    </row>
    <row r="121" spans="1:13">
      <c r="A121" s="254">
        <v>111</v>
      </c>
      <c r="B121" s="263" t="s">
        <v>85</v>
      </c>
      <c r="C121" s="264">
        <v>500.95</v>
      </c>
      <c r="D121" s="265">
        <v>500.08333333333331</v>
      </c>
      <c r="E121" s="265">
        <v>493.16666666666663</v>
      </c>
      <c r="F121" s="265">
        <v>485.38333333333333</v>
      </c>
      <c r="G121" s="265">
        <v>478.46666666666664</v>
      </c>
      <c r="H121" s="265">
        <v>507.86666666666662</v>
      </c>
      <c r="I121" s="265">
        <v>514.7833333333333</v>
      </c>
      <c r="J121" s="265">
        <v>522.56666666666661</v>
      </c>
      <c r="K121" s="263">
        <v>507</v>
      </c>
      <c r="L121" s="263">
        <v>492.3</v>
      </c>
      <c r="M121" s="263">
        <v>9.1918199999999999</v>
      </c>
    </row>
    <row r="122" spans="1:13">
      <c r="A122" s="254">
        <v>112</v>
      </c>
      <c r="B122" s="263" t="s">
        <v>233</v>
      </c>
      <c r="C122" s="264">
        <v>759.6</v>
      </c>
      <c r="D122" s="265">
        <v>763.61666666666667</v>
      </c>
      <c r="E122" s="265">
        <v>752.98333333333335</v>
      </c>
      <c r="F122" s="265">
        <v>746.36666666666667</v>
      </c>
      <c r="G122" s="265">
        <v>735.73333333333335</v>
      </c>
      <c r="H122" s="265">
        <v>770.23333333333335</v>
      </c>
      <c r="I122" s="265">
        <v>780.86666666666679</v>
      </c>
      <c r="J122" s="265">
        <v>787.48333333333335</v>
      </c>
      <c r="K122" s="263">
        <v>774.25</v>
      </c>
      <c r="L122" s="263">
        <v>757</v>
      </c>
      <c r="M122" s="263">
        <v>4.7301399999999996</v>
      </c>
    </row>
    <row r="123" spans="1:13">
      <c r="A123" s="254">
        <v>113</v>
      </c>
      <c r="B123" s="263" t="s">
        <v>338</v>
      </c>
      <c r="C123" s="264">
        <v>710.15</v>
      </c>
      <c r="D123" s="265">
        <v>708.30000000000007</v>
      </c>
      <c r="E123" s="265">
        <v>703.25000000000011</v>
      </c>
      <c r="F123" s="265">
        <v>696.35</v>
      </c>
      <c r="G123" s="265">
        <v>691.30000000000007</v>
      </c>
      <c r="H123" s="265">
        <v>715.20000000000016</v>
      </c>
      <c r="I123" s="265">
        <v>720.25000000000011</v>
      </c>
      <c r="J123" s="265">
        <v>727.1500000000002</v>
      </c>
      <c r="K123" s="263">
        <v>713.35</v>
      </c>
      <c r="L123" s="263">
        <v>701.4</v>
      </c>
      <c r="M123" s="263">
        <v>0.52778000000000003</v>
      </c>
    </row>
    <row r="124" spans="1:13">
      <c r="A124" s="254">
        <v>114</v>
      </c>
      <c r="B124" s="263" t="s">
        <v>234</v>
      </c>
      <c r="C124" s="264">
        <v>399.35</v>
      </c>
      <c r="D124" s="265">
        <v>401.9666666666667</v>
      </c>
      <c r="E124" s="265">
        <v>394.38333333333338</v>
      </c>
      <c r="F124" s="265">
        <v>389.41666666666669</v>
      </c>
      <c r="G124" s="265">
        <v>381.83333333333337</v>
      </c>
      <c r="H124" s="265">
        <v>406.93333333333339</v>
      </c>
      <c r="I124" s="265">
        <v>414.51666666666665</v>
      </c>
      <c r="J124" s="265">
        <v>419.48333333333341</v>
      </c>
      <c r="K124" s="263">
        <v>409.55</v>
      </c>
      <c r="L124" s="263">
        <v>397</v>
      </c>
      <c r="M124" s="263">
        <v>29.79673</v>
      </c>
    </row>
    <row r="125" spans="1:13">
      <c r="A125" s="254">
        <v>115</v>
      </c>
      <c r="B125" s="263" t="s">
        <v>86</v>
      </c>
      <c r="C125" s="264">
        <v>773.75</v>
      </c>
      <c r="D125" s="265">
        <v>784.58333333333337</v>
      </c>
      <c r="E125" s="265">
        <v>761.26666666666677</v>
      </c>
      <c r="F125" s="265">
        <v>748.78333333333342</v>
      </c>
      <c r="G125" s="265">
        <v>725.46666666666681</v>
      </c>
      <c r="H125" s="265">
        <v>797.06666666666672</v>
      </c>
      <c r="I125" s="265">
        <v>820.38333333333333</v>
      </c>
      <c r="J125" s="265">
        <v>832.86666666666667</v>
      </c>
      <c r="K125" s="263">
        <v>807.9</v>
      </c>
      <c r="L125" s="263">
        <v>772.1</v>
      </c>
      <c r="M125" s="263">
        <v>14.1279</v>
      </c>
    </row>
    <row r="126" spans="1:13">
      <c r="A126" s="254">
        <v>116</v>
      </c>
      <c r="B126" s="263" t="s">
        <v>339</v>
      </c>
      <c r="C126" s="264">
        <v>635.95000000000005</v>
      </c>
      <c r="D126" s="265">
        <v>637.28333333333342</v>
      </c>
      <c r="E126" s="265">
        <v>629.86666666666679</v>
      </c>
      <c r="F126" s="265">
        <v>623.78333333333342</v>
      </c>
      <c r="G126" s="265">
        <v>616.36666666666679</v>
      </c>
      <c r="H126" s="265">
        <v>643.36666666666679</v>
      </c>
      <c r="I126" s="265">
        <v>650.78333333333353</v>
      </c>
      <c r="J126" s="265">
        <v>656.86666666666679</v>
      </c>
      <c r="K126" s="263">
        <v>644.70000000000005</v>
      </c>
      <c r="L126" s="263">
        <v>631.20000000000005</v>
      </c>
      <c r="M126" s="263">
        <v>4.1838100000000003</v>
      </c>
    </row>
    <row r="127" spans="1:13">
      <c r="A127" s="254">
        <v>117</v>
      </c>
      <c r="B127" s="263" t="s">
        <v>340</v>
      </c>
      <c r="C127" s="264">
        <v>87.8</v>
      </c>
      <c r="D127" s="265">
        <v>87.8</v>
      </c>
      <c r="E127" s="265">
        <v>86.399999999999991</v>
      </c>
      <c r="F127" s="265">
        <v>85</v>
      </c>
      <c r="G127" s="265">
        <v>83.6</v>
      </c>
      <c r="H127" s="265">
        <v>89.199999999999989</v>
      </c>
      <c r="I127" s="265">
        <v>90.6</v>
      </c>
      <c r="J127" s="265">
        <v>91.999999999999986</v>
      </c>
      <c r="K127" s="263">
        <v>89.2</v>
      </c>
      <c r="L127" s="263">
        <v>86.4</v>
      </c>
      <c r="M127" s="263">
        <v>1.93354</v>
      </c>
    </row>
    <row r="128" spans="1:13">
      <c r="A128" s="254">
        <v>118</v>
      </c>
      <c r="B128" s="263" t="s">
        <v>341</v>
      </c>
      <c r="C128" s="264">
        <v>112.35</v>
      </c>
      <c r="D128" s="265">
        <v>111.51666666666665</v>
      </c>
      <c r="E128" s="265">
        <v>108.93333333333331</v>
      </c>
      <c r="F128" s="265">
        <v>105.51666666666665</v>
      </c>
      <c r="G128" s="265">
        <v>102.93333333333331</v>
      </c>
      <c r="H128" s="265">
        <v>114.93333333333331</v>
      </c>
      <c r="I128" s="265">
        <v>117.51666666666665</v>
      </c>
      <c r="J128" s="265">
        <v>120.93333333333331</v>
      </c>
      <c r="K128" s="263">
        <v>114.1</v>
      </c>
      <c r="L128" s="263">
        <v>108.1</v>
      </c>
      <c r="M128" s="263">
        <v>14.64742</v>
      </c>
    </row>
    <row r="129" spans="1:13">
      <c r="A129" s="254">
        <v>119</v>
      </c>
      <c r="B129" s="263" t="s">
        <v>342</v>
      </c>
      <c r="C129" s="264">
        <v>470.85</v>
      </c>
      <c r="D129" s="265">
        <v>468.7166666666667</v>
      </c>
      <c r="E129" s="265">
        <v>460.43333333333339</v>
      </c>
      <c r="F129" s="265">
        <v>450.01666666666671</v>
      </c>
      <c r="G129" s="265">
        <v>441.73333333333341</v>
      </c>
      <c r="H129" s="265">
        <v>479.13333333333338</v>
      </c>
      <c r="I129" s="265">
        <v>487.41666666666669</v>
      </c>
      <c r="J129" s="265">
        <v>497.83333333333337</v>
      </c>
      <c r="K129" s="263">
        <v>477</v>
      </c>
      <c r="L129" s="263">
        <v>458.3</v>
      </c>
      <c r="M129" s="263">
        <v>1.1855899999999999</v>
      </c>
    </row>
    <row r="130" spans="1:13">
      <c r="A130" s="254">
        <v>120</v>
      </c>
      <c r="B130" s="263" t="s">
        <v>92</v>
      </c>
      <c r="C130" s="264">
        <v>309.64999999999998</v>
      </c>
      <c r="D130" s="265">
        <v>311.18333333333334</v>
      </c>
      <c r="E130" s="265">
        <v>306.86666666666667</v>
      </c>
      <c r="F130" s="265">
        <v>304.08333333333331</v>
      </c>
      <c r="G130" s="265">
        <v>299.76666666666665</v>
      </c>
      <c r="H130" s="265">
        <v>313.9666666666667</v>
      </c>
      <c r="I130" s="265">
        <v>318.28333333333342</v>
      </c>
      <c r="J130" s="265">
        <v>321.06666666666672</v>
      </c>
      <c r="K130" s="263">
        <v>315.5</v>
      </c>
      <c r="L130" s="263">
        <v>308.39999999999998</v>
      </c>
      <c r="M130" s="263">
        <v>138.08072999999999</v>
      </c>
    </row>
    <row r="131" spans="1:13">
      <c r="A131" s="254">
        <v>121</v>
      </c>
      <c r="B131" s="263" t="s">
        <v>87</v>
      </c>
      <c r="C131" s="264">
        <v>535.79999999999995</v>
      </c>
      <c r="D131" s="265">
        <v>532.41666666666663</v>
      </c>
      <c r="E131" s="265">
        <v>527.33333333333326</v>
      </c>
      <c r="F131" s="265">
        <v>518.86666666666667</v>
      </c>
      <c r="G131" s="265">
        <v>513.7833333333333</v>
      </c>
      <c r="H131" s="265">
        <v>540.88333333333321</v>
      </c>
      <c r="I131" s="265">
        <v>545.96666666666647</v>
      </c>
      <c r="J131" s="265">
        <v>554.43333333333317</v>
      </c>
      <c r="K131" s="263">
        <v>537.5</v>
      </c>
      <c r="L131" s="263">
        <v>523.95000000000005</v>
      </c>
      <c r="M131" s="263">
        <v>44.911810000000003</v>
      </c>
    </row>
    <row r="132" spans="1:13">
      <c r="A132" s="254">
        <v>122</v>
      </c>
      <c r="B132" s="263" t="s">
        <v>235</v>
      </c>
      <c r="C132" s="264">
        <v>1398.15</v>
      </c>
      <c r="D132" s="265">
        <v>1383.6499999999999</v>
      </c>
      <c r="E132" s="265">
        <v>1367.2999999999997</v>
      </c>
      <c r="F132" s="265">
        <v>1336.4499999999998</v>
      </c>
      <c r="G132" s="265">
        <v>1320.0999999999997</v>
      </c>
      <c r="H132" s="265">
        <v>1414.4999999999998</v>
      </c>
      <c r="I132" s="265">
        <v>1430.8499999999997</v>
      </c>
      <c r="J132" s="265">
        <v>1461.6999999999998</v>
      </c>
      <c r="K132" s="263">
        <v>1400</v>
      </c>
      <c r="L132" s="263">
        <v>1352.8</v>
      </c>
      <c r="M132" s="263">
        <v>2.0492499999999998</v>
      </c>
    </row>
    <row r="133" spans="1:13">
      <c r="A133" s="254">
        <v>123</v>
      </c>
      <c r="B133" s="263" t="s">
        <v>343</v>
      </c>
      <c r="C133" s="264">
        <v>1129.45</v>
      </c>
      <c r="D133" s="265">
        <v>1114.55</v>
      </c>
      <c r="E133" s="265">
        <v>1091.8999999999999</v>
      </c>
      <c r="F133" s="265">
        <v>1054.3499999999999</v>
      </c>
      <c r="G133" s="265">
        <v>1031.6999999999998</v>
      </c>
      <c r="H133" s="265">
        <v>1152.0999999999999</v>
      </c>
      <c r="I133" s="265">
        <v>1174.75</v>
      </c>
      <c r="J133" s="265">
        <v>1212.3</v>
      </c>
      <c r="K133" s="263">
        <v>1137.2</v>
      </c>
      <c r="L133" s="263">
        <v>1077</v>
      </c>
      <c r="M133" s="263">
        <v>17.206140000000001</v>
      </c>
    </row>
    <row r="134" spans="1:13">
      <c r="A134" s="254">
        <v>124</v>
      </c>
      <c r="B134" s="263" t="s">
        <v>344</v>
      </c>
      <c r="C134" s="264">
        <v>161.05000000000001</v>
      </c>
      <c r="D134" s="265">
        <v>159.76666666666668</v>
      </c>
      <c r="E134" s="265">
        <v>155.83333333333337</v>
      </c>
      <c r="F134" s="265">
        <v>150.6166666666667</v>
      </c>
      <c r="G134" s="265">
        <v>146.68333333333339</v>
      </c>
      <c r="H134" s="265">
        <v>164.98333333333335</v>
      </c>
      <c r="I134" s="265">
        <v>168.91666666666669</v>
      </c>
      <c r="J134" s="265">
        <v>174.13333333333333</v>
      </c>
      <c r="K134" s="263">
        <v>163.69999999999999</v>
      </c>
      <c r="L134" s="263">
        <v>154.55000000000001</v>
      </c>
      <c r="M134" s="263">
        <v>41.904040000000002</v>
      </c>
    </row>
    <row r="135" spans="1:13">
      <c r="A135" s="254">
        <v>125</v>
      </c>
      <c r="B135" s="263" t="s">
        <v>840</v>
      </c>
      <c r="C135" s="264">
        <v>353.3</v>
      </c>
      <c r="D135" s="265">
        <v>355.7166666666667</v>
      </c>
      <c r="E135" s="265">
        <v>348.58333333333337</v>
      </c>
      <c r="F135" s="265">
        <v>343.86666666666667</v>
      </c>
      <c r="G135" s="265">
        <v>336.73333333333335</v>
      </c>
      <c r="H135" s="265">
        <v>360.43333333333339</v>
      </c>
      <c r="I135" s="265">
        <v>367.56666666666672</v>
      </c>
      <c r="J135" s="265">
        <v>372.28333333333342</v>
      </c>
      <c r="K135" s="263">
        <v>362.85</v>
      </c>
      <c r="L135" s="263">
        <v>351</v>
      </c>
      <c r="M135" s="263">
        <v>5.6586299999999996</v>
      </c>
    </row>
    <row r="136" spans="1:13">
      <c r="A136" s="254">
        <v>126</v>
      </c>
      <c r="B136" s="263" t="s">
        <v>741</v>
      </c>
      <c r="C136" s="264">
        <v>772.45</v>
      </c>
      <c r="D136" s="265">
        <v>772.48333333333323</v>
      </c>
      <c r="E136" s="265">
        <v>764.96666666666647</v>
      </c>
      <c r="F136" s="265">
        <v>757.48333333333323</v>
      </c>
      <c r="G136" s="265">
        <v>749.96666666666647</v>
      </c>
      <c r="H136" s="265">
        <v>779.96666666666647</v>
      </c>
      <c r="I136" s="265">
        <v>787.48333333333312</v>
      </c>
      <c r="J136" s="265">
        <v>794.96666666666647</v>
      </c>
      <c r="K136" s="263">
        <v>780</v>
      </c>
      <c r="L136" s="263">
        <v>765</v>
      </c>
      <c r="M136" s="263">
        <v>0.33484000000000003</v>
      </c>
    </row>
    <row r="137" spans="1:13">
      <c r="A137" s="254">
        <v>127</v>
      </c>
      <c r="B137" s="263" t="s">
        <v>346</v>
      </c>
      <c r="C137" s="264">
        <v>536.1</v>
      </c>
      <c r="D137" s="265">
        <v>520.91666666666663</v>
      </c>
      <c r="E137" s="265">
        <v>499.0333333333333</v>
      </c>
      <c r="F137" s="265">
        <v>461.9666666666667</v>
      </c>
      <c r="G137" s="265">
        <v>440.08333333333337</v>
      </c>
      <c r="H137" s="265">
        <v>557.98333333333323</v>
      </c>
      <c r="I137" s="265">
        <v>579.86666666666667</v>
      </c>
      <c r="J137" s="265">
        <v>616.93333333333317</v>
      </c>
      <c r="K137" s="263">
        <v>542.79999999999995</v>
      </c>
      <c r="L137" s="263">
        <v>483.85</v>
      </c>
      <c r="M137" s="263">
        <v>12.124980000000001</v>
      </c>
    </row>
    <row r="138" spans="1:13">
      <c r="A138" s="254">
        <v>128</v>
      </c>
      <c r="B138" s="263" t="s">
        <v>89</v>
      </c>
      <c r="C138" s="264">
        <v>12</v>
      </c>
      <c r="D138" s="265">
        <v>11.983333333333334</v>
      </c>
      <c r="E138" s="265">
        <v>11.866666666666669</v>
      </c>
      <c r="F138" s="265">
        <v>11.733333333333334</v>
      </c>
      <c r="G138" s="265">
        <v>11.616666666666669</v>
      </c>
      <c r="H138" s="265">
        <v>12.116666666666669</v>
      </c>
      <c r="I138" s="265">
        <v>12.233333333333336</v>
      </c>
      <c r="J138" s="265">
        <v>12.366666666666669</v>
      </c>
      <c r="K138" s="263">
        <v>12.1</v>
      </c>
      <c r="L138" s="263">
        <v>11.85</v>
      </c>
      <c r="M138" s="263">
        <v>23.399000000000001</v>
      </c>
    </row>
    <row r="139" spans="1:13">
      <c r="A139" s="254">
        <v>129</v>
      </c>
      <c r="B139" s="263" t="s">
        <v>347</v>
      </c>
      <c r="C139" s="264">
        <v>126.75</v>
      </c>
      <c r="D139" s="265">
        <v>127.51666666666667</v>
      </c>
      <c r="E139" s="265">
        <v>125.03333333333333</v>
      </c>
      <c r="F139" s="265">
        <v>123.31666666666666</v>
      </c>
      <c r="G139" s="265">
        <v>120.83333333333333</v>
      </c>
      <c r="H139" s="265">
        <v>129.23333333333335</v>
      </c>
      <c r="I139" s="265">
        <v>131.71666666666664</v>
      </c>
      <c r="J139" s="265">
        <v>133.43333333333334</v>
      </c>
      <c r="K139" s="263">
        <v>130</v>
      </c>
      <c r="L139" s="263">
        <v>125.8</v>
      </c>
      <c r="M139" s="263">
        <v>3.3967900000000002</v>
      </c>
    </row>
    <row r="140" spans="1:13">
      <c r="A140" s="254">
        <v>130</v>
      </c>
      <c r="B140" s="263" t="s">
        <v>90</v>
      </c>
      <c r="C140" s="264">
        <v>3753.85</v>
      </c>
      <c r="D140" s="265">
        <v>3743.5166666666664</v>
      </c>
      <c r="E140" s="265">
        <v>3722.333333333333</v>
      </c>
      <c r="F140" s="265">
        <v>3690.8166666666666</v>
      </c>
      <c r="G140" s="265">
        <v>3669.6333333333332</v>
      </c>
      <c r="H140" s="265">
        <v>3775.0333333333328</v>
      </c>
      <c r="I140" s="265">
        <v>3796.2166666666662</v>
      </c>
      <c r="J140" s="265">
        <v>3827.7333333333327</v>
      </c>
      <c r="K140" s="263">
        <v>3764.7</v>
      </c>
      <c r="L140" s="263">
        <v>3712</v>
      </c>
      <c r="M140" s="263">
        <v>4.2256299999999998</v>
      </c>
    </row>
    <row r="141" spans="1:13">
      <c r="A141" s="254">
        <v>131</v>
      </c>
      <c r="B141" s="263" t="s">
        <v>348</v>
      </c>
      <c r="C141" s="264">
        <v>19439.400000000001</v>
      </c>
      <c r="D141" s="265">
        <v>19396.600000000002</v>
      </c>
      <c r="E141" s="265">
        <v>18893.200000000004</v>
      </c>
      <c r="F141" s="265">
        <v>18347.000000000004</v>
      </c>
      <c r="G141" s="265">
        <v>17843.600000000006</v>
      </c>
      <c r="H141" s="265">
        <v>19942.800000000003</v>
      </c>
      <c r="I141" s="265">
        <v>20446.200000000004</v>
      </c>
      <c r="J141" s="265">
        <v>20992.400000000001</v>
      </c>
      <c r="K141" s="263">
        <v>19900</v>
      </c>
      <c r="L141" s="263">
        <v>18850.400000000001</v>
      </c>
      <c r="M141" s="263">
        <v>1.16215</v>
      </c>
    </row>
    <row r="142" spans="1:13">
      <c r="A142" s="254">
        <v>132</v>
      </c>
      <c r="B142" s="263" t="s">
        <v>349</v>
      </c>
      <c r="C142" s="264">
        <v>2435.85</v>
      </c>
      <c r="D142" s="265">
        <v>2414.6166666666668</v>
      </c>
      <c r="E142" s="265">
        <v>2385.2333333333336</v>
      </c>
      <c r="F142" s="265">
        <v>2334.6166666666668</v>
      </c>
      <c r="G142" s="265">
        <v>2305.2333333333336</v>
      </c>
      <c r="H142" s="265">
        <v>2465.2333333333336</v>
      </c>
      <c r="I142" s="265">
        <v>2494.6166666666668</v>
      </c>
      <c r="J142" s="265">
        <v>2545.2333333333336</v>
      </c>
      <c r="K142" s="263">
        <v>2444</v>
      </c>
      <c r="L142" s="263">
        <v>2364</v>
      </c>
      <c r="M142" s="263">
        <v>1.2137100000000001</v>
      </c>
    </row>
    <row r="143" spans="1:13">
      <c r="A143" s="254">
        <v>133</v>
      </c>
      <c r="B143" s="263" t="s">
        <v>93</v>
      </c>
      <c r="C143" s="264">
        <v>4825.05</v>
      </c>
      <c r="D143" s="265">
        <v>4831.6833333333334</v>
      </c>
      <c r="E143" s="265">
        <v>4803.3666666666668</v>
      </c>
      <c r="F143" s="265">
        <v>4781.6833333333334</v>
      </c>
      <c r="G143" s="265">
        <v>4753.3666666666668</v>
      </c>
      <c r="H143" s="265">
        <v>4853.3666666666668</v>
      </c>
      <c r="I143" s="265">
        <v>4881.6833333333343</v>
      </c>
      <c r="J143" s="265">
        <v>4903.3666666666668</v>
      </c>
      <c r="K143" s="263">
        <v>4860</v>
      </c>
      <c r="L143" s="263">
        <v>4810</v>
      </c>
      <c r="M143" s="263">
        <v>7.1154999999999999</v>
      </c>
    </row>
    <row r="144" spans="1:13">
      <c r="A144" s="254">
        <v>134</v>
      </c>
      <c r="B144" s="263" t="s">
        <v>350</v>
      </c>
      <c r="C144" s="264">
        <v>328.05</v>
      </c>
      <c r="D144" s="265">
        <v>329.61666666666667</v>
      </c>
      <c r="E144" s="265">
        <v>325.43333333333334</v>
      </c>
      <c r="F144" s="265">
        <v>322.81666666666666</v>
      </c>
      <c r="G144" s="265">
        <v>318.63333333333333</v>
      </c>
      <c r="H144" s="265">
        <v>332.23333333333335</v>
      </c>
      <c r="I144" s="265">
        <v>336.41666666666674</v>
      </c>
      <c r="J144" s="265">
        <v>339.03333333333336</v>
      </c>
      <c r="K144" s="263">
        <v>333.8</v>
      </c>
      <c r="L144" s="263">
        <v>327</v>
      </c>
      <c r="M144" s="263">
        <v>2.7688299999999999</v>
      </c>
    </row>
    <row r="145" spans="1:13">
      <c r="A145" s="254">
        <v>135</v>
      </c>
      <c r="B145" s="263" t="s">
        <v>351</v>
      </c>
      <c r="C145" s="264">
        <v>97.8</v>
      </c>
      <c r="D145" s="265">
        <v>98.166666666666671</v>
      </c>
      <c r="E145" s="265">
        <v>96.733333333333348</v>
      </c>
      <c r="F145" s="265">
        <v>95.666666666666671</v>
      </c>
      <c r="G145" s="265">
        <v>94.233333333333348</v>
      </c>
      <c r="H145" s="265">
        <v>99.233333333333348</v>
      </c>
      <c r="I145" s="265">
        <v>100.66666666666666</v>
      </c>
      <c r="J145" s="265">
        <v>101.73333333333335</v>
      </c>
      <c r="K145" s="263">
        <v>99.6</v>
      </c>
      <c r="L145" s="263">
        <v>97.1</v>
      </c>
      <c r="M145" s="263">
        <v>8.9914199999999997</v>
      </c>
    </row>
    <row r="146" spans="1:13">
      <c r="A146" s="254">
        <v>136</v>
      </c>
      <c r="B146" s="263" t="s">
        <v>841</v>
      </c>
      <c r="C146" s="264">
        <v>220.25</v>
      </c>
      <c r="D146" s="265">
        <v>216</v>
      </c>
      <c r="E146" s="265">
        <v>208.75</v>
      </c>
      <c r="F146" s="265">
        <v>197.25</v>
      </c>
      <c r="G146" s="265">
        <v>190</v>
      </c>
      <c r="H146" s="265">
        <v>227.5</v>
      </c>
      <c r="I146" s="265">
        <v>234.75</v>
      </c>
      <c r="J146" s="265">
        <v>246.25</v>
      </c>
      <c r="K146" s="263">
        <v>223.25</v>
      </c>
      <c r="L146" s="263">
        <v>204.5</v>
      </c>
      <c r="M146" s="263">
        <v>84.591970000000003</v>
      </c>
    </row>
    <row r="147" spans="1:13">
      <c r="A147" s="254">
        <v>137</v>
      </c>
      <c r="B147" s="263" t="s">
        <v>743</v>
      </c>
      <c r="C147" s="264">
        <v>1859.85</v>
      </c>
      <c r="D147" s="265">
        <v>1879.2833333333335</v>
      </c>
      <c r="E147" s="265">
        <v>1828.5666666666671</v>
      </c>
      <c r="F147" s="265">
        <v>1797.2833333333335</v>
      </c>
      <c r="G147" s="265">
        <v>1746.5666666666671</v>
      </c>
      <c r="H147" s="265">
        <v>1910.5666666666671</v>
      </c>
      <c r="I147" s="265">
        <v>1961.2833333333338</v>
      </c>
      <c r="J147" s="265">
        <v>1992.5666666666671</v>
      </c>
      <c r="K147" s="263">
        <v>1930</v>
      </c>
      <c r="L147" s="263">
        <v>1848</v>
      </c>
      <c r="M147" s="263">
        <v>0.14324000000000001</v>
      </c>
    </row>
    <row r="148" spans="1:13">
      <c r="A148" s="254">
        <v>138</v>
      </c>
      <c r="B148" s="263" t="s">
        <v>236</v>
      </c>
      <c r="C148" s="264">
        <v>68.900000000000006</v>
      </c>
      <c r="D148" s="265">
        <v>67.88333333333334</v>
      </c>
      <c r="E148" s="265">
        <v>65.366666666666674</v>
      </c>
      <c r="F148" s="265">
        <v>61.833333333333329</v>
      </c>
      <c r="G148" s="265">
        <v>59.316666666666663</v>
      </c>
      <c r="H148" s="265">
        <v>71.416666666666686</v>
      </c>
      <c r="I148" s="265">
        <v>73.933333333333366</v>
      </c>
      <c r="J148" s="265">
        <v>77.466666666666697</v>
      </c>
      <c r="K148" s="263">
        <v>70.400000000000006</v>
      </c>
      <c r="L148" s="263">
        <v>64.349999999999994</v>
      </c>
      <c r="M148" s="263">
        <v>62.65419</v>
      </c>
    </row>
    <row r="149" spans="1:13">
      <c r="A149" s="254">
        <v>139</v>
      </c>
      <c r="B149" s="263" t="s">
        <v>94</v>
      </c>
      <c r="C149" s="264">
        <v>2818.15</v>
      </c>
      <c r="D149" s="265">
        <v>2786.75</v>
      </c>
      <c r="E149" s="265">
        <v>2732.7</v>
      </c>
      <c r="F149" s="265">
        <v>2647.25</v>
      </c>
      <c r="G149" s="265">
        <v>2593.1999999999998</v>
      </c>
      <c r="H149" s="265">
        <v>2872.2</v>
      </c>
      <c r="I149" s="265">
        <v>2926.25</v>
      </c>
      <c r="J149" s="265">
        <v>3011.7</v>
      </c>
      <c r="K149" s="263">
        <v>2840.8</v>
      </c>
      <c r="L149" s="263">
        <v>2701.3</v>
      </c>
      <c r="M149" s="263">
        <v>44.814140000000002</v>
      </c>
    </row>
    <row r="150" spans="1:13">
      <c r="A150" s="254">
        <v>140</v>
      </c>
      <c r="B150" s="263" t="s">
        <v>352</v>
      </c>
      <c r="C150" s="264">
        <v>167</v>
      </c>
      <c r="D150" s="265">
        <v>168.05</v>
      </c>
      <c r="E150" s="265">
        <v>162.50000000000003</v>
      </c>
      <c r="F150" s="265">
        <v>158.00000000000003</v>
      </c>
      <c r="G150" s="265">
        <v>152.45000000000005</v>
      </c>
      <c r="H150" s="265">
        <v>172.55</v>
      </c>
      <c r="I150" s="265">
        <v>178.09999999999997</v>
      </c>
      <c r="J150" s="265">
        <v>182.6</v>
      </c>
      <c r="K150" s="263">
        <v>173.6</v>
      </c>
      <c r="L150" s="263">
        <v>163.55000000000001</v>
      </c>
      <c r="M150" s="263">
        <v>1.3768199999999999</v>
      </c>
    </row>
    <row r="151" spans="1:13">
      <c r="A151" s="254">
        <v>141</v>
      </c>
      <c r="B151" s="263" t="s">
        <v>237</v>
      </c>
      <c r="C151" s="264">
        <v>487.7</v>
      </c>
      <c r="D151" s="265">
        <v>489.04999999999995</v>
      </c>
      <c r="E151" s="265">
        <v>483.69999999999993</v>
      </c>
      <c r="F151" s="265">
        <v>479.7</v>
      </c>
      <c r="G151" s="265">
        <v>474.34999999999997</v>
      </c>
      <c r="H151" s="265">
        <v>493.0499999999999</v>
      </c>
      <c r="I151" s="265">
        <v>498.39999999999992</v>
      </c>
      <c r="J151" s="265">
        <v>502.39999999999986</v>
      </c>
      <c r="K151" s="263">
        <v>494.4</v>
      </c>
      <c r="L151" s="263">
        <v>485.05</v>
      </c>
      <c r="M151" s="263">
        <v>2.7738</v>
      </c>
    </row>
    <row r="152" spans="1:13">
      <c r="A152" s="254">
        <v>142</v>
      </c>
      <c r="B152" s="263" t="s">
        <v>238</v>
      </c>
      <c r="C152" s="264">
        <v>1483.75</v>
      </c>
      <c r="D152" s="265">
        <v>1480.2333333333333</v>
      </c>
      <c r="E152" s="265">
        <v>1465.4666666666667</v>
      </c>
      <c r="F152" s="265">
        <v>1447.1833333333334</v>
      </c>
      <c r="G152" s="265">
        <v>1432.4166666666667</v>
      </c>
      <c r="H152" s="265">
        <v>1498.5166666666667</v>
      </c>
      <c r="I152" s="265">
        <v>1513.2833333333335</v>
      </c>
      <c r="J152" s="265">
        <v>1531.5666666666666</v>
      </c>
      <c r="K152" s="263">
        <v>1495</v>
      </c>
      <c r="L152" s="263">
        <v>1461.95</v>
      </c>
      <c r="M152" s="263">
        <v>1.6179699999999999</v>
      </c>
    </row>
    <row r="153" spans="1:13">
      <c r="A153" s="254">
        <v>143</v>
      </c>
      <c r="B153" s="263" t="s">
        <v>239</v>
      </c>
      <c r="C153" s="264">
        <v>75.349999999999994</v>
      </c>
      <c r="D153" s="265">
        <v>75.600000000000009</v>
      </c>
      <c r="E153" s="265">
        <v>74.550000000000011</v>
      </c>
      <c r="F153" s="265">
        <v>73.75</v>
      </c>
      <c r="G153" s="265">
        <v>72.7</v>
      </c>
      <c r="H153" s="265">
        <v>76.40000000000002</v>
      </c>
      <c r="I153" s="265">
        <v>77.45</v>
      </c>
      <c r="J153" s="265">
        <v>78.250000000000028</v>
      </c>
      <c r="K153" s="263">
        <v>76.650000000000006</v>
      </c>
      <c r="L153" s="263">
        <v>74.8</v>
      </c>
      <c r="M153" s="263">
        <v>12.362679999999999</v>
      </c>
    </row>
    <row r="154" spans="1:13">
      <c r="A154" s="254">
        <v>144</v>
      </c>
      <c r="B154" s="263" t="s">
        <v>95</v>
      </c>
      <c r="C154" s="264">
        <v>84.95</v>
      </c>
      <c r="D154" s="265">
        <v>84.983333333333334</v>
      </c>
      <c r="E154" s="265">
        <v>82.966666666666669</v>
      </c>
      <c r="F154" s="265">
        <v>80.983333333333334</v>
      </c>
      <c r="G154" s="265">
        <v>78.966666666666669</v>
      </c>
      <c r="H154" s="265">
        <v>86.966666666666669</v>
      </c>
      <c r="I154" s="265">
        <v>88.983333333333348</v>
      </c>
      <c r="J154" s="265">
        <v>90.966666666666669</v>
      </c>
      <c r="K154" s="263">
        <v>87</v>
      </c>
      <c r="L154" s="263">
        <v>83</v>
      </c>
      <c r="M154" s="263">
        <v>9.4895999999999994</v>
      </c>
    </row>
    <row r="155" spans="1:13">
      <c r="A155" s="254">
        <v>145</v>
      </c>
      <c r="B155" s="263" t="s">
        <v>353</v>
      </c>
      <c r="C155" s="264">
        <v>584</v>
      </c>
      <c r="D155" s="265">
        <v>583.11666666666667</v>
      </c>
      <c r="E155" s="265">
        <v>576.93333333333339</v>
      </c>
      <c r="F155" s="265">
        <v>569.86666666666667</v>
      </c>
      <c r="G155" s="265">
        <v>563.68333333333339</v>
      </c>
      <c r="H155" s="265">
        <v>590.18333333333339</v>
      </c>
      <c r="I155" s="265">
        <v>596.36666666666656</v>
      </c>
      <c r="J155" s="265">
        <v>603.43333333333339</v>
      </c>
      <c r="K155" s="263">
        <v>589.29999999999995</v>
      </c>
      <c r="L155" s="263">
        <v>576.04999999999995</v>
      </c>
      <c r="M155" s="263">
        <v>0.67542000000000002</v>
      </c>
    </row>
    <row r="156" spans="1:13">
      <c r="A156" s="254">
        <v>146</v>
      </c>
      <c r="B156" s="263" t="s">
        <v>96</v>
      </c>
      <c r="C156" s="264">
        <v>1424.85</v>
      </c>
      <c r="D156" s="265">
        <v>1429.2833333333335</v>
      </c>
      <c r="E156" s="265">
        <v>1416.5666666666671</v>
      </c>
      <c r="F156" s="265">
        <v>1408.2833333333335</v>
      </c>
      <c r="G156" s="265">
        <v>1395.5666666666671</v>
      </c>
      <c r="H156" s="265">
        <v>1437.5666666666671</v>
      </c>
      <c r="I156" s="265">
        <v>1450.2833333333338</v>
      </c>
      <c r="J156" s="265">
        <v>1458.5666666666671</v>
      </c>
      <c r="K156" s="263">
        <v>1442</v>
      </c>
      <c r="L156" s="263">
        <v>1421</v>
      </c>
      <c r="M156" s="263">
        <v>7.1153000000000004</v>
      </c>
    </row>
    <row r="157" spans="1:13">
      <c r="A157" s="254">
        <v>147</v>
      </c>
      <c r="B157" s="263" t="s">
        <v>97</v>
      </c>
      <c r="C157" s="264">
        <v>212.25</v>
      </c>
      <c r="D157" s="265">
        <v>213.05000000000004</v>
      </c>
      <c r="E157" s="265">
        <v>210.75000000000009</v>
      </c>
      <c r="F157" s="265">
        <v>209.25000000000006</v>
      </c>
      <c r="G157" s="265">
        <v>206.9500000000001</v>
      </c>
      <c r="H157" s="265">
        <v>214.55000000000007</v>
      </c>
      <c r="I157" s="265">
        <v>216.85000000000002</v>
      </c>
      <c r="J157" s="265">
        <v>218.35000000000005</v>
      </c>
      <c r="K157" s="263">
        <v>215.35</v>
      </c>
      <c r="L157" s="263">
        <v>211.55</v>
      </c>
      <c r="M157" s="263">
        <v>29.461349999999999</v>
      </c>
    </row>
    <row r="158" spans="1:13">
      <c r="A158" s="254">
        <v>148</v>
      </c>
      <c r="B158" s="263" t="s">
        <v>355</v>
      </c>
      <c r="C158" s="264">
        <v>285.39999999999998</v>
      </c>
      <c r="D158" s="265">
        <v>282.91666666666669</v>
      </c>
      <c r="E158" s="265">
        <v>278.33333333333337</v>
      </c>
      <c r="F158" s="265">
        <v>271.26666666666671</v>
      </c>
      <c r="G158" s="265">
        <v>266.68333333333339</v>
      </c>
      <c r="H158" s="265">
        <v>289.98333333333335</v>
      </c>
      <c r="I158" s="265">
        <v>294.56666666666672</v>
      </c>
      <c r="J158" s="265">
        <v>301.63333333333333</v>
      </c>
      <c r="K158" s="263">
        <v>287.5</v>
      </c>
      <c r="L158" s="263">
        <v>275.85000000000002</v>
      </c>
      <c r="M158" s="263">
        <v>2.3277600000000001</v>
      </c>
    </row>
    <row r="159" spans="1:13">
      <c r="A159" s="254">
        <v>149</v>
      </c>
      <c r="B159" s="263" t="s">
        <v>98</v>
      </c>
      <c r="C159" s="264">
        <v>83.4</v>
      </c>
      <c r="D159" s="265">
        <v>83.233333333333334</v>
      </c>
      <c r="E159" s="265">
        <v>82.466666666666669</v>
      </c>
      <c r="F159" s="265">
        <v>81.533333333333331</v>
      </c>
      <c r="G159" s="265">
        <v>80.766666666666666</v>
      </c>
      <c r="H159" s="265">
        <v>84.166666666666671</v>
      </c>
      <c r="I159" s="265">
        <v>84.933333333333351</v>
      </c>
      <c r="J159" s="265">
        <v>85.866666666666674</v>
      </c>
      <c r="K159" s="263">
        <v>84</v>
      </c>
      <c r="L159" s="263">
        <v>82.3</v>
      </c>
      <c r="M159" s="263">
        <v>152.47123999999999</v>
      </c>
    </row>
    <row r="160" spans="1:13">
      <c r="A160" s="254">
        <v>150</v>
      </c>
      <c r="B160" s="263" t="s">
        <v>356</v>
      </c>
      <c r="C160" s="264">
        <v>2369.1999999999998</v>
      </c>
      <c r="D160" s="265">
        <v>2372.1</v>
      </c>
      <c r="E160" s="265">
        <v>2344.1999999999998</v>
      </c>
      <c r="F160" s="265">
        <v>2319.1999999999998</v>
      </c>
      <c r="G160" s="265">
        <v>2291.2999999999997</v>
      </c>
      <c r="H160" s="265">
        <v>2397.1</v>
      </c>
      <c r="I160" s="265">
        <v>2425.0000000000005</v>
      </c>
      <c r="J160" s="265">
        <v>2450</v>
      </c>
      <c r="K160" s="263">
        <v>2400</v>
      </c>
      <c r="L160" s="263">
        <v>2347.1</v>
      </c>
      <c r="M160" s="263">
        <v>0.1799</v>
      </c>
    </row>
    <row r="161" spans="1:13">
      <c r="A161" s="254">
        <v>151</v>
      </c>
      <c r="B161" s="263" t="s">
        <v>357</v>
      </c>
      <c r="C161" s="264">
        <v>375.1</v>
      </c>
      <c r="D161" s="265">
        <v>376.84999999999997</v>
      </c>
      <c r="E161" s="265">
        <v>367.69999999999993</v>
      </c>
      <c r="F161" s="265">
        <v>360.29999999999995</v>
      </c>
      <c r="G161" s="265">
        <v>351.14999999999992</v>
      </c>
      <c r="H161" s="265">
        <v>384.24999999999994</v>
      </c>
      <c r="I161" s="265">
        <v>393.39999999999992</v>
      </c>
      <c r="J161" s="265">
        <v>400.79999999999995</v>
      </c>
      <c r="K161" s="263">
        <v>386</v>
      </c>
      <c r="L161" s="263">
        <v>369.45</v>
      </c>
      <c r="M161" s="263">
        <v>6.3270299999999997</v>
      </c>
    </row>
    <row r="162" spans="1:13">
      <c r="A162" s="254">
        <v>152</v>
      </c>
      <c r="B162" s="263" t="s">
        <v>358</v>
      </c>
      <c r="C162" s="264">
        <v>675.55</v>
      </c>
      <c r="D162" s="265">
        <v>677.25</v>
      </c>
      <c r="E162" s="265">
        <v>664.5</v>
      </c>
      <c r="F162" s="265">
        <v>653.45000000000005</v>
      </c>
      <c r="G162" s="265">
        <v>640.70000000000005</v>
      </c>
      <c r="H162" s="265">
        <v>688.3</v>
      </c>
      <c r="I162" s="265">
        <v>701.05</v>
      </c>
      <c r="J162" s="265">
        <v>712.09999999999991</v>
      </c>
      <c r="K162" s="263">
        <v>690</v>
      </c>
      <c r="L162" s="263">
        <v>666.2</v>
      </c>
      <c r="M162" s="263">
        <v>1.6417600000000001</v>
      </c>
    </row>
    <row r="163" spans="1:13">
      <c r="A163" s="254">
        <v>153</v>
      </c>
      <c r="B163" s="263" t="s">
        <v>359</v>
      </c>
      <c r="C163" s="264">
        <v>98.15</v>
      </c>
      <c r="D163" s="265">
        <v>98.383333333333326</v>
      </c>
      <c r="E163" s="265">
        <v>96.766666666666652</v>
      </c>
      <c r="F163" s="265">
        <v>95.383333333333326</v>
      </c>
      <c r="G163" s="265">
        <v>93.766666666666652</v>
      </c>
      <c r="H163" s="265">
        <v>99.766666666666652</v>
      </c>
      <c r="I163" s="265">
        <v>101.38333333333333</v>
      </c>
      <c r="J163" s="265">
        <v>102.76666666666665</v>
      </c>
      <c r="K163" s="263">
        <v>100</v>
      </c>
      <c r="L163" s="263">
        <v>97</v>
      </c>
      <c r="M163" s="263">
        <v>35.57246</v>
      </c>
    </row>
    <row r="164" spans="1:13">
      <c r="A164" s="254">
        <v>154</v>
      </c>
      <c r="B164" s="263" t="s">
        <v>360</v>
      </c>
      <c r="C164" s="264">
        <v>171.15</v>
      </c>
      <c r="D164" s="265">
        <v>172.43333333333331</v>
      </c>
      <c r="E164" s="265">
        <v>168.36666666666662</v>
      </c>
      <c r="F164" s="265">
        <v>165.58333333333331</v>
      </c>
      <c r="G164" s="265">
        <v>161.51666666666662</v>
      </c>
      <c r="H164" s="265">
        <v>175.21666666666661</v>
      </c>
      <c r="I164" s="265">
        <v>179.28333333333327</v>
      </c>
      <c r="J164" s="265">
        <v>182.06666666666661</v>
      </c>
      <c r="K164" s="263">
        <v>176.5</v>
      </c>
      <c r="L164" s="263">
        <v>169.65</v>
      </c>
      <c r="M164" s="263">
        <v>44.186149999999998</v>
      </c>
    </row>
    <row r="165" spans="1:13">
      <c r="A165" s="254">
        <v>155</v>
      </c>
      <c r="B165" s="263" t="s">
        <v>240</v>
      </c>
      <c r="C165" s="264">
        <v>8.1999999999999993</v>
      </c>
      <c r="D165" s="265">
        <v>8.25</v>
      </c>
      <c r="E165" s="265">
        <v>8.0500000000000007</v>
      </c>
      <c r="F165" s="265">
        <v>7.9</v>
      </c>
      <c r="G165" s="265">
        <v>7.7000000000000011</v>
      </c>
      <c r="H165" s="265">
        <v>8.4</v>
      </c>
      <c r="I165" s="265">
        <v>8.6</v>
      </c>
      <c r="J165" s="265">
        <v>8.75</v>
      </c>
      <c r="K165" s="263">
        <v>8.4499999999999993</v>
      </c>
      <c r="L165" s="263">
        <v>8.1</v>
      </c>
      <c r="M165" s="263">
        <v>66.669390000000007</v>
      </c>
    </row>
    <row r="166" spans="1:13">
      <c r="A166" s="254">
        <v>156</v>
      </c>
      <c r="B166" s="263" t="s">
        <v>241</v>
      </c>
      <c r="C166" s="264">
        <v>77.25</v>
      </c>
      <c r="D166" s="265">
        <v>77.266666666666666</v>
      </c>
      <c r="E166" s="265">
        <v>76.033333333333331</v>
      </c>
      <c r="F166" s="265">
        <v>74.816666666666663</v>
      </c>
      <c r="G166" s="265">
        <v>73.583333333333329</v>
      </c>
      <c r="H166" s="265">
        <v>78.483333333333334</v>
      </c>
      <c r="I166" s="265">
        <v>79.716666666666654</v>
      </c>
      <c r="J166" s="265">
        <v>80.933333333333337</v>
      </c>
      <c r="K166" s="263">
        <v>78.5</v>
      </c>
      <c r="L166" s="263">
        <v>76.05</v>
      </c>
      <c r="M166" s="263">
        <v>29.012180000000001</v>
      </c>
    </row>
    <row r="167" spans="1:13">
      <c r="A167" s="254">
        <v>157</v>
      </c>
      <c r="B167" s="263" t="s">
        <v>99</v>
      </c>
      <c r="C167" s="264">
        <v>136.44999999999999</v>
      </c>
      <c r="D167" s="265">
        <v>135.85</v>
      </c>
      <c r="E167" s="265">
        <v>133.69999999999999</v>
      </c>
      <c r="F167" s="265">
        <v>130.94999999999999</v>
      </c>
      <c r="G167" s="265">
        <v>128.79999999999998</v>
      </c>
      <c r="H167" s="265">
        <v>138.6</v>
      </c>
      <c r="I167" s="265">
        <v>140.75000000000003</v>
      </c>
      <c r="J167" s="265">
        <v>143.5</v>
      </c>
      <c r="K167" s="263">
        <v>138</v>
      </c>
      <c r="L167" s="263">
        <v>133.1</v>
      </c>
      <c r="M167" s="263">
        <v>457.42935999999997</v>
      </c>
    </row>
    <row r="168" spans="1:13">
      <c r="A168" s="254">
        <v>158</v>
      </c>
      <c r="B168" s="263" t="s">
        <v>361</v>
      </c>
      <c r="C168" s="264">
        <v>280</v>
      </c>
      <c r="D168" s="265">
        <v>281.8</v>
      </c>
      <c r="E168" s="265">
        <v>276.75</v>
      </c>
      <c r="F168" s="265">
        <v>273.5</v>
      </c>
      <c r="G168" s="265">
        <v>268.45</v>
      </c>
      <c r="H168" s="265">
        <v>285.05</v>
      </c>
      <c r="I168" s="265">
        <v>290.10000000000008</v>
      </c>
      <c r="J168" s="265">
        <v>293.35000000000002</v>
      </c>
      <c r="K168" s="263">
        <v>286.85000000000002</v>
      </c>
      <c r="L168" s="263">
        <v>278.55</v>
      </c>
      <c r="M168" s="263">
        <v>0.89707999999999999</v>
      </c>
    </row>
    <row r="169" spans="1:13">
      <c r="A169" s="254">
        <v>159</v>
      </c>
      <c r="B169" s="263" t="s">
        <v>362</v>
      </c>
      <c r="C169" s="264">
        <v>208.2</v>
      </c>
      <c r="D169" s="265">
        <v>209.46666666666667</v>
      </c>
      <c r="E169" s="265">
        <v>205.83333333333334</v>
      </c>
      <c r="F169" s="265">
        <v>203.46666666666667</v>
      </c>
      <c r="G169" s="265">
        <v>199.83333333333334</v>
      </c>
      <c r="H169" s="265">
        <v>211.83333333333334</v>
      </c>
      <c r="I169" s="265">
        <v>215.46666666666667</v>
      </c>
      <c r="J169" s="265">
        <v>217.83333333333334</v>
      </c>
      <c r="K169" s="263">
        <v>213.1</v>
      </c>
      <c r="L169" s="263">
        <v>207.1</v>
      </c>
      <c r="M169" s="263">
        <v>0.72309999999999997</v>
      </c>
    </row>
    <row r="170" spans="1:13">
      <c r="A170" s="254">
        <v>160</v>
      </c>
      <c r="B170" s="263" t="s">
        <v>745</v>
      </c>
      <c r="C170" s="264">
        <v>3769.4</v>
      </c>
      <c r="D170" s="265">
        <v>3760.5333333333328</v>
      </c>
      <c r="E170" s="265">
        <v>3697.0666666666657</v>
      </c>
      <c r="F170" s="265">
        <v>3624.7333333333327</v>
      </c>
      <c r="G170" s="265">
        <v>3561.2666666666655</v>
      </c>
      <c r="H170" s="265">
        <v>3832.8666666666659</v>
      </c>
      <c r="I170" s="265">
        <v>3896.333333333333</v>
      </c>
      <c r="J170" s="265">
        <v>3968.6666666666661</v>
      </c>
      <c r="K170" s="263">
        <v>3824</v>
      </c>
      <c r="L170" s="263">
        <v>3688.2</v>
      </c>
      <c r="M170" s="263">
        <v>0.49736999999999998</v>
      </c>
    </row>
    <row r="171" spans="1:13">
      <c r="A171" s="254">
        <v>161</v>
      </c>
      <c r="B171" s="263" t="s">
        <v>102</v>
      </c>
      <c r="C171" s="264">
        <v>26</v>
      </c>
      <c r="D171" s="265">
        <v>26.133333333333336</v>
      </c>
      <c r="E171" s="265">
        <v>25.666666666666671</v>
      </c>
      <c r="F171" s="265">
        <v>25.333333333333336</v>
      </c>
      <c r="G171" s="265">
        <v>24.866666666666671</v>
      </c>
      <c r="H171" s="265">
        <v>26.466666666666672</v>
      </c>
      <c r="I171" s="265">
        <v>26.933333333333334</v>
      </c>
      <c r="J171" s="265">
        <v>27.266666666666673</v>
      </c>
      <c r="K171" s="263">
        <v>26.6</v>
      </c>
      <c r="L171" s="263">
        <v>25.8</v>
      </c>
      <c r="M171" s="263">
        <v>95.735290000000006</v>
      </c>
    </row>
    <row r="172" spans="1:13">
      <c r="A172" s="254">
        <v>162</v>
      </c>
      <c r="B172" s="263" t="s">
        <v>363</v>
      </c>
      <c r="C172" s="264">
        <v>2227.3000000000002</v>
      </c>
      <c r="D172" s="265">
        <v>2217.4666666666667</v>
      </c>
      <c r="E172" s="265">
        <v>2194.8833333333332</v>
      </c>
      <c r="F172" s="265">
        <v>2162.4666666666667</v>
      </c>
      <c r="G172" s="265">
        <v>2139.8833333333332</v>
      </c>
      <c r="H172" s="265">
        <v>2249.8833333333332</v>
      </c>
      <c r="I172" s="265">
        <v>2272.4666666666662</v>
      </c>
      <c r="J172" s="265">
        <v>2304.8833333333332</v>
      </c>
      <c r="K172" s="263">
        <v>2240.0500000000002</v>
      </c>
      <c r="L172" s="263">
        <v>2185.0500000000002</v>
      </c>
      <c r="M172" s="263">
        <v>0.22684000000000001</v>
      </c>
    </row>
    <row r="173" spans="1:13">
      <c r="A173" s="254">
        <v>163</v>
      </c>
      <c r="B173" s="263" t="s">
        <v>746</v>
      </c>
      <c r="C173" s="264">
        <v>196.15</v>
      </c>
      <c r="D173" s="265">
        <v>197.0333333333333</v>
      </c>
      <c r="E173" s="265">
        <v>192.06666666666661</v>
      </c>
      <c r="F173" s="265">
        <v>187.98333333333329</v>
      </c>
      <c r="G173" s="265">
        <v>183.01666666666659</v>
      </c>
      <c r="H173" s="265">
        <v>201.11666666666662</v>
      </c>
      <c r="I173" s="265">
        <v>206.08333333333331</v>
      </c>
      <c r="J173" s="265">
        <v>210.16666666666663</v>
      </c>
      <c r="K173" s="263">
        <v>202</v>
      </c>
      <c r="L173" s="263">
        <v>192.95</v>
      </c>
      <c r="M173" s="263">
        <v>2.3331499999999998</v>
      </c>
    </row>
    <row r="174" spans="1:13">
      <c r="A174" s="254">
        <v>164</v>
      </c>
      <c r="B174" s="263" t="s">
        <v>364</v>
      </c>
      <c r="C174" s="264">
        <v>2289.9</v>
      </c>
      <c r="D174" s="265">
        <v>2304.6333333333332</v>
      </c>
      <c r="E174" s="265">
        <v>2243.2666666666664</v>
      </c>
      <c r="F174" s="265">
        <v>2196.6333333333332</v>
      </c>
      <c r="G174" s="265">
        <v>2135.2666666666664</v>
      </c>
      <c r="H174" s="265">
        <v>2351.2666666666664</v>
      </c>
      <c r="I174" s="265">
        <v>2412.6333333333332</v>
      </c>
      <c r="J174" s="265">
        <v>2459.2666666666664</v>
      </c>
      <c r="K174" s="263">
        <v>2366</v>
      </c>
      <c r="L174" s="263">
        <v>2258</v>
      </c>
      <c r="M174" s="263">
        <v>0.18443999999999999</v>
      </c>
    </row>
    <row r="175" spans="1:13">
      <c r="A175" s="254">
        <v>165</v>
      </c>
      <c r="B175" s="263" t="s">
        <v>242</v>
      </c>
      <c r="C175" s="264">
        <v>137.85</v>
      </c>
      <c r="D175" s="265">
        <v>137.41666666666666</v>
      </c>
      <c r="E175" s="265">
        <v>136.33333333333331</v>
      </c>
      <c r="F175" s="265">
        <v>134.81666666666666</v>
      </c>
      <c r="G175" s="265">
        <v>133.73333333333332</v>
      </c>
      <c r="H175" s="265">
        <v>138.93333333333331</v>
      </c>
      <c r="I175" s="265">
        <v>140.01666666666662</v>
      </c>
      <c r="J175" s="265">
        <v>141.5333333333333</v>
      </c>
      <c r="K175" s="263">
        <v>138.5</v>
      </c>
      <c r="L175" s="263">
        <v>135.9</v>
      </c>
      <c r="M175" s="263">
        <v>2.0539900000000002</v>
      </c>
    </row>
    <row r="176" spans="1:13">
      <c r="A176" s="254">
        <v>166</v>
      </c>
      <c r="B176" s="263" t="s">
        <v>365</v>
      </c>
      <c r="C176" s="264">
        <v>5707.5</v>
      </c>
      <c r="D176" s="265">
        <v>5710.0666666666666</v>
      </c>
      <c r="E176" s="265">
        <v>5676.1333333333332</v>
      </c>
      <c r="F176" s="265">
        <v>5644.7666666666664</v>
      </c>
      <c r="G176" s="265">
        <v>5610.833333333333</v>
      </c>
      <c r="H176" s="265">
        <v>5741.4333333333334</v>
      </c>
      <c r="I176" s="265">
        <v>5775.3666666666659</v>
      </c>
      <c r="J176" s="265">
        <v>5806.7333333333336</v>
      </c>
      <c r="K176" s="263">
        <v>5744</v>
      </c>
      <c r="L176" s="263">
        <v>5678.7</v>
      </c>
      <c r="M176" s="263">
        <v>4.5359999999999998E-2</v>
      </c>
    </row>
    <row r="177" spans="1:13">
      <c r="A177" s="254">
        <v>167</v>
      </c>
      <c r="B177" s="263" t="s">
        <v>366</v>
      </c>
      <c r="C177" s="264">
        <v>1441.05</v>
      </c>
      <c r="D177" s="265">
        <v>1438.8833333333332</v>
      </c>
      <c r="E177" s="265">
        <v>1423.7166666666665</v>
      </c>
      <c r="F177" s="265">
        <v>1406.3833333333332</v>
      </c>
      <c r="G177" s="265">
        <v>1391.2166666666665</v>
      </c>
      <c r="H177" s="265">
        <v>1456.2166666666665</v>
      </c>
      <c r="I177" s="265">
        <v>1471.3833333333334</v>
      </c>
      <c r="J177" s="265">
        <v>1488.7166666666665</v>
      </c>
      <c r="K177" s="263">
        <v>1454.05</v>
      </c>
      <c r="L177" s="263">
        <v>1421.55</v>
      </c>
      <c r="M177" s="263">
        <v>0.65171000000000001</v>
      </c>
    </row>
    <row r="178" spans="1:13">
      <c r="A178" s="254">
        <v>168</v>
      </c>
      <c r="B178" s="263" t="s">
        <v>100</v>
      </c>
      <c r="C178" s="264">
        <v>506.25</v>
      </c>
      <c r="D178" s="265">
        <v>506.08333333333331</v>
      </c>
      <c r="E178" s="265">
        <v>502.16666666666663</v>
      </c>
      <c r="F178" s="265">
        <v>498.08333333333331</v>
      </c>
      <c r="G178" s="265">
        <v>494.16666666666663</v>
      </c>
      <c r="H178" s="265">
        <v>510.16666666666663</v>
      </c>
      <c r="I178" s="265">
        <v>514.08333333333326</v>
      </c>
      <c r="J178" s="265">
        <v>518.16666666666663</v>
      </c>
      <c r="K178" s="263">
        <v>510</v>
      </c>
      <c r="L178" s="263">
        <v>502</v>
      </c>
      <c r="M178" s="263">
        <v>12.415760000000001</v>
      </c>
    </row>
    <row r="179" spans="1:13">
      <c r="A179" s="254">
        <v>169</v>
      </c>
      <c r="B179" s="263" t="s">
        <v>367</v>
      </c>
      <c r="C179" s="264">
        <v>926.65</v>
      </c>
      <c r="D179" s="265">
        <v>925.05000000000007</v>
      </c>
      <c r="E179" s="265">
        <v>914.60000000000014</v>
      </c>
      <c r="F179" s="265">
        <v>902.55000000000007</v>
      </c>
      <c r="G179" s="265">
        <v>892.10000000000014</v>
      </c>
      <c r="H179" s="265">
        <v>937.10000000000014</v>
      </c>
      <c r="I179" s="265">
        <v>947.55000000000018</v>
      </c>
      <c r="J179" s="265">
        <v>959.60000000000014</v>
      </c>
      <c r="K179" s="263">
        <v>935.5</v>
      </c>
      <c r="L179" s="263">
        <v>913</v>
      </c>
      <c r="M179" s="263">
        <v>0.48066999999999999</v>
      </c>
    </row>
    <row r="180" spans="1:13">
      <c r="A180" s="254">
        <v>170</v>
      </c>
      <c r="B180" s="263" t="s">
        <v>243</v>
      </c>
      <c r="C180" s="264">
        <v>502.8</v>
      </c>
      <c r="D180" s="265">
        <v>504.68333333333334</v>
      </c>
      <c r="E180" s="265">
        <v>499.36666666666667</v>
      </c>
      <c r="F180" s="265">
        <v>495.93333333333334</v>
      </c>
      <c r="G180" s="265">
        <v>490.61666666666667</v>
      </c>
      <c r="H180" s="265">
        <v>508.11666666666667</v>
      </c>
      <c r="I180" s="265">
        <v>513.43333333333339</v>
      </c>
      <c r="J180" s="265">
        <v>516.86666666666667</v>
      </c>
      <c r="K180" s="263">
        <v>510</v>
      </c>
      <c r="L180" s="263">
        <v>501.25</v>
      </c>
      <c r="M180" s="263">
        <v>1.0818399999999999</v>
      </c>
    </row>
    <row r="181" spans="1:13">
      <c r="A181" s="254">
        <v>171</v>
      </c>
      <c r="B181" s="263" t="s">
        <v>103</v>
      </c>
      <c r="C181" s="264">
        <v>758.75</v>
      </c>
      <c r="D181" s="265">
        <v>757.41666666666663</v>
      </c>
      <c r="E181" s="265">
        <v>750.83333333333326</v>
      </c>
      <c r="F181" s="265">
        <v>742.91666666666663</v>
      </c>
      <c r="G181" s="265">
        <v>736.33333333333326</v>
      </c>
      <c r="H181" s="265">
        <v>765.33333333333326</v>
      </c>
      <c r="I181" s="265">
        <v>771.91666666666652</v>
      </c>
      <c r="J181" s="265">
        <v>779.83333333333326</v>
      </c>
      <c r="K181" s="263">
        <v>764</v>
      </c>
      <c r="L181" s="263">
        <v>749.5</v>
      </c>
      <c r="M181" s="263">
        <v>11.454000000000001</v>
      </c>
    </row>
    <row r="182" spans="1:13">
      <c r="A182" s="254">
        <v>172</v>
      </c>
      <c r="B182" s="263" t="s">
        <v>244</v>
      </c>
      <c r="C182" s="264">
        <v>449.15</v>
      </c>
      <c r="D182" s="265">
        <v>448.84999999999997</v>
      </c>
      <c r="E182" s="265">
        <v>445.34999999999991</v>
      </c>
      <c r="F182" s="265">
        <v>441.54999999999995</v>
      </c>
      <c r="G182" s="265">
        <v>438.0499999999999</v>
      </c>
      <c r="H182" s="265">
        <v>452.64999999999992</v>
      </c>
      <c r="I182" s="265">
        <v>456.15000000000003</v>
      </c>
      <c r="J182" s="265">
        <v>459.94999999999993</v>
      </c>
      <c r="K182" s="263">
        <v>452.35</v>
      </c>
      <c r="L182" s="263">
        <v>445.05</v>
      </c>
      <c r="M182" s="263">
        <v>1.0090699999999999</v>
      </c>
    </row>
    <row r="183" spans="1:13">
      <c r="A183" s="254">
        <v>173</v>
      </c>
      <c r="B183" s="263" t="s">
        <v>245</v>
      </c>
      <c r="C183" s="264">
        <v>1481.6</v>
      </c>
      <c r="D183" s="265">
        <v>1479.9333333333334</v>
      </c>
      <c r="E183" s="265">
        <v>1460.8666666666668</v>
      </c>
      <c r="F183" s="265">
        <v>1440.1333333333334</v>
      </c>
      <c r="G183" s="265">
        <v>1421.0666666666668</v>
      </c>
      <c r="H183" s="265">
        <v>1500.6666666666667</v>
      </c>
      <c r="I183" s="265">
        <v>1519.7333333333333</v>
      </c>
      <c r="J183" s="265">
        <v>1540.4666666666667</v>
      </c>
      <c r="K183" s="263">
        <v>1499</v>
      </c>
      <c r="L183" s="263">
        <v>1459.2</v>
      </c>
      <c r="M183" s="263">
        <v>10.484540000000001</v>
      </c>
    </row>
    <row r="184" spans="1:13">
      <c r="A184" s="254">
        <v>174</v>
      </c>
      <c r="B184" s="263" t="s">
        <v>368</v>
      </c>
      <c r="C184" s="264">
        <v>330.05</v>
      </c>
      <c r="D184" s="265">
        <v>332.5333333333333</v>
      </c>
      <c r="E184" s="265">
        <v>326.56666666666661</v>
      </c>
      <c r="F184" s="265">
        <v>323.08333333333331</v>
      </c>
      <c r="G184" s="265">
        <v>317.11666666666662</v>
      </c>
      <c r="H184" s="265">
        <v>336.01666666666659</v>
      </c>
      <c r="I184" s="265">
        <v>341.98333333333329</v>
      </c>
      <c r="J184" s="265">
        <v>345.46666666666658</v>
      </c>
      <c r="K184" s="263">
        <v>338.5</v>
      </c>
      <c r="L184" s="263">
        <v>329.05</v>
      </c>
      <c r="M184" s="263">
        <v>11.4053</v>
      </c>
    </row>
    <row r="185" spans="1:13">
      <c r="A185" s="254">
        <v>175</v>
      </c>
      <c r="B185" s="263" t="s">
        <v>246</v>
      </c>
      <c r="C185" s="264">
        <v>422.9</v>
      </c>
      <c r="D185" s="265">
        <v>428.93333333333339</v>
      </c>
      <c r="E185" s="265">
        <v>409.06666666666678</v>
      </c>
      <c r="F185" s="265">
        <v>395.23333333333341</v>
      </c>
      <c r="G185" s="265">
        <v>375.36666666666679</v>
      </c>
      <c r="H185" s="265">
        <v>442.76666666666677</v>
      </c>
      <c r="I185" s="265">
        <v>462.63333333333333</v>
      </c>
      <c r="J185" s="265">
        <v>476.46666666666675</v>
      </c>
      <c r="K185" s="263">
        <v>448.8</v>
      </c>
      <c r="L185" s="263">
        <v>415.1</v>
      </c>
      <c r="M185" s="263">
        <v>35.100929999999998</v>
      </c>
    </row>
    <row r="186" spans="1:13">
      <c r="A186" s="254">
        <v>176</v>
      </c>
      <c r="B186" s="263" t="s">
        <v>104</v>
      </c>
      <c r="C186" s="264">
        <v>1235.45</v>
      </c>
      <c r="D186" s="265">
        <v>1233.95</v>
      </c>
      <c r="E186" s="265">
        <v>1223.1000000000001</v>
      </c>
      <c r="F186" s="265">
        <v>1210.75</v>
      </c>
      <c r="G186" s="265">
        <v>1199.9000000000001</v>
      </c>
      <c r="H186" s="265">
        <v>1246.3000000000002</v>
      </c>
      <c r="I186" s="265">
        <v>1257.1500000000001</v>
      </c>
      <c r="J186" s="265">
        <v>1269.5000000000002</v>
      </c>
      <c r="K186" s="263">
        <v>1244.8</v>
      </c>
      <c r="L186" s="263">
        <v>1221.5999999999999</v>
      </c>
      <c r="M186" s="263">
        <v>12.16492</v>
      </c>
    </row>
    <row r="187" spans="1:13">
      <c r="A187" s="254">
        <v>177</v>
      </c>
      <c r="B187" s="263" t="s">
        <v>369</v>
      </c>
      <c r="C187" s="264">
        <v>255.1</v>
      </c>
      <c r="D187" s="265">
        <v>254.9</v>
      </c>
      <c r="E187" s="265">
        <v>249.8</v>
      </c>
      <c r="F187" s="265">
        <v>244.5</v>
      </c>
      <c r="G187" s="265">
        <v>239.4</v>
      </c>
      <c r="H187" s="265">
        <v>260.20000000000005</v>
      </c>
      <c r="I187" s="265">
        <v>265.29999999999995</v>
      </c>
      <c r="J187" s="265">
        <v>270.60000000000002</v>
      </c>
      <c r="K187" s="263">
        <v>260</v>
      </c>
      <c r="L187" s="263">
        <v>249.6</v>
      </c>
      <c r="M187" s="263">
        <v>1.0915600000000001</v>
      </c>
    </row>
    <row r="188" spans="1:13">
      <c r="A188" s="254">
        <v>178</v>
      </c>
      <c r="B188" s="263" t="s">
        <v>370</v>
      </c>
      <c r="C188" s="264">
        <v>87.8</v>
      </c>
      <c r="D188" s="265">
        <v>87.433333333333323</v>
      </c>
      <c r="E188" s="265">
        <v>85.96666666666664</v>
      </c>
      <c r="F188" s="265">
        <v>84.133333333333312</v>
      </c>
      <c r="G188" s="265">
        <v>82.666666666666629</v>
      </c>
      <c r="H188" s="265">
        <v>89.266666666666652</v>
      </c>
      <c r="I188" s="265">
        <v>90.73333333333332</v>
      </c>
      <c r="J188" s="265">
        <v>92.566666666666663</v>
      </c>
      <c r="K188" s="263">
        <v>88.9</v>
      </c>
      <c r="L188" s="263">
        <v>85.6</v>
      </c>
      <c r="M188" s="263">
        <v>18.735679999999999</v>
      </c>
    </row>
    <row r="189" spans="1:13">
      <c r="A189" s="254">
        <v>179</v>
      </c>
      <c r="B189" s="263" t="s">
        <v>371</v>
      </c>
      <c r="C189" s="264">
        <v>870.15</v>
      </c>
      <c r="D189" s="265">
        <v>863.81666666666661</v>
      </c>
      <c r="E189" s="265">
        <v>838.63333333333321</v>
      </c>
      <c r="F189" s="265">
        <v>807.11666666666656</v>
      </c>
      <c r="G189" s="265">
        <v>781.93333333333317</v>
      </c>
      <c r="H189" s="265">
        <v>895.33333333333326</v>
      </c>
      <c r="I189" s="265">
        <v>920.51666666666665</v>
      </c>
      <c r="J189" s="265">
        <v>952.0333333333333</v>
      </c>
      <c r="K189" s="263">
        <v>889</v>
      </c>
      <c r="L189" s="263">
        <v>832.3</v>
      </c>
      <c r="M189" s="263">
        <v>0.99448000000000003</v>
      </c>
    </row>
    <row r="190" spans="1:13">
      <c r="A190" s="254">
        <v>180</v>
      </c>
      <c r="B190" s="263" t="s">
        <v>372</v>
      </c>
      <c r="C190" s="264">
        <v>316.35000000000002</v>
      </c>
      <c r="D190" s="265">
        <v>316.95</v>
      </c>
      <c r="E190" s="265">
        <v>313.54999999999995</v>
      </c>
      <c r="F190" s="265">
        <v>310.74999999999994</v>
      </c>
      <c r="G190" s="265">
        <v>307.34999999999991</v>
      </c>
      <c r="H190" s="265">
        <v>319.75</v>
      </c>
      <c r="I190" s="265">
        <v>323.14999999999998</v>
      </c>
      <c r="J190" s="265">
        <v>325.95000000000005</v>
      </c>
      <c r="K190" s="263">
        <v>320.35000000000002</v>
      </c>
      <c r="L190" s="263">
        <v>314.14999999999998</v>
      </c>
      <c r="M190" s="263">
        <v>1.74376</v>
      </c>
    </row>
    <row r="191" spans="1:13">
      <c r="A191" s="254">
        <v>181</v>
      </c>
      <c r="B191" s="263" t="s">
        <v>744</v>
      </c>
      <c r="C191" s="264">
        <v>131.80000000000001</v>
      </c>
      <c r="D191" s="265">
        <v>130.38333333333333</v>
      </c>
      <c r="E191" s="265">
        <v>127.81666666666666</v>
      </c>
      <c r="F191" s="265">
        <v>123.83333333333334</v>
      </c>
      <c r="G191" s="265">
        <v>121.26666666666668</v>
      </c>
      <c r="H191" s="265">
        <v>134.36666666666665</v>
      </c>
      <c r="I191" s="265">
        <v>136.93333333333331</v>
      </c>
      <c r="J191" s="265">
        <v>140.91666666666663</v>
      </c>
      <c r="K191" s="263">
        <v>132.94999999999999</v>
      </c>
      <c r="L191" s="263">
        <v>126.4</v>
      </c>
      <c r="M191" s="263">
        <v>1.91913</v>
      </c>
    </row>
    <row r="192" spans="1:13">
      <c r="A192" s="254">
        <v>182</v>
      </c>
      <c r="B192" s="263" t="s">
        <v>774</v>
      </c>
      <c r="C192" s="264">
        <v>578.04999999999995</v>
      </c>
      <c r="D192" s="265">
        <v>581.2166666666667</v>
      </c>
      <c r="E192" s="265">
        <v>569.43333333333339</v>
      </c>
      <c r="F192" s="265">
        <v>560.81666666666672</v>
      </c>
      <c r="G192" s="265">
        <v>549.03333333333342</v>
      </c>
      <c r="H192" s="265">
        <v>589.83333333333337</v>
      </c>
      <c r="I192" s="265">
        <v>601.61666666666667</v>
      </c>
      <c r="J192" s="265">
        <v>610.23333333333335</v>
      </c>
      <c r="K192" s="263">
        <v>593</v>
      </c>
      <c r="L192" s="263">
        <v>572.6</v>
      </c>
      <c r="M192" s="263">
        <v>0.40448000000000001</v>
      </c>
    </row>
    <row r="193" spans="1:13">
      <c r="A193" s="254">
        <v>183</v>
      </c>
      <c r="B193" s="263" t="s">
        <v>373</v>
      </c>
      <c r="C193" s="264">
        <v>443.65</v>
      </c>
      <c r="D193" s="265">
        <v>445.2166666666667</v>
      </c>
      <c r="E193" s="265">
        <v>439.53333333333342</v>
      </c>
      <c r="F193" s="265">
        <v>435.41666666666674</v>
      </c>
      <c r="G193" s="265">
        <v>429.73333333333346</v>
      </c>
      <c r="H193" s="265">
        <v>449.33333333333337</v>
      </c>
      <c r="I193" s="265">
        <v>455.01666666666665</v>
      </c>
      <c r="J193" s="265">
        <v>459.13333333333333</v>
      </c>
      <c r="K193" s="263">
        <v>450.9</v>
      </c>
      <c r="L193" s="263">
        <v>441.1</v>
      </c>
      <c r="M193" s="263">
        <v>7.35433</v>
      </c>
    </row>
    <row r="194" spans="1:13">
      <c r="A194" s="254">
        <v>184</v>
      </c>
      <c r="B194" s="263" t="s">
        <v>374</v>
      </c>
      <c r="C194" s="264">
        <v>56.45</v>
      </c>
      <c r="D194" s="265">
        <v>56.75</v>
      </c>
      <c r="E194" s="265">
        <v>55.7</v>
      </c>
      <c r="F194" s="265">
        <v>54.95</v>
      </c>
      <c r="G194" s="265">
        <v>53.900000000000006</v>
      </c>
      <c r="H194" s="265">
        <v>57.5</v>
      </c>
      <c r="I194" s="265">
        <v>58.55</v>
      </c>
      <c r="J194" s="265">
        <v>59.3</v>
      </c>
      <c r="K194" s="263">
        <v>57.8</v>
      </c>
      <c r="L194" s="263">
        <v>56</v>
      </c>
      <c r="M194" s="263">
        <v>14.225580000000001</v>
      </c>
    </row>
    <row r="195" spans="1:13">
      <c r="A195" s="254">
        <v>185</v>
      </c>
      <c r="B195" s="263" t="s">
        <v>375</v>
      </c>
      <c r="C195" s="264">
        <v>224.4</v>
      </c>
      <c r="D195" s="265">
        <v>224.33333333333334</v>
      </c>
      <c r="E195" s="265">
        <v>222.66666666666669</v>
      </c>
      <c r="F195" s="265">
        <v>220.93333333333334</v>
      </c>
      <c r="G195" s="265">
        <v>219.26666666666668</v>
      </c>
      <c r="H195" s="265">
        <v>226.06666666666669</v>
      </c>
      <c r="I195" s="265">
        <v>227.73333333333338</v>
      </c>
      <c r="J195" s="265">
        <v>229.4666666666667</v>
      </c>
      <c r="K195" s="263">
        <v>226</v>
      </c>
      <c r="L195" s="263">
        <v>222.6</v>
      </c>
      <c r="M195" s="263">
        <v>4.3407799999999996</v>
      </c>
    </row>
    <row r="196" spans="1:13">
      <c r="A196" s="254">
        <v>186</v>
      </c>
      <c r="B196" s="263" t="s">
        <v>376</v>
      </c>
      <c r="C196" s="264">
        <v>97.1</v>
      </c>
      <c r="D196" s="265">
        <v>96.983333333333348</v>
      </c>
      <c r="E196" s="265">
        <v>95.266666666666694</v>
      </c>
      <c r="F196" s="265">
        <v>93.433333333333351</v>
      </c>
      <c r="G196" s="265">
        <v>91.716666666666697</v>
      </c>
      <c r="H196" s="265">
        <v>98.816666666666691</v>
      </c>
      <c r="I196" s="265">
        <v>100.53333333333333</v>
      </c>
      <c r="J196" s="265">
        <v>102.36666666666669</v>
      </c>
      <c r="K196" s="263">
        <v>98.7</v>
      </c>
      <c r="L196" s="263">
        <v>95.15</v>
      </c>
      <c r="M196" s="263">
        <v>5.2492900000000002</v>
      </c>
    </row>
    <row r="197" spans="1:13">
      <c r="A197" s="254">
        <v>187</v>
      </c>
      <c r="B197" s="263" t="s">
        <v>377</v>
      </c>
      <c r="C197" s="264">
        <v>78.2</v>
      </c>
      <c r="D197" s="265">
        <v>78.13333333333334</v>
      </c>
      <c r="E197" s="265">
        <v>77.116666666666674</v>
      </c>
      <c r="F197" s="265">
        <v>76.033333333333331</v>
      </c>
      <c r="G197" s="265">
        <v>75.016666666666666</v>
      </c>
      <c r="H197" s="265">
        <v>79.216666666666683</v>
      </c>
      <c r="I197" s="265">
        <v>80.233333333333363</v>
      </c>
      <c r="J197" s="265">
        <v>81.316666666666691</v>
      </c>
      <c r="K197" s="263">
        <v>79.150000000000006</v>
      </c>
      <c r="L197" s="263">
        <v>77.05</v>
      </c>
      <c r="M197" s="263">
        <v>5.8020500000000004</v>
      </c>
    </row>
    <row r="198" spans="1:13">
      <c r="A198" s="254">
        <v>188</v>
      </c>
      <c r="B198" s="263" t="s">
        <v>247</v>
      </c>
      <c r="C198" s="264">
        <v>233.05</v>
      </c>
      <c r="D198" s="265">
        <v>231.03333333333333</v>
      </c>
      <c r="E198" s="265">
        <v>228.01666666666665</v>
      </c>
      <c r="F198" s="265">
        <v>222.98333333333332</v>
      </c>
      <c r="G198" s="265">
        <v>219.96666666666664</v>
      </c>
      <c r="H198" s="265">
        <v>236.06666666666666</v>
      </c>
      <c r="I198" s="265">
        <v>239.08333333333337</v>
      </c>
      <c r="J198" s="265">
        <v>244.11666666666667</v>
      </c>
      <c r="K198" s="263">
        <v>234.05</v>
      </c>
      <c r="L198" s="263">
        <v>226</v>
      </c>
      <c r="M198" s="263">
        <v>22.158239999999999</v>
      </c>
    </row>
    <row r="199" spans="1:13">
      <c r="A199" s="254">
        <v>189</v>
      </c>
      <c r="B199" s="263" t="s">
        <v>378</v>
      </c>
      <c r="C199" s="264">
        <v>753.2</v>
      </c>
      <c r="D199" s="265">
        <v>748.83333333333337</v>
      </c>
      <c r="E199" s="265">
        <v>740.66666666666674</v>
      </c>
      <c r="F199" s="265">
        <v>728.13333333333333</v>
      </c>
      <c r="G199" s="265">
        <v>719.9666666666667</v>
      </c>
      <c r="H199" s="265">
        <v>761.36666666666679</v>
      </c>
      <c r="I199" s="265">
        <v>769.53333333333353</v>
      </c>
      <c r="J199" s="265">
        <v>782.06666666666683</v>
      </c>
      <c r="K199" s="263">
        <v>757</v>
      </c>
      <c r="L199" s="263">
        <v>736.3</v>
      </c>
      <c r="M199" s="263">
        <v>0.35579</v>
      </c>
    </row>
    <row r="200" spans="1:13">
      <c r="A200" s="254">
        <v>190</v>
      </c>
      <c r="B200" s="263" t="s">
        <v>248</v>
      </c>
      <c r="C200" s="264">
        <v>1183.05</v>
      </c>
      <c r="D200" s="265">
        <v>1196.0166666666667</v>
      </c>
      <c r="E200" s="265">
        <v>1159.0333333333333</v>
      </c>
      <c r="F200" s="265">
        <v>1135.0166666666667</v>
      </c>
      <c r="G200" s="265">
        <v>1098.0333333333333</v>
      </c>
      <c r="H200" s="265">
        <v>1220.0333333333333</v>
      </c>
      <c r="I200" s="265">
        <v>1257.0166666666664</v>
      </c>
      <c r="J200" s="265">
        <v>1281.0333333333333</v>
      </c>
      <c r="K200" s="263">
        <v>1233</v>
      </c>
      <c r="L200" s="263">
        <v>1172</v>
      </c>
      <c r="M200" s="263">
        <v>8.7209500000000002</v>
      </c>
    </row>
    <row r="201" spans="1:13">
      <c r="A201" s="254">
        <v>191</v>
      </c>
      <c r="B201" s="263" t="s">
        <v>107</v>
      </c>
      <c r="C201" s="264">
        <v>970.4</v>
      </c>
      <c r="D201" s="265">
        <v>965.31666666666661</v>
      </c>
      <c r="E201" s="265">
        <v>958.13333333333321</v>
      </c>
      <c r="F201" s="265">
        <v>945.86666666666656</v>
      </c>
      <c r="G201" s="265">
        <v>938.68333333333317</v>
      </c>
      <c r="H201" s="265">
        <v>977.58333333333326</v>
      </c>
      <c r="I201" s="265">
        <v>984.76666666666665</v>
      </c>
      <c r="J201" s="265">
        <v>997.0333333333333</v>
      </c>
      <c r="K201" s="263">
        <v>972.5</v>
      </c>
      <c r="L201" s="263">
        <v>953.05</v>
      </c>
      <c r="M201" s="263">
        <v>37.455950000000001</v>
      </c>
    </row>
    <row r="202" spans="1:13">
      <c r="A202" s="254">
        <v>192</v>
      </c>
      <c r="B202" s="263" t="s">
        <v>249</v>
      </c>
      <c r="C202" s="264">
        <v>2979.4</v>
      </c>
      <c r="D202" s="265">
        <v>2989.7999999999997</v>
      </c>
      <c r="E202" s="265">
        <v>2964.5999999999995</v>
      </c>
      <c r="F202" s="265">
        <v>2949.7999999999997</v>
      </c>
      <c r="G202" s="265">
        <v>2924.5999999999995</v>
      </c>
      <c r="H202" s="265">
        <v>3004.5999999999995</v>
      </c>
      <c r="I202" s="265">
        <v>3029.7999999999993</v>
      </c>
      <c r="J202" s="265">
        <v>3044.5999999999995</v>
      </c>
      <c r="K202" s="263">
        <v>3015</v>
      </c>
      <c r="L202" s="263">
        <v>2975</v>
      </c>
      <c r="M202" s="263">
        <v>1.9306099999999999</v>
      </c>
    </row>
    <row r="203" spans="1:13">
      <c r="A203" s="254">
        <v>193</v>
      </c>
      <c r="B203" s="263" t="s">
        <v>109</v>
      </c>
      <c r="C203" s="264">
        <v>1572.35</v>
      </c>
      <c r="D203" s="265">
        <v>1578.1166666666666</v>
      </c>
      <c r="E203" s="265">
        <v>1558.4333333333332</v>
      </c>
      <c r="F203" s="265">
        <v>1544.5166666666667</v>
      </c>
      <c r="G203" s="265">
        <v>1524.8333333333333</v>
      </c>
      <c r="H203" s="265">
        <v>1592.0333333333331</v>
      </c>
      <c r="I203" s="265">
        <v>1611.7166666666665</v>
      </c>
      <c r="J203" s="265">
        <v>1625.633333333333</v>
      </c>
      <c r="K203" s="263">
        <v>1597.8</v>
      </c>
      <c r="L203" s="263">
        <v>1564.2</v>
      </c>
      <c r="M203" s="263">
        <v>68.243089999999995</v>
      </c>
    </row>
    <row r="204" spans="1:13">
      <c r="A204" s="254">
        <v>194</v>
      </c>
      <c r="B204" s="263" t="s">
        <v>250</v>
      </c>
      <c r="C204" s="264">
        <v>714.2</v>
      </c>
      <c r="D204" s="265">
        <v>716.98333333333323</v>
      </c>
      <c r="E204" s="265">
        <v>707.51666666666642</v>
      </c>
      <c r="F204" s="265">
        <v>700.83333333333314</v>
      </c>
      <c r="G204" s="265">
        <v>691.36666666666633</v>
      </c>
      <c r="H204" s="265">
        <v>723.66666666666652</v>
      </c>
      <c r="I204" s="265">
        <v>733.13333333333344</v>
      </c>
      <c r="J204" s="265">
        <v>739.81666666666661</v>
      </c>
      <c r="K204" s="263">
        <v>726.45</v>
      </c>
      <c r="L204" s="263">
        <v>710.3</v>
      </c>
      <c r="M204" s="263">
        <v>30.44979</v>
      </c>
    </row>
    <row r="205" spans="1:13">
      <c r="A205" s="254">
        <v>195</v>
      </c>
      <c r="B205" s="263" t="s">
        <v>383</v>
      </c>
      <c r="C205" s="264">
        <v>28.1</v>
      </c>
      <c r="D205" s="265">
        <v>28.183333333333337</v>
      </c>
      <c r="E205" s="265">
        <v>27.766666666666673</v>
      </c>
      <c r="F205" s="265">
        <v>27.433333333333337</v>
      </c>
      <c r="G205" s="265">
        <v>27.016666666666673</v>
      </c>
      <c r="H205" s="265">
        <v>28.516666666666673</v>
      </c>
      <c r="I205" s="265">
        <v>28.933333333333337</v>
      </c>
      <c r="J205" s="265">
        <v>29.266666666666673</v>
      </c>
      <c r="K205" s="263">
        <v>28.6</v>
      </c>
      <c r="L205" s="263">
        <v>27.85</v>
      </c>
      <c r="M205" s="263">
        <v>71.796719999999993</v>
      </c>
    </row>
    <row r="206" spans="1:13">
      <c r="A206" s="254">
        <v>196</v>
      </c>
      <c r="B206" s="263" t="s">
        <v>379</v>
      </c>
      <c r="C206" s="264">
        <v>30.5</v>
      </c>
      <c r="D206" s="265">
        <v>31.066666666666666</v>
      </c>
      <c r="E206" s="265">
        <v>29.133333333333333</v>
      </c>
      <c r="F206" s="265">
        <v>27.766666666666666</v>
      </c>
      <c r="G206" s="265">
        <v>25.833333333333332</v>
      </c>
      <c r="H206" s="265">
        <v>32.433333333333337</v>
      </c>
      <c r="I206" s="265">
        <v>34.36666666666666</v>
      </c>
      <c r="J206" s="265">
        <v>35.733333333333334</v>
      </c>
      <c r="K206" s="263">
        <v>33</v>
      </c>
      <c r="L206" s="263">
        <v>29.7</v>
      </c>
      <c r="M206" s="263">
        <v>12.06828</v>
      </c>
    </row>
    <row r="207" spans="1:13">
      <c r="A207" s="254">
        <v>197</v>
      </c>
      <c r="B207" s="263" t="s">
        <v>380</v>
      </c>
      <c r="C207" s="264">
        <v>709.85</v>
      </c>
      <c r="D207" s="265">
        <v>711.25</v>
      </c>
      <c r="E207" s="265">
        <v>693.6</v>
      </c>
      <c r="F207" s="265">
        <v>677.35</v>
      </c>
      <c r="G207" s="265">
        <v>659.7</v>
      </c>
      <c r="H207" s="265">
        <v>727.5</v>
      </c>
      <c r="I207" s="265">
        <v>745.15000000000009</v>
      </c>
      <c r="J207" s="265">
        <v>761.4</v>
      </c>
      <c r="K207" s="263">
        <v>728.9</v>
      </c>
      <c r="L207" s="263">
        <v>695</v>
      </c>
      <c r="M207" s="263">
        <v>0.39449000000000001</v>
      </c>
    </row>
    <row r="208" spans="1:13">
      <c r="A208" s="254">
        <v>198</v>
      </c>
      <c r="B208" s="263" t="s">
        <v>105</v>
      </c>
      <c r="C208" s="264">
        <v>1155.3499999999999</v>
      </c>
      <c r="D208" s="265">
        <v>1149.1166666666666</v>
      </c>
      <c r="E208" s="265">
        <v>1139.7333333333331</v>
      </c>
      <c r="F208" s="265">
        <v>1124.1166666666666</v>
      </c>
      <c r="G208" s="265">
        <v>1114.7333333333331</v>
      </c>
      <c r="H208" s="265">
        <v>1164.7333333333331</v>
      </c>
      <c r="I208" s="265">
        <v>1174.1166666666668</v>
      </c>
      <c r="J208" s="265">
        <v>1189.7333333333331</v>
      </c>
      <c r="K208" s="263">
        <v>1158.5</v>
      </c>
      <c r="L208" s="263">
        <v>1133.5</v>
      </c>
      <c r="M208" s="263">
        <v>11.418810000000001</v>
      </c>
    </row>
    <row r="209" spans="1:13">
      <c r="A209" s="254">
        <v>199</v>
      </c>
      <c r="B209" s="263" t="s">
        <v>381</v>
      </c>
      <c r="C209" s="264">
        <v>228.25</v>
      </c>
      <c r="D209" s="265">
        <v>229.91666666666666</v>
      </c>
      <c r="E209" s="265">
        <v>226.33333333333331</v>
      </c>
      <c r="F209" s="265">
        <v>224.41666666666666</v>
      </c>
      <c r="G209" s="265">
        <v>220.83333333333331</v>
      </c>
      <c r="H209" s="265">
        <v>231.83333333333331</v>
      </c>
      <c r="I209" s="265">
        <v>235.41666666666663</v>
      </c>
      <c r="J209" s="265">
        <v>237.33333333333331</v>
      </c>
      <c r="K209" s="263">
        <v>233.5</v>
      </c>
      <c r="L209" s="263">
        <v>228</v>
      </c>
      <c r="M209" s="263">
        <v>3.7928299999999999</v>
      </c>
    </row>
    <row r="210" spans="1:13">
      <c r="A210" s="254">
        <v>200</v>
      </c>
      <c r="B210" s="263" t="s">
        <v>382</v>
      </c>
      <c r="C210" s="264">
        <v>279.8</v>
      </c>
      <c r="D210" s="265">
        <v>278.88333333333333</v>
      </c>
      <c r="E210" s="265">
        <v>276.76666666666665</v>
      </c>
      <c r="F210" s="265">
        <v>273.73333333333335</v>
      </c>
      <c r="G210" s="265">
        <v>271.61666666666667</v>
      </c>
      <c r="H210" s="265">
        <v>281.91666666666663</v>
      </c>
      <c r="I210" s="265">
        <v>284.0333333333333</v>
      </c>
      <c r="J210" s="265">
        <v>287.06666666666661</v>
      </c>
      <c r="K210" s="263">
        <v>281</v>
      </c>
      <c r="L210" s="263">
        <v>275.85000000000002</v>
      </c>
      <c r="M210" s="263">
        <v>0.73363999999999996</v>
      </c>
    </row>
    <row r="211" spans="1:13">
      <c r="A211" s="254">
        <v>201</v>
      </c>
      <c r="B211" s="263" t="s">
        <v>110</v>
      </c>
      <c r="C211" s="264">
        <v>3541.5</v>
      </c>
      <c r="D211" s="265">
        <v>3523.0166666666664</v>
      </c>
      <c r="E211" s="265">
        <v>3492.0333333333328</v>
      </c>
      <c r="F211" s="265">
        <v>3442.5666666666666</v>
      </c>
      <c r="G211" s="265">
        <v>3411.583333333333</v>
      </c>
      <c r="H211" s="265">
        <v>3572.4833333333327</v>
      </c>
      <c r="I211" s="265">
        <v>3603.4666666666662</v>
      </c>
      <c r="J211" s="265">
        <v>3652.9333333333325</v>
      </c>
      <c r="K211" s="263">
        <v>3554</v>
      </c>
      <c r="L211" s="263">
        <v>3473.55</v>
      </c>
      <c r="M211" s="263">
        <v>7.5711599999999999</v>
      </c>
    </row>
    <row r="212" spans="1:13">
      <c r="A212" s="254">
        <v>202</v>
      </c>
      <c r="B212" s="263" t="s">
        <v>384</v>
      </c>
      <c r="C212" s="264">
        <v>44.95</v>
      </c>
      <c r="D212" s="265">
        <v>45.033333333333331</v>
      </c>
      <c r="E212" s="265">
        <v>44.566666666666663</v>
      </c>
      <c r="F212" s="265">
        <v>44.18333333333333</v>
      </c>
      <c r="G212" s="265">
        <v>43.716666666666661</v>
      </c>
      <c r="H212" s="265">
        <v>45.416666666666664</v>
      </c>
      <c r="I212" s="265">
        <v>45.883333333333333</v>
      </c>
      <c r="J212" s="265">
        <v>46.266666666666666</v>
      </c>
      <c r="K212" s="263">
        <v>45.5</v>
      </c>
      <c r="L212" s="263">
        <v>44.65</v>
      </c>
      <c r="M212" s="263">
        <v>23.432320000000001</v>
      </c>
    </row>
    <row r="213" spans="1:13">
      <c r="A213" s="254">
        <v>203</v>
      </c>
      <c r="B213" s="263" t="s">
        <v>112</v>
      </c>
      <c r="C213" s="264">
        <v>295.39999999999998</v>
      </c>
      <c r="D213" s="265">
        <v>290.86666666666667</v>
      </c>
      <c r="E213" s="265">
        <v>284.38333333333333</v>
      </c>
      <c r="F213" s="265">
        <v>273.36666666666667</v>
      </c>
      <c r="G213" s="265">
        <v>266.88333333333333</v>
      </c>
      <c r="H213" s="265">
        <v>301.88333333333333</v>
      </c>
      <c r="I213" s="265">
        <v>308.36666666666667</v>
      </c>
      <c r="J213" s="265">
        <v>319.38333333333333</v>
      </c>
      <c r="K213" s="263">
        <v>297.35000000000002</v>
      </c>
      <c r="L213" s="263">
        <v>279.85000000000002</v>
      </c>
      <c r="M213" s="263">
        <v>473.56292000000002</v>
      </c>
    </row>
    <row r="214" spans="1:13">
      <c r="A214" s="254">
        <v>204</v>
      </c>
      <c r="B214" s="263" t="s">
        <v>385</v>
      </c>
      <c r="C214" s="264">
        <v>994.15</v>
      </c>
      <c r="D214" s="265">
        <v>999.58333333333337</v>
      </c>
      <c r="E214" s="265">
        <v>984.76666666666677</v>
      </c>
      <c r="F214" s="265">
        <v>975.38333333333344</v>
      </c>
      <c r="G214" s="265">
        <v>960.56666666666683</v>
      </c>
      <c r="H214" s="265">
        <v>1008.9666666666667</v>
      </c>
      <c r="I214" s="265">
        <v>1023.7833333333333</v>
      </c>
      <c r="J214" s="265">
        <v>1033.1666666666665</v>
      </c>
      <c r="K214" s="263">
        <v>1014.4</v>
      </c>
      <c r="L214" s="263">
        <v>990.2</v>
      </c>
      <c r="M214" s="263">
        <v>3.7719</v>
      </c>
    </row>
    <row r="215" spans="1:13">
      <c r="A215" s="254">
        <v>205</v>
      </c>
      <c r="B215" s="263" t="s">
        <v>386</v>
      </c>
      <c r="C215" s="264">
        <v>74.05</v>
      </c>
      <c r="D215" s="265">
        <v>74.683333333333323</v>
      </c>
      <c r="E215" s="265">
        <v>72.96666666666664</v>
      </c>
      <c r="F215" s="265">
        <v>71.883333333333312</v>
      </c>
      <c r="G215" s="265">
        <v>70.166666666666629</v>
      </c>
      <c r="H215" s="265">
        <v>75.766666666666652</v>
      </c>
      <c r="I215" s="265">
        <v>77.48333333333332</v>
      </c>
      <c r="J215" s="265">
        <v>78.566666666666663</v>
      </c>
      <c r="K215" s="263">
        <v>76.400000000000006</v>
      </c>
      <c r="L215" s="263">
        <v>73.599999999999994</v>
      </c>
      <c r="M215" s="263">
        <v>48.752020000000002</v>
      </c>
    </row>
    <row r="216" spans="1:13">
      <c r="A216" s="254">
        <v>206</v>
      </c>
      <c r="B216" s="263" t="s">
        <v>113</v>
      </c>
      <c r="C216" s="264">
        <v>227.4</v>
      </c>
      <c r="D216" s="265">
        <v>226.63333333333333</v>
      </c>
      <c r="E216" s="265">
        <v>224.86666666666665</v>
      </c>
      <c r="F216" s="265">
        <v>222.33333333333331</v>
      </c>
      <c r="G216" s="265">
        <v>220.56666666666663</v>
      </c>
      <c r="H216" s="265">
        <v>229.16666666666666</v>
      </c>
      <c r="I216" s="265">
        <v>230.93333333333331</v>
      </c>
      <c r="J216" s="265">
        <v>233.46666666666667</v>
      </c>
      <c r="K216" s="263">
        <v>228.4</v>
      </c>
      <c r="L216" s="263">
        <v>224.1</v>
      </c>
      <c r="M216" s="263">
        <v>65.343170000000001</v>
      </c>
    </row>
    <row r="217" spans="1:13">
      <c r="A217" s="254">
        <v>207</v>
      </c>
      <c r="B217" s="263" t="s">
        <v>114</v>
      </c>
      <c r="C217" s="264">
        <v>2263</v>
      </c>
      <c r="D217" s="265">
        <v>2255.0166666666669</v>
      </c>
      <c r="E217" s="265">
        <v>2242.0333333333338</v>
      </c>
      <c r="F217" s="265">
        <v>2221.0666666666671</v>
      </c>
      <c r="G217" s="265">
        <v>2208.0833333333339</v>
      </c>
      <c r="H217" s="265">
        <v>2275.9833333333336</v>
      </c>
      <c r="I217" s="265">
        <v>2288.9666666666662</v>
      </c>
      <c r="J217" s="265">
        <v>2309.9333333333334</v>
      </c>
      <c r="K217" s="263">
        <v>2268</v>
      </c>
      <c r="L217" s="263">
        <v>2234.0500000000002</v>
      </c>
      <c r="M217" s="263">
        <v>18.244800000000001</v>
      </c>
    </row>
    <row r="218" spans="1:13">
      <c r="A218" s="254">
        <v>208</v>
      </c>
      <c r="B218" s="263" t="s">
        <v>251</v>
      </c>
      <c r="C218" s="264">
        <v>296.95</v>
      </c>
      <c r="D218" s="265">
        <v>297.86666666666662</v>
      </c>
      <c r="E218" s="265">
        <v>295.08333333333326</v>
      </c>
      <c r="F218" s="265">
        <v>293.21666666666664</v>
      </c>
      <c r="G218" s="265">
        <v>290.43333333333328</v>
      </c>
      <c r="H218" s="265">
        <v>299.73333333333323</v>
      </c>
      <c r="I218" s="265">
        <v>302.51666666666665</v>
      </c>
      <c r="J218" s="265">
        <v>304.38333333333321</v>
      </c>
      <c r="K218" s="263">
        <v>300.64999999999998</v>
      </c>
      <c r="L218" s="263">
        <v>296</v>
      </c>
      <c r="M218" s="263">
        <v>5.1682800000000002</v>
      </c>
    </row>
    <row r="219" spans="1:13">
      <c r="A219" s="254">
        <v>209</v>
      </c>
      <c r="B219" s="263" t="s">
        <v>387</v>
      </c>
      <c r="C219" s="264">
        <v>41630.65</v>
      </c>
      <c r="D219" s="265">
        <v>41849.066666666673</v>
      </c>
      <c r="E219" s="265">
        <v>41181.583333333343</v>
      </c>
      <c r="F219" s="265">
        <v>40732.51666666667</v>
      </c>
      <c r="G219" s="265">
        <v>40065.03333333334</v>
      </c>
      <c r="H219" s="265">
        <v>42298.133333333346</v>
      </c>
      <c r="I219" s="265">
        <v>42965.616666666669</v>
      </c>
      <c r="J219" s="265">
        <v>43414.683333333349</v>
      </c>
      <c r="K219" s="263">
        <v>42516.55</v>
      </c>
      <c r="L219" s="263">
        <v>41400</v>
      </c>
      <c r="M219" s="263">
        <v>3.4840000000000003E-2</v>
      </c>
    </row>
    <row r="220" spans="1:13">
      <c r="A220" s="254">
        <v>210</v>
      </c>
      <c r="B220" s="263" t="s">
        <v>252</v>
      </c>
      <c r="C220" s="264">
        <v>46.5</v>
      </c>
      <c r="D220" s="265">
        <v>45.949999999999996</v>
      </c>
      <c r="E220" s="265">
        <v>44.199999999999989</v>
      </c>
      <c r="F220" s="265">
        <v>41.899999999999991</v>
      </c>
      <c r="G220" s="265">
        <v>40.149999999999984</v>
      </c>
      <c r="H220" s="265">
        <v>48.249999999999993</v>
      </c>
      <c r="I220" s="265">
        <v>50.000000000000007</v>
      </c>
      <c r="J220" s="265">
        <v>52.3</v>
      </c>
      <c r="K220" s="263">
        <v>47.7</v>
      </c>
      <c r="L220" s="263">
        <v>43.65</v>
      </c>
      <c r="M220" s="263">
        <v>129.81762000000001</v>
      </c>
    </row>
    <row r="221" spans="1:13">
      <c r="A221" s="254">
        <v>211</v>
      </c>
      <c r="B221" s="263" t="s">
        <v>108</v>
      </c>
      <c r="C221" s="264">
        <v>2760.6</v>
      </c>
      <c r="D221" s="265">
        <v>2755.2166666666667</v>
      </c>
      <c r="E221" s="265">
        <v>2742.8333333333335</v>
      </c>
      <c r="F221" s="265">
        <v>2725.0666666666666</v>
      </c>
      <c r="G221" s="265">
        <v>2712.6833333333334</v>
      </c>
      <c r="H221" s="265">
        <v>2772.9833333333336</v>
      </c>
      <c r="I221" s="265">
        <v>2785.3666666666668</v>
      </c>
      <c r="J221" s="265">
        <v>2803.1333333333337</v>
      </c>
      <c r="K221" s="263">
        <v>2767.6</v>
      </c>
      <c r="L221" s="263">
        <v>2737.45</v>
      </c>
      <c r="M221" s="263">
        <v>19.356390000000001</v>
      </c>
    </row>
    <row r="222" spans="1:13">
      <c r="A222" s="254">
        <v>212</v>
      </c>
      <c r="B222" s="263" t="s">
        <v>842</v>
      </c>
      <c r="C222" s="264">
        <v>307.95</v>
      </c>
      <c r="D222" s="265">
        <v>307.63333333333327</v>
      </c>
      <c r="E222" s="265">
        <v>302.11666666666656</v>
      </c>
      <c r="F222" s="265">
        <v>296.2833333333333</v>
      </c>
      <c r="G222" s="265">
        <v>290.76666666666659</v>
      </c>
      <c r="H222" s="265">
        <v>313.46666666666653</v>
      </c>
      <c r="I222" s="265">
        <v>318.98333333333329</v>
      </c>
      <c r="J222" s="265">
        <v>324.81666666666649</v>
      </c>
      <c r="K222" s="263">
        <v>313.14999999999998</v>
      </c>
      <c r="L222" s="263">
        <v>301.8</v>
      </c>
      <c r="M222" s="263">
        <v>1.2825</v>
      </c>
    </row>
    <row r="223" spans="1:13">
      <c r="A223" s="254">
        <v>213</v>
      </c>
      <c r="B223" s="263" t="s">
        <v>116</v>
      </c>
      <c r="C223" s="264">
        <v>630.65</v>
      </c>
      <c r="D223" s="265">
        <v>629.44999999999993</v>
      </c>
      <c r="E223" s="265">
        <v>625.29999999999984</v>
      </c>
      <c r="F223" s="265">
        <v>619.94999999999993</v>
      </c>
      <c r="G223" s="265">
        <v>615.79999999999984</v>
      </c>
      <c r="H223" s="265">
        <v>634.79999999999984</v>
      </c>
      <c r="I223" s="265">
        <v>638.94999999999993</v>
      </c>
      <c r="J223" s="265">
        <v>644.29999999999984</v>
      </c>
      <c r="K223" s="263">
        <v>633.6</v>
      </c>
      <c r="L223" s="263">
        <v>624.1</v>
      </c>
      <c r="M223" s="263">
        <v>160.72702000000001</v>
      </c>
    </row>
    <row r="224" spans="1:13">
      <c r="A224" s="254">
        <v>214</v>
      </c>
      <c r="B224" s="263" t="s">
        <v>253</v>
      </c>
      <c r="C224" s="264">
        <v>1497.8</v>
      </c>
      <c r="D224" s="265">
        <v>1498.9333333333334</v>
      </c>
      <c r="E224" s="265">
        <v>1486.8666666666668</v>
      </c>
      <c r="F224" s="265">
        <v>1475.9333333333334</v>
      </c>
      <c r="G224" s="265">
        <v>1463.8666666666668</v>
      </c>
      <c r="H224" s="265">
        <v>1509.8666666666668</v>
      </c>
      <c r="I224" s="265">
        <v>1521.9333333333334</v>
      </c>
      <c r="J224" s="265">
        <v>1532.8666666666668</v>
      </c>
      <c r="K224" s="263">
        <v>1511</v>
      </c>
      <c r="L224" s="263">
        <v>1488</v>
      </c>
      <c r="M224" s="263">
        <v>6.8887799999999997</v>
      </c>
    </row>
    <row r="225" spans="1:13">
      <c r="A225" s="254">
        <v>215</v>
      </c>
      <c r="B225" s="263" t="s">
        <v>117</v>
      </c>
      <c r="C225" s="264">
        <v>491.25</v>
      </c>
      <c r="D225" s="265">
        <v>487.75</v>
      </c>
      <c r="E225" s="265">
        <v>481.95</v>
      </c>
      <c r="F225" s="265">
        <v>472.65</v>
      </c>
      <c r="G225" s="265">
        <v>466.84999999999997</v>
      </c>
      <c r="H225" s="265">
        <v>497.05</v>
      </c>
      <c r="I225" s="265">
        <v>502.84999999999997</v>
      </c>
      <c r="J225" s="265">
        <v>512.15000000000009</v>
      </c>
      <c r="K225" s="263">
        <v>493.55</v>
      </c>
      <c r="L225" s="263">
        <v>478.45</v>
      </c>
      <c r="M225" s="263">
        <v>61.738509999999998</v>
      </c>
    </row>
    <row r="226" spans="1:13">
      <c r="A226" s="254">
        <v>216</v>
      </c>
      <c r="B226" s="263" t="s">
        <v>388</v>
      </c>
      <c r="C226" s="264">
        <v>421.65</v>
      </c>
      <c r="D226" s="265">
        <v>421.23333333333335</v>
      </c>
      <c r="E226" s="265">
        <v>417.9666666666667</v>
      </c>
      <c r="F226" s="265">
        <v>414.28333333333336</v>
      </c>
      <c r="G226" s="265">
        <v>411.01666666666671</v>
      </c>
      <c r="H226" s="265">
        <v>424.91666666666669</v>
      </c>
      <c r="I226" s="265">
        <v>428.18333333333334</v>
      </c>
      <c r="J226" s="265">
        <v>431.86666666666667</v>
      </c>
      <c r="K226" s="263">
        <v>424.5</v>
      </c>
      <c r="L226" s="263">
        <v>417.55</v>
      </c>
      <c r="M226" s="263">
        <v>3.0541100000000001</v>
      </c>
    </row>
    <row r="227" spans="1:13">
      <c r="A227" s="254">
        <v>217</v>
      </c>
      <c r="B227" s="263" t="s">
        <v>389</v>
      </c>
      <c r="C227" s="264">
        <v>2791.55</v>
      </c>
      <c r="D227" s="265">
        <v>2799.25</v>
      </c>
      <c r="E227" s="265">
        <v>2768.5</v>
      </c>
      <c r="F227" s="265">
        <v>2745.45</v>
      </c>
      <c r="G227" s="265">
        <v>2714.7</v>
      </c>
      <c r="H227" s="265">
        <v>2822.3</v>
      </c>
      <c r="I227" s="265">
        <v>2853.05</v>
      </c>
      <c r="J227" s="265">
        <v>2876.1000000000004</v>
      </c>
      <c r="K227" s="263">
        <v>2830</v>
      </c>
      <c r="L227" s="263">
        <v>2776.2</v>
      </c>
      <c r="M227" s="263">
        <v>1.6140000000000002E-2</v>
      </c>
    </row>
    <row r="228" spans="1:13">
      <c r="A228" s="254">
        <v>218</v>
      </c>
      <c r="B228" s="263" t="s">
        <v>254</v>
      </c>
      <c r="C228" s="264">
        <v>29.65</v>
      </c>
      <c r="D228" s="265">
        <v>29.733333333333334</v>
      </c>
      <c r="E228" s="265">
        <v>29.366666666666667</v>
      </c>
      <c r="F228" s="265">
        <v>29.083333333333332</v>
      </c>
      <c r="G228" s="265">
        <v>28.716666666666665</v>
      </c>
      <c r="H228" s="265">
        <v>30.016666666666669</v>
      </c>
      <c r="I228" s="265">
        <v>30.383333333333336</v>
      </c>
      <c r="J228" s="265">
        <v>30.666666666666671</v>
      </c>
      <c r="K228" s="263">
        <v>30.1</v>
      </c>
      <c r="L228" s="263">
        <v>29.45</v>
      </c>
      <c r="M228" s="263">
        <v>78.381550000000004</v>
      </c>
    </row>
    <row r="229" spans="1:13">
      <c r="A229" s="254">
        <v>219</v>
      </c>
      <c r="B229" s="263" t="s">
        <v>119</v>
      </c>
      <c r="C229" s="264">
        <v>52.55</v>
      </c>
      <c r="D229" s="265">
        <v>51.883333333333333</v>
      </c>
      <c r="E229" s="265">
        <v>50.766666666666666</v>
      </c>
      <c r="F229" s="265">
        <v>48.983333333333334</v>
      </c>
      <c r="G229" s="265">
        <v>47.866666666666667</v>
      </c>
      <c r="H229" s="265">
        <v>53.666666666666664</v>
      </c>
      <c r="I229" s="265">
        <v>54.783333333333324</v>
      </c>
      <c r="J229" s="265">
        <v>56.566666666666663</v>
      </c>
      <c r="K229" s="263">
        <v>53</v>
      </c>
      <c r="L229" s="263">
        <v>50.1</v>
      </c>
      <c r="M229" s="263">
        <v>687.13072999999997</v>
      </c>
    </row>
    <row r="230" spans="1:13">
      <c r="A230" s="254">
        <v>220</v>
      </c>
      <c r="B230" s="263" t="s">
        <v>390</v>
      </c>
      <c r="C230" s="264">
        <v>50.1</v>
      </c>
      <c r="D230" s="265">
        <v>49.183333333333337</v>
      </c>
      <c r="E230" s="265">
        <v>47.666666666666671</v>
      </c>
      <c r="F230" s="265">
        <v>45.233333333333334</v>
      </c>
      <c r="G230" s="265">
        <v>43.716666666666669</v>
      </c>
      <c r="H230" s="265">
        <v>51.616666666666674</v>
      </c>
      <c r="I230" s="265">
        <v>53.13333333333334</v>
      </c>
      <c r="J230" s="265">
        <v>55.566666666666677</v>
      </c>
      <c r="K230" s="263">
        <v>50.7</v>
      </c>
      <c r="L230" s="263">
        <v>46.75</v>
      </c>
      <c r="M230" s="263">
        <v>312.17984000000001</v>
      </c>
    </row>
    <row r="231" spans="1:13">
      <c r="A231" s="254">
        <v>221</v>
      </c>
      <c r="B231" s="263" t="s">
        <v>391</v>
      </c>
      <c r="C231" s="264">
        <v>1346.3</v>
      </c>
      <c r="D231" s="265">
        <v>1338.9333333333334</v>
      </c>
      <c r="E231" s="265">
        <v>1307.3666666666668</v>
      </c>
      <c r="F231" s="265">
        <v>1268.4333333333334</v>
      </c>
      <c r="G231" s="265">
        <v>1236.8666666666668</v>
      </c>
      <c r="H231" s="265">
        <v>1377.8666666666668</v>
      </c>
      <c r="I231" s="265">
        <v>1409.4333333333334</v>
      </c>
      <c r="J231" s="265">
        <v>1448.3666666666668</v>
      </c>
      <c r="K231" s="263">
        <v>1370.5</v>
      </c>
      <c r="L231" s="263">
        <v>1300</v>
      </c>
      <c r="M231" s="263">
        <v>0.50714000000000004</v>
      </c>
    </row>
    <row r="232" spans="1:13">
      <c r="A232" s="254">
        <v>222</v>
      </c>
      <c r="B232" s="263" t="s">
        <v>392</v>
      </c>
      <c r="C232" s="264">
        <v>234.6</v>
      </c>
      <c r="D232" s="265">
        <v>242.20000000000002</v>
      </c>
      <c r="E232" s="265">
        <v>222.40000000000003</v>
      </c>
      <c r="F232" s="265">
        <v>210.20000000000002</v>
      </c>
      <c r="G232" s="265">
        <v>190.40000000000003</v>
      </c>
      <c r="H232" s="265">
        <v>254.40000000000003</v>
      </c>
      <c r="I232" s="265">
        <v>274.20000000000005</v>
      </c>
      <c r="J232" s="265">
        <v>286.40000000000003</v>
      </c>
      <c r="K232" s="263">
        <v>262</v>
      </c>
      <c r="L232" s="263">
        <v>230</v>
      </c>
      <c r="M232" s="263">
        <v>23.755759999999999</v>
      </c>
    </row>
    <row r="233" spans="1:13">
      <c r="A233" s="254">
        <v>223</v>
      </c>
      <c r="B233" s="263" t="s">
        <v>747</v>
      </c>
      <c r="C233" s="264">
        <v>1241.8499999999999</v>
      </c>
      <c r="D233" s="265">
        <v>1250.6166666666666</v>
      </c>
      <c r="E233" s="265">
        <v>1181.2333333333331</v>
      </c>
      <c r="F233" s="265">
        <v>1120.6166666666666</v>
      </c>
      <c r="G233" s="265">
        <v>1051.2333333333331</v>
      </c>
      <c r="H233" s="265">
        <v>1311.2333333333331</v>
      </c>
      <c r="I233" s="265">
        <v>1380.6166666666668</v>
      </c>
      <c r="J233" s="265">
        <v>1441.2333333333331</v>
      </c>
      <c r="K233" s="263">
        <v>1320</v>
      </c>
      <c r="L233" s="263">
        <v>1190</v>
      </c>
      <c r="M233" s="263">
        <v>0.64283999999999997</v>
      </c>
    </row>
    <row r="234" spans="1:13">
      <c r="A234" s="254">
        <v>224</v>
      </c>
      <c r="B234" s="263" t="s">
        <v>751</v>
      </c>
      <c r="C234" s="264">
        <v>674.2</v>
      </c>
      <c r="D234" s="265">
        <v>673.06666666666672</v>
      </c>
      <c r="E234" s="265">
        <v>656.13333333333344</v>
      </c>
      <c r="F234" s="265">
        <v>638.06666666666672</v>
      </c>
      <c r="G234" s="265">
        <v>621.13333333333344</v>
      </c>
      <c r="H234" s="265">
        <v>691.13333333333344</v>
      </c>
      <c r="I234" s="265">
        <v>708.06666666666661</v>
      </c>
      <c r="J234" s="265">
        <v>726.13333333333344</v>
      </c>
      <c r="K234" s="263">
        <v>690</v>
      </c>
      <c r="L234" s="263">
        <v>655</v>
      </c>
      <c r="M234" s="263">
        <v>8.9357699999999998</v>
      </c>
    </row>
    <row r="235" spans="1:13">
      <c r="A235" s="254">
        <v>225</v>
      </c>
      <c r="B235" s="263" t="s">
        <v>393</v>
      </c>
      <c r="C235" s="264">
        <v>110.05</v>
      </c>
      <c r="D235" s="265">
        <v>111</v>
      </c>
      <c r="E235" s="265">
        <v>108.55</v>
      </c>
      <c r="F235" s="265">
        <v>107.05</v>
      </c>
      <c r="G235" s="265">
        <v>104.6</v>
      </c>
      <c r="H235" s="265">
        <v>112.5</v>
      </c>
      <c r="I235" s="265">
        <v>114.94999999999999</v>
      </c>
      <c r="J235" s="265">
        <v>116.45</v>
      </c>
      <c r="K235" s="263">
        <v>113.45</v>
      </c>
      <c r="L235" s="263">
        <v>109.5</v>
      </c>
      <c r="M235" s="263">
        <v>8.8819400000000002</v>
      </c>
    </row>
    <row r="236" spans="1:13">
      <c r="A236" s="254">
        <v>226</v>
      </c>
      <c r="B236" s="263" t="s">
        <v>394</v>
      </c>
      <c r="C236" s="264">
        <v>106.4</v>
      </c>
      <c r="D236" s="265">
        <v>106.26666666666667</v>
      </c>
      <c r="E236" s="265">
        <v>104.03333333333333</v>
      </c>
      <c r="F236" s="265">
        <v>101.66666666666667</v>
      </c>
      <c r="G236" s="265">
        <v>99.433333333333337</v>
      </c>
      <c r="H236" s="265">
        <v>108.63333333333333</v>
      </c>
      <c r="I236" s="265">
        <v>110.86666666666665</v>
      </c>
      <c r="J236" s="265">
        <v>113.23333333333332</v>
      </c>
      <c r="K236" s="263">
        <v>108.5</v>
      </c>
      <c r="L236" s="263">
        <v>103.9</v>
      </c>
      <c r="M236" s="263">
        <v>108.39987000000001</v>
      </c>
    </row>
    <row r="237" spans="1:13">
      <c r="A237" s="254">
        <v>227</v>
      </c>
      <c r="B237" s="263" t="s">
        <v>126</v>
      </c>
      <c r="C237" s="264">
        <v>226.45</v>
      </c>
      <c r="D237" s="265">
        <v>226.75</v>
      </c>
      <c r="E237" s="265">
        <v>224.2</v>
      </c>
      <c r="F237" s="265">
        <v>221.95</v>
      </c>
      <c r="G237" s="265">
        <v>219.39999999999998</v>
      </c>
      <c r="H237" s="265">
        <v>229</v>
      </c>
      <c r="I237" s="265">
        <v>231.55</v>
      </c>
      <c r="J237" s="265">
        <v>233.8</v>
      </c>
      <c r="K237" s="263">
        <v>229.3</v>
      </c>
      <c r="L237" s="263">
        <v>224.5</v>
      </c>
      <c r="M237" s="263">
        <v>436.31374</v>
      </c>
    </row>
    <row r="238" spans="1:13">
      <c r="A238" s="254">
        <v>228</v>
      </c>
      <c r="B238" s="263" t="s">
        <v>396</v>
      </c>
      <c r="C238" s="264">
        <v>125.4</v>
      </c>
      <c r="D238" s="265">
        <v>125.66666666666667</v>
      </c>
      <c r="E238" s="265">
        <v>124.83333333333334</v>
      </c>
      <c r="F238" s="265">
        <v>124.26666666666667</v>
      </c>
      <c r="G238" s="265">
        <v>123.43333333333334</v>
      </c>
      <c r="H238" s="265">
        <v>126.23333333333335</v>
      </c>
      <c r="I238" s="265">
        <v>127.06666666666669</v>
      </c>
      <c r="J238" s="265">
        <v>127.63333333333335</v>
      </c>
      <c r="K238" s="263">
        <v>126.5</v>
      </c>
      <c r="L238" s="263">
        <v>125.1</v>
      </c>
      <c r="M238" s="263">
        <v>1.7098</v>
      </c>
    </row>
    <row r="239" spans="1:13">
      <c r="A239" s="254">
        <v>229</v>
      </c>
      <c r="B239" s="263" t="s">
        <v>397</v>
      </c>
      <c r="C239" s="264">
        <v>167.5</v>
      </c>
      <c r="D239" s="265">
        <v>167.81666666666666</v>
      </c>
      <c r="E239" s="265">
        <v>166.18333333333334</v>
      </c>
      <c r="F239" s="265">
        <v>164.86666666666667</v>
      </c>
      <c r="G239" s="265">
        <v>163.23333333333335</v>
      </c>
      <c r="H239" s="265">
        <v>169.13333333333333</v>
      </c>
      <c r="I239" s="265">
        <v>170.76666666666665</v>
      </c>
      <c r="J239" s="265">
        <v>172.08333333333331</v>
      </c>
      <c r="K239" s="263">
        <v>169.45</v>
      </c>
      <c r="L239" s="263">
        <v>166.5</v>
      </c>
      <c r="M239" s="263">
        <v>7.7294900000000002</v>
      </c>
    </row>
    <row r="240" spans="1:13">
      <c r="A240" s="254">
        <v>230</v>
      </c>
      <c r="B240" s="263" t="s">
        <v>115</v>
      </c>
      <c r="C240" s="264">
        <v>232.25</v>
      </c>
      <c r="D240" s="265">
        <v>233.54999999999998</v>
      </c>
      <c r="E240" s="265">
        <v>228.79999999999995</v>
      </c>
      <c r="F240" s="265">
        <v>225.34999999999997</v>
      </c>
      <c r="G240" s="265">
        <v>220.59999999999994</v>
      </c>
      <c r="H240" s="265">
        <v>236.99999999999997</v>
      </c>
      <c r="I240" s="265">
        <v>241.75000000000003</v>
      </c>
      <c r="J240" s="265">
        <v>245.2</v>
      </c>
      <c r="K240" s="263">
        <v>238.3</v>
      </c>
      <c r="L240" s="263">
        <v>230.1</v>
      </c>
      <c r="M240" s="263">
        <v>200.21771000000001</v>
      </c>
    </row>
    <row r="241" spans="1:13">
      <c r="A241" s="254">
        <v>231</v>
      </c>
      <c r="B241" s="263" t="s">
        <v>398</v>
      </c>
      <c r="C241" s="264">
        <v>83.85</v>
      </c>
      <c r="D241" s="265">
        <v>84.55</v>
      </c>
      <c r="E241" s="265">
        <v>82.8</v>
      </c>
      <c r="F241" s="265">
        <v>81.75</v>
      </c>
      <c r="G241" s="265">
        <v>80</v>
      </c>
      <c r="H241" s="265">
        <v>85.6</v>
      </c>
      <c r="I241" s="265">
        <v>87.35</v>
      </c>
      <c r="J241" s="265">
        <v>88.399999999999991</v>
      </c>
      <c r="K241" s="263">
        <v>86.3</v>
      </c>
      <c r="L241" s="263">
        <v>83.5</v>
      </c>
      <c r="M241" s="263">
        <v>31.006869999999999</v>
      </c>
    </row>
    <row r="242" spans="1:13">
      <c r="A242" s="254">
        <v>232</v>
      </c>
      <c r="B242" s="263" t="s">
        <v>748</v>
      </c>
      <c r="C242" s="264">
        <v>9369.7999999999993</v>
      </c>
      <c r="D242" s="265">
        <v>9408.2666666666664</v>
      </c>
      <c r="E242" s="265">
        <v>9291.5333333333328</v>
      </c>
      <c r="F242" s="265">
        <v>9213.2666666666664</v>
      </c>
      <c r="G242" s="265">
        <v>9096.5333333333328</v>
      </c>
      <c r="H242" s="265">
        <v>9486.5333333333328</v>
      </c>
      <c r="I242" s="265">
        <v>9603.2666666666664</v>
      </c>
      <c r="J242" s="265">
        <v>9681.5333333333328</v>
      </c>
      <c r="K242" s="263">
        <v>9525</v>
      </c>
      <c r="L242" s="263">
        <v>9330</v>
      </c>
      <c r="M242" s="263">
        <v>1.1103499999999999</v>
      </c>
    </row>
    <row r="243" spans="1:13">
      <c r="A243" s="254">
        <v>233</v>
      </c>
      <c r="B243" s="263" t="s">
        <v>255</v>
      </c>
      <c r="C243" s="264">
        <v>123.7</v>
      </c>
      <c r="D243" s="265">
        <v>123.45</v>
      </c>
      <c r="E243" s="265">
        <v>121.30000000000001</v>
      </c>
      <c r="F243" s="265">
        <v>118.9</v>
      </c>
      <c r="G243" s="265">
        <v>116.75000000000001</v>
      </c>
      <c r="H243" s="265">
        <v>125.85000000000001</v>
      </c>
      <c r="I243" s="265">
        <v>128</v>
      </c>
      <c r="J243" s="265">
        <v>130.4</v>
      </c>
      <c r="K243" s="263">
        <v>125.6</v>
      </c>
      <c r="L243" s="263">
        <v>121.05</v>
      </c>
      <c r="M243" s="263">
        <v>21.618790000000001</v>
      </c>
    </row>
    <row r="244" spans="1:13">
      <c r="A244" s="254">
        <v>234</v>
      </c>
      <c r="B244" s="263" t="s">
        <v>399</v>
      </c>
      <c r="C244" s="264">
        <v>300.55</v>
      </c>
      <c r="D244" s="265">
        <v>298.33333333333331</v>
      </c>
      <c r="E244" s="265">
        <v>273.66666666666663</v>
      </c>
      <c r="F244" s="265">
        <v>246.7833333333333</v>
      </c>
      <c r="G244" s="265">
        <v>222.11666666666662</v>
      </c>
      <c r="H244" s="265">
        <v>325.21666666666664</v>
      </c>
      <c r="I244" s="265">
        <v>349.88333333333327</v>
      </c>
      <c r="J244" s="265">
        <v>376.76666666666665</v>
      </c>
      <c r="K244" s="263">
        <v>323</v>
      </c>
      <c r="L244" s="263">
        <v>271.45</v>
      </c>
      <c r="M244" s="263">
        <v>124.17564</v>
      </c>
    </row>
    <row r="245" spans="1:13">
      <c r="A245" s="254">
        <v>235</v>
      </c>
      <c r="B245" s="263" t="s">
        <v>256</v>
      </c>
      <c r="C245" s="264">
        <v>127.4</v>
      </c>
      <c r="D245" s="265">
        <v>127.25</v>
      </c>
      <c r="E245" s="265">
        <v>125.75</v>
      </c>
      <c r="F245" s="265">
        <v>124.1</v>
      </c>
      <c r="G245" s="265">
        <v>122.6</v>
      </c>
      <c r="H245" s="265">
        <v>128.9</v>
      </c>
      <c r="I245" s="265">
        <v>130.4</v>
      </c>
      <c r="J245" s="265">
        <v>132.05000000000001</v>
      </c>
      <c r="K245" s="263">
        <v>128.75</v>
      </c>
      <c r="L245" s="263">
        <v>125.6</v>
      </c>
      <c r="M245" s="263">
        <v>20.925709999999999</v>
      </c>
    </row>
    <row r="246" spans="1:13">
      <c r="A246" s="254">
        <v>236</v>
      </c>
      <c r="B246" s="263" t="s">
        <v>125</v>
      </c>
      <c r="C246" s="264">
        <v>96.5</v>
      </c>
      <c r="D246" s="265">
        <v>96.633333333333326</v>
      </c>
      <c r="E246" s="265">
        <v>95.766666666666652</v>
      </c>
      <c r="F246" s="265">
        <v>95.033333333333331</v>
      </c>
      <c r="G246" s="265">
        <v>94.166666666666657</v>
      </c>
      <c r="H246" s="265">
        <v>97.366666666666646</v>
      </c>
      <c r="I246" s="265">
        <v>98.23333333333332</v>
      </c>
      <c r="J246" s="265">
        <v>98.96666666666664</v>
      </c>
      <c r="K246" s="263">
        <v>97.5</v>
      </c>
      <c r="L246" s="263">
        <v>95.9</v>
      </c>
      <c r="M246" s="263">
        <v>195.12564</v>
      </c>
    </row>
    <row r="247" spans="1:13">
      <c r="A247" s="254">
        <v>237</v>
      </c>
      <c r="B247" s="263" t="s">
        <v>400</v>
      </c>
      <c r="C247" s="264">
        <v>11.2</v>
      </c>
      <c r="D247" s="265">
        <v>11.25</v>
      </c>
      <c r="E247" s="265">
        <v>11.1</v>
      </c>
      <c r="F247" s="265">
        <v>11</v>
      </c>
      <c r="G247" s="265">
        <v>10.85</v>
      </c>
      <c r="H247" s="265">
        <v>11.35</v>
      </c>
      <c r="I247" s="265">
        <v>11.499999999999998</v>
      </c>
      <c r="J247" s="265">
        <v>11.6</v>
      </c>
      <c r="K247" s="263">
        <v>11.4</v>
      </c>
      <c r="L247" s="263">
        <v>11.15</v>
      </c>
      <c r="M247" s="263">
        <v>36.356380000000001</v>
      </c>
    </row>
    <row r="248" spans="1:13">
      <c r="A248" s="254">
        <v>238</v>
      </c>
      <c r="B248" s="263" t="s">
        <v>773</v>
      </c>
      <c r="C248" s="264">
        <v>1619</v>
      </c>
      <c r="D248" s="265">
        <v>1622.5666666666666</v>
      </c>
      <c r="E248" s="265">
        <v>1608.1833333333332</v>
      </c>
      <c r="F248" s="265">
        <v>1597.3666666666666</v>
      </c>
      <c r="G248" s="265">
        <v>1582.9833333333331</v>
      </c>
      <c r="H248" s="265">
        <v>1633.3833333333332</v>
      </c>
      <c r="I248" s="265">
        <v>1647.7666666666664</v>
      </c>
      <c r="J248" s="265">
        <v>1658.5833333333333</v>
      </c>
      <c r="K248" s="263">
        <v>1636.95</v>
      </c>
      <c r="L248" s="263">
        <v>1611.75</v>
      </c>
      <c r="M248" s="263">
        <v>11.20998</v>
      </c>
    </row>
    <row r="249" spans="1:13">
      <c r="A249" s="254">
        <v>239</v>
      </c>
      <c r="B249" s="263" t="s">
        <v>749</v>
      </c>
      <c r="C249" s="264">
        <v>301.89999999999998</v>
      </c>
      <c r="D249" s="265">
        <v>302.96666666666664</v>
      </c>
      <c r="E249" s="265">
        <v>296.93333333333328</v>
      </c>
      <c r="F249" s="265">
        <v>291.96666666666664</v>
      </c>
      <c r="G249" s="265">
        <v>285.93333333333328</v>
      </c>
      <c r="H249" s="265">
        <v>307.93333333333328</v>
      </c>
      <c r="I249" s="265">
        <v>313.9666666666667</v>
      </c>
      <c r="J249" s="265">
        <v>318.93333333333328</v>
      </c>
      <c r="K249" s="263">
        <v>309</v>
      </c>
      <c r="L249" s="263">
        <v>298</v>
      </c>
      <c r="M249" s="263">
        <v>0.80037000000000003</v>
      </c>
    </row>
    <row r="250" spans="1:13">
      <c r="A250" s="254">
        <v>240</v>
      </c>
      <c r="B250" s="263" t="s">
        <v>120</v>
      </c>
      <c r="C250" s="264">
        <v>569.04999999999995</v>
      </c>
      <c r="D250" s="265">
        <v>563.55000000000007</v>
      </c>
      <c r="E250" s="265">
        <v>550.50000000000011</v>
      </c>
      <c r="F250" s="265">
        <v>531.95000000000005</v>
      </c>
      <c r="G250" s="265">
        <v>518.90000000000009</v>
      </c>
      <c r="H250" s="265">
        <v>582.10000000000014</v>
      </c>
      <c r="I250" s="265">
        <v>595.15000000000009</v>
      </c>
      <c r="J250" s="265">
        <v>613.70000000000016</v>
      </c>
      <c r="K250" s="263">
        <v>576.6</v>
      </c>
      <c r="L250" s="263">
        <v>545</v>
      </c>
      <c r="M250" s="263">
        <v>63.40878</v>
      </c>
    </row>
    <row r="251" spans="1:13">
      <c r="A251" s="254">
        <v>241</v>
      </c>
      <c r="B251" s="263" t="s">
        <v>831</v>
      </c>
      <c r="C251" s="264">
        <v>250.25</v>
      </c>
      <c r="D251" s="265">
        <v>249.21666666666667</v>
      </c>
      <c r="E251" s="265">
        <v>246.43333333333334</v>
      </c>
      <c r="F251" s="265">
        <v>242.61666666666667</v>
      </c>
      <c r="G251" s="265">
        <v>239.83333333333334</v>
      </c>
      <c r="H251" s="265">
        <v>253.03333333333333</v>
      </c>
      <c r="I251" s="265">
        <v>255.81666666666669</v>
      </c>
      <c r="J251" s="265">
        <v>259.63333333333333</v>
      </c>
      <c r="K251" s="263">
        <v>252</v>
      </c>
      <c r="L251" s="263">
        <v>245.4</v>
      </c>
      <c r="M251" s="263">
        <v>28.57799</v>
      </c>
    </row>
    <row r="252" spans="1:13">
      <c r="A252" s="254">
        <v>242</v>
      </c>
      <c r="B252" s="263" t="s">
        <v>122</v>
      </c>
      <c r="C252" s="264">
        <v>1021.9</v>
      </c>
      <c r="D252" s="265">
        <v>1024.3999999999999</v>
      </c>
      <c r="E252" s="265">
        <v>1012.7999999999997</v>
      </c>
      <c r="F252" s="265">
        <v>1003.6999999999998</v>
      </c>
      <c r="G252" s="265">
        <v>992.09999999999968</v>
      </c>
      <c r="H252" s="265">
        <v>1033.4999999999998</v>
      </c>
      <c r="I252" s="265">
        <v>1045.0999999999997</v>
      </c>
      <c r="J252" s="265">
        <v>1054.1999999999998</v>
      </c>
      <c r="K252" s="263">
        <v>1036</v>
      </c>
      <c r="L252" s="263">
        <v>1015.3</v>
      </c>
      <c r="M252" s="263">
        <v>57.600209999999997</v>
      </c>
    </row>
    <row r="253" spans="1:13">
      <c r="A253" s="254">
        <v>243</v>
      </c>
      <c r="B253" s="263" t="s">
        <v>257</v>
      </c>
      <c r="C253" s="264">
        <v>5418.7</v>
      </c>
      <c r="D253" s="265">
        <v>5344.4666666666662</v>
      </c>
      <c r="E253" s="265">
        <v>5224.2333333333327</v>
      </c>
      <c r="F253" s="265">
        <v>5029.7666666666664</v>
      </c>
      <c r="G253" s="265">
        <v>4909.5333333333328</v>
      </c>
      <c r="H253" s="265">
        <v>5538.9333333333325</v>
      </c>
      <c r="I253" s="265">
        <v>5659.1666666666661</v>
      </c>
      <c r="J253" s="265">
        <v>5853.6333333333323</v>
      </c>
      <c r="K253" s="263">
        <v>5464.7</v>
      </c>
      <c r="L253" s="263">
        <v>5150</v>
      </c>
      <c r="M253" s="263">
        <v>12.198729999999999</v>
      </c>
    </row>
    <row r="254" spans="1:13">
      <c r="A254" s="254">
        <v>244</v>
      </c>
      <c r="B254" s="263" t="s">
        <v>124</v>
      </c>
      <c r="C254" s="264">
        <v>1292.6500000000001</v>
      </c>
      <c r="D254" s="265">
        <v>1290.5666666666666</v>
      </c>
      <c r="E254" s="265">
        <v>1285.1333333333332</v>
      </c>
      <c r="F254" s="265">
        <v>1277.6166666666666</v>
      </c>
      <c r="G254" s="265">
        <v>1272.1833333333332</v>
      </c>
      <c r="H254" s="265">
        <v>1298.0833333333333</v>
      </c>
      <c r="I254" s="265">
        <v>1303.5166666666667</v>
      </c>
      <c r="J254" s="265">
        <v>1311.0333333333333</v>
      </c>
      <c r="K254" s="263">
        <v>1296</v>
      </c>
      <c r="L254" s="263">
        <v>1283.05</v>
      </c>
      <c r="M254" s="263">
        <v>46.733170000000001</v>
      </c>
    </row>
    <row r="255" spans="1:13">
      <c r="A255" s="254">
        <v>245</v>
      </c>
      <c r="B255" s="263" t="s">
        <v>750</v>
      </c>
      <c r="C255" s="264">
        <v>759.15</v>
      </c>
      <c r="D255" s="265">
        <v>758.69999999999993</v>
      </c>
      <c r="E255" s="265">
        <v>733.44999999999982</v>
      </c>
      <c r="F255" s="265">
        <v>707.74999999999989</v>
      </c>
      <c r="G255" s="265">
        <v>682.49999999999977</v>
      </c>
      <c r="H255" s="265">
        <v>784.39999999999986</v>
      </c>
      <c r="I255" s="265">
        <v>809.65000000000009</v>
      </c>
      <c r="J255" s="265">
        <v>835.34999999999991</v>
      </c>
      <c r="K255" s="263">
        <v>783.95</v>
      </c>
      <c r="L255" s="263">
        <v>733</v>
      </c>
      <c r="M255" s="263">
        <v>1.0081</v>
      </c>
    </row>
    <row r="256" spans="1:13">
      <c r="A256" s="254">
        <v>246</v>
      </c>
      <c r="B256" s="263" t="s">
        <v>401</v>
      </c>
      <c r="C256" s="264">
        <v>328.9</v>
      </c>
      <c r="D256" s="265">
        <v>329.56666666666666</v>
      </c>
      <c r="E256" s="265">
        <v>325.33333333333331</v>
      </c>
      <c r="F256" s="265">
        <v>321.76666666666665</v>
      </c>
      <c r="G256" s="265">
        <v>317.5333333333333</v>
      </c>
      <c r="H256" s="265">
        <v>333.13333333333333</v>
      </c>
      <c r="I256" s="265">
        <v>337.36666666666667</v>
      </c>
      <c r="J256" s="265">
        <v>340.93333333333334</v>
      </c>
      <c r="K256" s="263">
        <v>333.8</v>
      </c>
      <c r="L256" s="263">
        <v>326</v>
      </c>
      <c r="M256" s="263">
        <v>3.2140200000000001</v>
      </c>
    </row>
    <row r="257" spans="1:13">
      <c r="A257" s="254">
        <v>247</v>
      </c>
      <c r="B257" s="263" t="s">
        <v>121</v>
      </c>
      <c r="C257" s="264">
        <v>1630.35</v>
      </c>
      <c r="D257" s="265">
        <v>1627.7833333333335</v>
      </c>
      <c r="E257" s="265">
        <v>1606.616666666667</v>
      </c>
      <c r="F257" s="265">
        <v>1582.8833333333334</v>
      </c>
      <c r="G257" s="265">
        <v>1561.7166666666669</v>
      </c>
      <c r="H257" s="265">
        <v>1651.5166666666671</v>
      </c>
      <c r="I257" s="265">
        <v>1672.6833333333336</v>
      </c>
      <c r="J257" s="265">
        <v>1696.4166666666672</v>
      </c>
      <c r="K257" s="263">
        <v>1648.95</v>
      </c>
      <c r="L257" s="263">
        <v>1604.05</v>
      </c>
      <c r="M257" s="263">
        <v>8.2847200000000001</v>
      </c>
    </row>
    <row r="258" spans="1:13">
      <c r="A258" s="254">
        <v>248</v>
      </c>
      <c r="B258" s="263" t="s">
        <v>258</v>
      </c>
      <c r="C258" s="264">
        <v>1946.55</v>
      </c>
      <c r="D258" s="265">
        <v>1953.1833333333334</v>
      </c>
      <c r="E258" s="265">
        <v>1928.3666666666668</v>
      </c>
      <c r="F258" s="265">
        <v>1910.1833333333334</v>
      </c>
      <c r="G258" s="265">
        <v>1885.3666666666668</v>
      </c>
      <c r="H258" s="265">
        <v>1971.3666666666668</v>
      </c>
      <c r="I258" s="265">
        <v>1996.1833333333334</v>
      </c>
      <c r="J258" s="265">
        <v>2014.3666666666668</v>
      </c>
      <c r="K258" s="263">
        <v>1978</v>
      </c>
      <c r="L258" s="263">
        <v>1935</v>
      </c>
      <c r="M258" s="263">
        <v>1.5204299999999999</v>
      </c>
    </row>
    <row r="259" spans="1:13">
      <c r="A259" s="254">
        <v>249</v>
      </c>
      <c r="B259" s="263" t="s">
        <v>402</v>
      </c>
      <c r="C259" s="264">
        <v>1196.3499999999999</v>
      </c>
      <c r="D259" s="265">
        <v>1200.1499999999999</v>
      </c>
      <c r="E259" s="265">
        <v>1151.1999999999998</v>
      </c>
      <c r="F259" s="265">
        <v>1106.05</v>
      </c>
      <c r="G259" s="265">
        <v>1057.0999999999999</v>
      </c>
      <c r="H259" s="265">
        <v>1245.2999999999997</v>
      </c>
      <c r="I259" s="265">
        <v>1294.25</v>
      </c>
      <c r="J259" s="265">
        <v>1339.3999999999996</v>
      </c>
      <c r="K259" s="263">
        <v>1249.0999999999999</v>
      </c>
      <c r="L259" s="263">
        <v>1155</v>
      </c>
      <c r="M259" s="263">
        <v>36.166849999999997</v>
      </c>
    </row>
    <row r="260" spans="1:13">
      <c r="A260" s="254">
        <v>250</v>
      </c>
      <c r="B260" s="263" t="s">
        <v>403</v>
      </c>
      <c r="C260" s="264">
        <v>2419.65</v>
      </c>
      <c r="D260" s="265">
        <v>2417.5</v>
      </c>
      <c r="E260" s="265">
        <v>2386</v>
      </c>
      <c r="F260" s="265">
        <v>2352.35</v>
      </c>
      <c r="G260" s="265">
        <v>2320.85</v>
      </c>
      <c r="H260" s="265">
        <v>2451.15</v>
      </c>
      <c r="I260" s="265">
        <v>2482.65</v>
      </c>
      <c r="J260" s="265">
        <v>2516.3000000000002</v>
      </c>
      <c r="K260" s="263">
        <v>2449</v>
      </c>
      <c r="L260" s="263">
        <v>2383.85</v>
      </c>
      <c r="M260" s="263">
        <v>1.5229299999999999</v>
      </c>
    </row>
    <row r="261" spans="1:13">
      <c r="A261" s="254">
        <v>251</v>
      </c>
      <c r="B261" s="263" t="s">
        <v>404</v>
      </c>
      <c r="C261" s="264">
        <v>371.6</v>
      </c>
      <c r="D261" s="265">
        <v>372.33333333333331</v>
      </c>
      <c r="E261" s="265">
        <v>369.16666666666663</v>
      </c>
      <c r="F261" s="265">
        <v>366.73333333333329</v>
      </c>
      <c r="G261" s="265">
        <v>363.56666666666661</v>
      </c>
      <c r="H261" s="265">
        <v>374.76666666666665</v>
      </c>
      <c r="I261" s="265">
        <v>377.93333333333328</v>
      </c>
      <c r="J261" s="265">
        <v>380.36666666666667</v>
      </c>
      <c r="K261" s="263">
        <v>375.5</v>
      </c>
      <c r="L261" s="263">
        <v>369.9</v>
      </c>
      <c r="M261" s="263">
        <v>2.4172799999999999</v>
      </c>
    </row>
    <row r="262" spans="1:13">
      <c r="A262" s="254">
        <v>252</v>
      </c>
      <c r="B262" s="263" t="s">
        <v>405</v>
      </c>
      <c r="C262" s="264">
        <v>136.25</v>
      </c>
      <c r="D262" s="265">
        <v>138.06666666666666</v>
      </c>
      <c r="E262" s="265">
        <v>134.18333333333334</v>
      </c>
      <c r="F262" s="265">
        <v>132.11666666666667</v>
      </c>
      <c r="G262" s="265">
        <v>128.23333333333335</v>
      </c>
      <c r="H262" s="265">
        <v>140.13333333333333</v>
      </c>
      <c r="I262" s="265">
        <v>144.01666666666665</v>
      </c>
      <c r="J262" s="265">
        <v>146.08333333333331</v>
      </c>
      <c r="K262" s="263">
        <v>141.94999999999999</v>
      </c>
      <c r="L262" s="263">
        <v>136</v>
      </c>
      <c r="M262" s="263">
        <v>15.93613</v>
      </c>
    </row>
    <row r="263" spans="1:13">
      <c r="A263" s="254">
        <v>253</v>
      </c>
      <c r="B263" s="263" t="s">
        <v>406</v>
      </c>
      <c r="C263" s="264">
        <v>128.65</v>
      </c>
      <c r="D263" s="265">
        <v>129.15</v>
      </c>
      <c r="E263" s="265">
        <v>126.5</v>
      </c>
      <c r="F263" s="265">
        <v>124.35</v>
      </c>
      <c r="G263" s="265">
        <v>121.69999999999999</v>
      </c>
      <c r="H263" s="265">
        <v>131.30000000000001</v>
      </c>
      <c r="I263" s="265">
        <v>133.95000000000005</v>
      </c>
      <c r="J263" s="265">
        <v>136.10000000000002</v>
      </c>
      <c r="K263" s="263">
        <v>131.80000000000001</v>
      </c>
      <c r="L263" s="263">
        <v>127</v>
      </c>
      <c r="M263" s="263">
        <v>29.656009999999998</v>
      </c>
    </row>
    <row r="264" spans="1:13">
      <c r="A264" s="254">
        <v>254</v>
      </c>
      <c r="B264" s="263" t="s">
        <v>407</v>
      </c>
      <c r="C264" s="264">
        <v>91.05</v>
      </c>
      <c r="D264" s="265">
        <v>90.633333333333326</v>
      </c>
      <c r="E264" s="265">
        <v>89.566666666666649</v>
      </c>
      <c r="F264" s="265">
        <v>88.083333333333329</v>
      </c>
      <c r="G264" s="265">
        <v>87.016666666666652</v>
      </c>
      <c r="H264" s="265">
        <v>92.116666666666646</v>
      </c>
      <c r="I264" s="265">
        <v>93.183333333333309</v>
      </c>
      <c r="J264" s="265">
        <v>94.666666666666643</v>
      </c>
      <c r="K264" s="263">
        <v>91.7</v>
      </c>
      <c r="L264" s="263">
        <v>89.15</v>
      </c>
      <c r="M264" s="263">
        <v>8.3543500000000002</v>
      </c>
    </row>
    <row r="265" spans="1:13">
      <c r="A265" s="254">
        <v>255</v>
      </c>
      <c r="B265" s="263" t="s">
        <v>259</v>
      </c>
      <c r="C265" s="264">
        <v>77.599999999999994</v>
      </c>
      <c r="D265" s="265">
        <v>76.100000000000009</v>
      </c>
      <c r="E265" s="265">
        <v>74.300000000000011</v>
      </c>
      <c r="F265" s="265">
        <v>71</v>
      </c>
      <c r="G265" s="265">
        <v>69.2</v>
      </c>
      <c r="H265" s="265">
        <v>79.40000000000002</v>
      </c>
      <c r="I265" s="265">
        <v>81.2</v>
      </c>
      <c r="J265" s="265">
        <v>84.500000000000028</v>
      </c>
      <c r="K265" s="263">
        <v>77.900000000000006</v>
      </c>
      <c r="L265" s="263">
        <v>72.8</v>
      </c>
      <c r="M265" s="263">
        <v>89.281949999999995</v>
      </c>
    </row>
    <row r="266" spans="1:13">
      <c r="A266" s="254">
        <v>256</v>
      </c>
      <c r="B266" s="263" t="s">
        <v>128</v>
      </c>
      <c r="C266" s="264">
        <v>408.85</v>
      </c>
      <c r="D266" s="265">
        <v>409.76666666666665</v>
      </c>
      <c r="E266" s="265">
        <v>404.0333333333333</v>
      </c>
      <c r="F266" s="265">
        <v>399.21666666666664</v>
      </c>
      <c r="G266" s="265">
        <v>393.48333333333329</v>
      </c>
      <c r="H266" s="265">
        <v>414.58333333333331</v>
      </c>
      <c r="I266" s="265">
        <v>420.31666666666666</v>
      </c>
      <c r="J266" s="265">
        <v>425.13333333333333</v>
      </c>
      <c r="K266" s="263">
        <v>415.5</v>
      </c>
      <c r="L266" s="263">
        <v>404.95</v>
      </c>
      <c r="M266" s="263">
        <v>35.981459999999998</v>
      </c>
    </row>
    <row r="267" spans="1:13">
      <c r="A267" s="254">
        <v>257</v>
      </c>
      <c r="B267" s="263" t="s">
        <v>752</v>
      </c>
      <c r="C267" s="264">
        <v>92.55</v>
      </c>
      <c r="D267" s="265">
        <v>92.883333333333326</v>
      </c>
      <c r="E267" s="265">
        <v>89.866666666666646</v>
      </c>
      <c r="F267" s="265">
        <v>87.183333333333323</v>
      </c>
      <c r="G267" s="265">
        <v>84.166666666666643</v>
      </c>
      <c r="H267" s="265">
        <v>95.566666666666649</v>
      </c>
      <c r="I267" s="265">
        <v>98.583333333333329</v>
      </c>
      <c r="J267" s="265">
        <v>101.26666666666665</v>
      </c>
      <c r="K267" s="263">
        <v>95.9</v>
      </c>
      <c r="L267" s="263">
        <v>90.2</v>
      </c>
      <c r="M267" s="263">
        <v>27.451229999999999</v>
      </c>
    </row>
    <row r="268" spans="1:13">
      <c r="A268" s="254">
        <v>258</v>
      </c>
      <c r="B268" s="263" t="s">
        <v>408</v>
      </c>
      <c r="C268" s="264">
        <v>43.35</v>
      </c>
      <c r="D268" s="265">
        <v>43.683333333333337</v>
      </c>
      <c r="E268" s="265">
        <v>42.416666666666671</v>
      </c>
      <c r="F268" s="265">
        <v>41.483333333333334</v>
      </c>
      <c r="G268" s="265">
        <v>40.216666666666669</v>
      </c>
      <c r="H268" s="265">
        <v>44.616666666666674</v>
      </c>
      <c r="I268" s="265">
        <v>45.88333333333334</v>
      </c>
      <c r="J268" s="265">
        <v>46.816666666666677</v>
      </c>
      <c r="K268" s="263">
        <v>44.95</v>
      </c>
      <c r="L268" s="263">
        <v>42.75</v>
      </c>
      <c r="M268" s="263">
        <v>4.2061500000000001</v>
      </c>
    </row>
    <row r="269" spans="1:13">
      <c r="A269" s="254">
        <v>259</v>
      </c>
      <c r="B269" s="263" t="s">
        <v>409</v>
      </c>
      <c r="C269" s="264">
        <v>90</v>
      </c>
      <c r="D269" s="265">
        <v>90.066666666666663</v>
      </c>
      <c r="E269" s="265">
        <v>88.98333333333332</v>
      </c>
      <c r="F269" s="265">
        <v>87.966666666666654</v>
      </c>
      <c r="G269" s="265">
        <v>86.883333333333312</v>
      </c>
      <c r="H269" s="265">
        <v>91.083333333333329</v>
      </c>
      <c r="I269" s="265">
        <v>92.166666666666671</v>
      </c>
      <c r="J269" s="265">
        <v>93.183333333333337</v>
      </c>
      <c r="K269" s="263">
        <v>91.15</v>
      </c>
      <c r="L269" s="263">
        <v>89.05</v>
      </c>
      <c r="M269" s="263">
        <v>5.8167799999999996</v>
      </c>
    </row>
    <row r="270" spans="1:13">
      <c r="A270" s="254">
        <v>260</v>
      </c>
      <c r="B270" s="263" t="s">
        <v>410</v>
      </c>
      <c r="C270" s="264">
        <v>29.85</v>
      </c>
      <c r="D270" s="265">
        <v>30.099999999999998</v>
      </c>
      <c r="E270" s="265">
        <v>29.499999999999996</v>
      </c>
      <c r="F270" s="265">
        <v>29.15</v>
      </c>
      <c r="G270" s="265">
        <v>28.549999999999997</v>
      </c>
      <c r="H270" s="265">
        <v>30.449999999999996</v>
      </c>
      <c r="I270" s="265">
        <v>31.049999999999997</v>
      </c>
      <c r="J270" s="265">
        <v>31.399999999999995</v>
      </c>
      <c r="K270" s="263">
        <v>30.7</v>
      </c>
      <c r="L270" s="263">
        <v>29.75</v>
      </c>
      <c r="M270" s="263">
        <v>20.071300000000001</v>
      </c>
    </row>
    <row r="271" spans="1:13">
      <c r="A271" s="254">
        <v>261</v>
      </c>
      <c r="B271" s="263" t="s">
        <v>411</v>
      </c>
      <c r="C271" s="264">
        <v>69.900000000000006</v>
      </c>
      <c r="D271" s="265">
        <v>70.333333333333329</v>
      </c>
      <c r="E271" s="265">
        <v>68.86666666666666</v>
      </c>
      <c r="F271" s="265">
        <v>67.833333333333329</v>
      </c>
      <c r="G271" s="265">
        <v>66.36666666666666</v>
      </c>
      <c r="H271" s="265">
        <v>71.36666666666666</v>
      </c>
      <c r="I271" s="265">
        <v>72.833333333333329</v>
      </c>
      <c r="J271" s="265">
        <v>73.86666666666666</v>
      </c>
      <c r="K271" s="263">
        <v>71.8</v>
      </c>
      <c r="L271" s="263">
        <v>69.3</v>
      </c>
      <c r="M271" s="263">
        <v>6.47715</v>
      </c>
    </row>
    <row r="272" spans="1:13">
      <c r="A272" s="254">
        <v>262</v>
      </c>
      <c r="B272" s="263" t="s">
        <v>412</v>
      </c>
      <c r="C272" s="264">
        <v>72.099999999999994</v>
      </c>
      <c r="D272" s="265">
        <v>72.566666666666663</v>
      </c>
      <c r="E272" s="265">
        <v>71.133333333333326</v>
      </c>
      <c r="F272" s="265">
        <v>70.166666666666657</v>
      </c>
      <c r="G272" s="265">
        <v>68.73333333333332</v>
      </c>
      <c r="H272" s="265">
        <v>73.533333333333331</v>
      </c>
      <c r="I272" s="265">
        <v>74.966666666666669</v>
      </c>
      <c r="J272" s="265">
        <v>75.933333333333337</v>
      </c>
      <c r="K272" s="263">
        <v>74</v>
      </c>
      <c r="L272" s="263">
        <v>71.599999999999994</v>
      </c>
      <c r="M272" s="263">
        <v>10.26019</v>
      </c>
    </row>
    <row r="273" spans="1:13">
      <c r="A273" s="254">
        <v>263</v>
      </c>
      <c r="B273" s="263" t="s">
        <v>413</v>
      </c>
      <c r="C273" s="264">
        <v>124.95</v>
      </c>
      <c r="D273" s="265">
        <v>125.34999999999998</v>
      </c>
      <c r="E273" s="265">
        <v>123.69999999999996</v>
      </c>
      <c r="F273" s="265">
        <v>122.44999999999997</v>
      </c>
      <c r="G273" s="265">
        <v>120.79999999999995</v>
      </c>
      <c r="H273" s="265">
        <v>126.59999999999997</v>
      </c>
      <c r="I273" s="265">
        <v>128.24999999999997</v>
      </c>
      <c r="J273" s="265">
        <v>129.49999999999997</v>
      </c>
      <c r="K273" s="263">
        <v>127</v>
      </c>
      <c r="L273" s="263">
        <v>124.1</v>
      </c>
      <c r="M273" s="263">
        <v>2.6474000000000002</v>
      </c>
    </row>
    <row r="274" spans="1:13">
      <c r="A274" s="254">
        <v>264</v>
      </c>
      <c r="B274" s="263" t="s">
        <v>414</v>
      </c>
      <c r="C274" s="264">
        <v>75.400000000000006</v>
      </c>
      <c r="D274" s="265">
        <v>75.649999999999991</v>
      </c>
      <c r="E274" s="265">
        <v>74.299999999999983</v>
      </c>
      <c r="F274" s="265">
        <v>73.199999999999989</v>
      </c>
      <c r="G274" s="265">
        <v>71.84999999999998</v>
      </c>
      <c r="H274" s="265">
        <v>76.749999999999986</v>
      </c>
      <c r="I274" s="265">
        <v>78.09999999999998</v>
      </c>
      <c r="J274" s="265">
        <v>79.199999999999989</v>
      </c>
      <c r="K274" s="263">
        <v>77</v>
      </c>
      <c r="L274" s="263">
        <v>74.55</v>
      </c>
      <c r="M274" s="263">
        <v>5.73102</v>
      </c>
    </row>
    <row r="275" spans="1:13">
      <c r="A275" s="254">
        <v>265</v>
      </c>
      <c r="B275" s="263" t="s">
        <v>127</v>
      </c>
      <c r="C275" s="264">
        <v>315.55</v>
      </c>
      <c r="D275" s="265">
        <v>313.96666666666664</v>
      </c>
      <c r="E275" s="265">
        <v>309.93333333333328</v>
      </c>
      <c r="F275" s="265">
        <v>304.31666666666666</v>
      </c>
      <c r="G275" s="265">
        <v>300.2833333333333</v>
      </c>
      <c r="H275" s="265">
        <v>319.58333333333326</v>
      </c>
      <c r="I275" s="265">
        <v>323.61666666666667</v>
      </c>
      <c r="J275" s="265">
        <v>329.23333333333323</v>
      </c>
      <c r="K275" s="263">
        <v>318</v>
      </c>
      <c r="L275" s="263">
        <v>308.35000000000002</v>
      </c>
      <c r="M275" s="263">
        <v>80.209289999999996</v>
      </c>
    </row>
    <row r="276" spans="1:13">
      <c r="A276" s="254">
        <v>266</v>
      </c>
      <c r="B276" s="263" t="s">
        <v>415</v>
      </c>
      <c r="C276" s="264">
        <v>2535.3000000000002</v>
      </c>
      <c r="D276" s="265">
        <v>2506.9666666666667</v>
      </c>
      <c r="E276" s="265">
        <v>2463.3333333333335</v>
      </c>
      <c r="F276" s="265">
        <v>2391.3666666666668</v>
      </c>
      <c r="G276" s="265">
        <v>2347.7333333333336</v>
      </c>
      <c r="H276" s="265">
        <v>2578.9333333333334</v>
      </c>
      <c r="I276" s="265">
        <v>2622.5666666666666</v>
      </c>
      <c r="J276" s="265">
        <v>2694.5333333333333</v>
      </c>
      <c r="K276" s="263">
        <v>2550.6</v>
      </c>
      <c r="L276" s="263">
        <v>2435</v>
      </c>
      <c r="M276" s="263">
        <v>0.18265999999999999</v>
      </c>
    </row>
    <row r="277" spans="1:13">
      <c r="A277" s="254">
        <v>267</v>
      </c>
      <c r="B277" s="263" t="s">
        <v>129</v>
      </c>
      <c r="C277" s="264">
        <v>2793.05</v>
      </c>
      <c r="D277" s="265">
        <v>2791.0833333333335</v>
      </c>
      <c r="E277" s="265">
        <v>2762.166666666667</v>
      </c>
      <c r="F277" s="265">
        <v>2731.2833333333333</v>
      </c>
      <c r="G277" s="265">
        <v>2702.3666666666668</v>
      </c>
      <c r="H277" s="265">
        <v>2821.9666666666672</v>
      </c>
      <c r="I277" s="265">
        <v>2850.8833333333341</v>
      </c>
      <c r="J277" s="265">
        <v>2881.7666666666673</v>
      </c>
      <c r="K277" s="263">
        <v>2820</v>
      </c>
      <c r="L277" s="263">
        <v>2760.2</v>
      </c>
      <c r="M277" s="263">
        <v>5.0654199999999996</v>
      </c>
    </row>
    <row r="278" spans="1:13">
      <c r="A278" s="254">
        <v>268</v>
      </c>
      <c r="B278" s="263" t="s">
        <v>130</v>
      </c>
      <c r="C278" s="264">
        <v>660.05</v>
      </c>
      <c r="D278" s="265">
        <v>654.68333333333328</v>
      </c>
      <c r="E278" s="265">
        <v>640.36666666666656</v>
      </c>
      <c r="F278" s="265">
        <v>620.68333333333328</v>
      </c>
      <c r="G278" s="265">
        <v>606.36666666666656</v>
      </c>
      <c r="H278" s="265">
        <v>674.36666666666656</v>
      </c>
      <c r="I278" s="265">
        <v>688.68333333333339</v>
      </c>
      <c r="J278" s="265">
        <v>708.36666666666656</v>
      </c>
      <c r="K278" s="263">
        <v>669</v>
      </c>
      <c r="L278" s="263">
        <v>635</v>
      </c>
      <c r="M278" s="263">
        <v>23.541789999999999</v>
      </c>
    </row>
    <row r="279" spans="1:13">
      <c r="A279" s="254">
        <v>269</v>
      </c>
      <c r="B279" s="263" t="s">
        <v>416</v>
      </c>
      <c r="C279" s="264">
        <v>153.6</v>
      </c>
      <c r="D279" s="265">
        <v>153.46666666666667</v>
      </c>
      <c r="E279" s="265">
        <v>152.13333333333333</v>
      </c>
      <c r="F279" s="265">
        <v>150.66666666666666</v>
      </c>
      <c r="G279" s="265">
        <v>149.33333333333331</v>
      </c>
      <c r="H279" s="265">
        <v>154.93333333333334</v>
      </c>
      <c r="I279" s="265">
        <v>156.26666666666665</v>
      </c>
      <c r="J279" s="265">
        <v>157.73333333333335</v>
      </c>
      <c r="K279" s="263">
        <v>154.80000000000001</v>
      </c>
      <c r="L279" s="263">
        <v>152</v>
      </c>
      <c r="M279" s="263">
        <v>4.01797</v>
      </c>
    </row>
    <row r="280" spans="1:13">
      <c r="A280" s="254">
        <v>270</v>
      </c>
      <c r="B280" s="263" t="s">
        <v>418</v>
      </c>
      <c r="C280" s="264">
        <v>495.3</v>
      </c>
      <c r="D280" s="265">
        <v>496.26666666666665</v>
      </c>
      <c r="E280" s="265">
        <v>492.83333333333331</v>
      </c>
      <c r="F280" s="265">
        <v>490.36666666666667</v>
      </c>
      <c r="G280" s="265">
        <v>486.93333333333334</v>
      </c>
      <c r="H280" s="265">
        <v>498.73333333333329</v>
      </c>
      <c r="I280" s="265">
        <v>502.16666666666669</v>
      </c>
      <c r="J280" s="265">
        <v>504.63333333333327</v>
      </c>
      <c r="K280" s="263">
        <v>499.7</v>
      </c>
      <c r="L280" s="263">
        <v>493.8</v>
      </c>
      <c r="M280" s="263">
        <v>0.55301999999999996</v>
      </c>
    </row>
    <row r="281" spans="1:13">
      <c r="A281" s="254">
        <v>271</v>
      </c>
      <c r="B281" s="263" t="s">
        <v>419</v>
      </c>
      <c r="C281" s="264">
        <v>231.15</v>
      </c>
      <c r="D281" s="265">
        <v>225.98333333333335</v>
      </c>
      <c r="E281" s="265">
        <v>219.16666666666669</v>
      </c>
      <c r="F281" s="265">
        <v>207.18333333333334</v>
      </c>
      <c r="G281" s="265">
        <v>200.36666666666667</v>
      </c>
      <c r="H281" s="265">
        <v>237.9666666666667</v>
      </c>
      <c r="I281" s="265">
        <v>244.78333333333336</v>
      </c>
      <c r="J281" s="265">
        <v>256.76666666666671</v>
      </c>
      <c r="K281" s="263">
        <v>232.8</v>
      </c>
      <c r="L281" s="263">
        <v>214</v>
      </c>
      <c r="M281" s="263">
        <v>22.83905</v>
      </c>
    </row>
    <row r="282" spans="1:13">
      <c r="A282" s="254">
        <v>272</v>
      </c>
      <c r="B282" s="263" t="s">
        <v>420</v>
      </c>
      <c r="C282" s="264">
        <v>194.5</v>
      </c>
      <c r="D282" s="265">
        <v>194.54999999999998</v>
      </c>
      <c r="E282" s="265">
        <v>190.94999999999996</v>
      </c>
      <c r="F282" s="265">
        <v>187.39999999999998</v>
      </c>
      <c r="G282" s="265">
        <v>183.79999999999995</v>
      </c>
      <c r="H282" s="265">
        <v>198.09999999999997</v>
      </c>
      <c r="I282" s="265">
        <v>201.7</v>
      </c>
      <c r="J282" s="265">
        <v>205.24999999999997</v>
      </c>
      <c r="K282" s="263">
        <v>198.15</v>
      </c>
      <c r="L282" s="263">
        <v>191</v>
      </c>
      <c r="M282" s="263">
        <v>8.7414799999999993</v>
      </c>
    </row>
    <row r="283" spans="1:13">
      <c r="A283" s="254">
        <v>273</v>
      </c>
      <c r="B283" s="263" t="s">
        <v>753</v>
      </c>
      <c r="C283" s="264">
        <v>664.4</v>
      </c>
      <c r="D283" s="265">
        <v>662.41666666666663</v>
      </c>
      <c r="E283" s="265">
        <v>656.83333333333326</v>
      </c>
      <c r="F283" s="265">
        <v>649.26666666666665</v>
      </c>
      <c r="G283" s="265">
        <v>643.68333333333328</v>
      </c>
      <c r="H283" s="265">
        <v>669.98333333333323</v>
      </c>
      <c r="I283" s="265">
        <v>675.56666666666649</v>
      </c>
      <c r="J283" s="265">
        <v>683.13333333333321</v>
      </c>
      <c r="K283" s="263">
        <v>668</v>
      </c>
      <c r="L283" s="263">
        <v>654.85</v>
      </c>
      <c r="M283" s="263">
        <v>0.11695999999999999</v>
      </c>
    </row>
    <row r="284" spans="1:13">
      <c r="A284" s="254">
        <v>274</v>
      </c>
      <c r="B284" s="263" t="s">
        <v>421</v>
      </c>
      <c r="C284" s="264">
        <v>950.25</v>
      </c>
      <c r="D284" s="265">
        <v>942.88333333333333</v>
      </c>
      <c r="E284" s="265">
        <v>925.76666666666665</v>
      </c>
      <c r="F284" s="265">
        <v>901.2833333333333</v>
      </c>
      <c r="G284" s="265">
        <v>884.16666666666663</v>
      </c>
      <c r="H284" s="265">
        <v>967.36666666666667</v>
      </c>
      <c r="I284" s="265">
        <v>984.48333333333323</v>
      </c>
      <c r="J284" s="265">
        <v>1008.9666666666667</v>
      </c>
      <c r="K284" s="263">
        <v>960</v>
      </c>
      <c r="L284" s="263">
        <v>918.4</v>
      </c>
      <c r="M284" s="263">
        <v>12.068239999999999</v>
      </c>
    </row>
    <row r="285" spans="1:13">
      <c r="A285" s="254">
        <v>275</v>
      </c>
      <c r="B285" s="263" t="s">
        <v>422</v>
      </c>
      <c r="C285" s="264">
        <v>358.55</v>
      </c>
      <c r="D285" s="265">
        <v>360.95000000000005</v>
      </c>
      <c r="E285" s="265">
        <v>355.05000000000007</v>
      </c>
      <c r="F285" s="265">
        <v>351.55</v>
      </c>
      <c r="G285" s="265">
        <v>345.65000000000003</v>
      </c>
      <c r="H285" s="265">
        <v>364.4500000000001</v>
      </c>
      <c r="I285" s="265">
        <v>370.35000000000008</v>
      </c>
      <c r="J285" s="265">
        <v>373.85000000000014</v>
      </c>
      <c r="K285" s="263">
        <v>366.85</v>
      </c>
      <c r="L285" s="263">
        <v>357.45</v>
      </c>
      <c r="M285" s="263">
        <v>1.80185</v>
      </c>
    </row>
    <row r="286" spans="1:13">
      <c r="A286" s="254">
        <v>276</v>
      </c>
      <c r="B286" s="263" t="s">
        <v>423</v>
      </c>
      <c r="C286" s="264">
        <v>579.6</v>
      </c>
      <c r="D286" s="265">
        <v>582.91666666666663</v>
      </c>
      <c r="E286" s="265">
        <v>573.68333333333328</v>
      </c>
      <c r="F286" s="265">
        <v>567.76666666666665</v>
      </c>
      <c r="G286" s="265">
        <v>558.5333333333333</v>
      </c>
      <c r="H286" s="265">
        <v>588.83333333333326</v>
      </c>
      <c r="I286" s="265">
        <v>598.06666666666661</v>
      </c>
      <c r="J286" s="265">
        <v>603.98333333333323</v>
      </c>
      <c r="K286" s="263">
        <v>592.15</v>
      </c>
      <c r="L286" s="263">
        <v>577</v>
      </c>
      <c r="M286" s="263">
        <v>1.6960599999999999</v>
      </c>
    </row>
    <row r="287" spans="1:13">
      <c r="A287" s="254">
        <v>277</v>
      </c>
      <c r="B287" s="263" t="s">
        <v>424</v>
      </c>
      <c r="C287" s="264">
        <v>65.3</v>
      </c>
      <c r="D287" s="265">
        <v>65.316666666666663</v>
      </c>
      <c r="E287" s="265">
        <v>64.683333333333323</v>
      </c>
      <c r="F287" s="265">
        <v>64.066666666666663</v>
      </c>
      <c r="G287" s="265">
        <v>63.433333333333323</v>
      </c>
      <c r="H287" s="265">
        <v>65.933333333333323</v>
      </c>
      <c r="I287" s="265">
        <v>66.566666666666649</v>
      </c>
      <c r="J287" s="265">
        <v>67.183333333333323</v>
      </c>
      <c r="K287" s="263">
        <v>65.95</v>
      </c>
      <c r="L287" s="263">
        <v>64.7</v>
      </c>
      <c r="M287" s="263">
        <v>11.50592</v>
      </c>
    </row>
    <row r="288" spans="1:13">
      <c r="A288" s="254">
        <v>278</v>
      </c>
      <c r="B288" s="263" t="s">
        <v>425</v>
      </c>
      <c r="C288" s="264">
        <v>56.65</v>
      </c>
      <c r="D288" s="265">
        <v>55.866666666666667</v>
      </c>
      <c r="E288" s="265">
        <v>54.333333333333336</v>
      </c>
      <c r="F288" s="265">
        <v>52.016666666666666</v>
      </c>
      <c r="G288" s="265">
        <v>50.483333333333334</v>
      </c>
      <c r="H288" s="265">
        <v>58.183333333333337</v>
      </c>
      <c r="I288" s="265">
        <v>59.716666666666669</v>
      </c>
      <c r="J288" s="265">
        <v>62.033333333333339</v>
      </c>
      <c r="K288" s="263">
        <v>57.4</v>
      </c>
      <c r="L288" s="263">
        <v>53.55</v>
      </c>
      <c r="M288" s="263">
        <v>25.922180000000001</v>
      </c>
    </row>
    <row r="289" spans="1:13">
      <c r="A289" s="254">
        <v>279</v>
      </c>
      <c r="B289" s="263" t="s">
        <v>426</v>
      </c>
      <c r="C289" s="264">
        <v>532.04999999999995</v>
      </c>
      <c r="D289" s="265">
        <v>531.85</v>
      </c>
      <c r="E289" s="265">
        <v>523.20000000000005</v>
      </c>
      <c r="F289" s="265">
        <v>514.35</v>
      </c>
      <c r="G289" s="265">
        <v>505.70000000000005</v>
      </c>
      <c r="H289" s="265">
        <v>540.70000000000005</v>
      </c>
      <c r="I289" s="265">
        <v>549.34999999999991</v>
      </c>
      <c r="J289" s="265">
        <v>558.20000000000005</v>
      </c>
      <c r="K289" s="263">
        <v>540.5</v>
      </c>
      <c r="L289" s="263">
        <v>523</v>
      </c>
      <c r="M289" s="263">
        <v>3.16127</v>
      </c>
    </row>
    <row r="290" spans="1:13">
      <c r="A290" s="254">
        <v>280</v>
      </c>
      <c r="B290" s="263" t="s">
        <v>427</v>
      </c>
      <c r="C290" s="264">
        <v>435.3</v>
      </c>
      <c r="D290" s="265">
        <v>431.98333333333329</v>
      </c>
      <c r="E290" s="265">
        <v>423.96666666666658</v>
      </c>
      <c r="F290" s="265">
        <v>412.63333333333327</v>
      </c>
      <c r="G290" s="265">
        <v>404.61666666666656</v>
      </c>
      <c r="H290" s="265">
        <v>443.31666666666661</v>
      </c>
      <c r="I290" s="265">
        <v>451.33333333333337</v>
      </c>
      <c r="J290" s="265">
        <v>462.66666666666663</v>
      </c>
      <c r="K290" s="263">
        <v>440</v>
      </c>
      <c r="L290" s="263">
        <v>420.65</v>
      </c>
      <c r="M290" s="263">
        <v>3.7616399999999999</v>
      </c>
    </row>
    <row r="291" spans="1:13">
      <c r="A291" s="254">
        <v>281</v>
      </c>
      <c r="B291" s="263" t="s">
        <v>428</v>
      </c>
      <c r="C291" s="264">
        <v>252.5</v>
      </c>
      <c r="D291" s="265">
        <v>254.78333333333333</v>
      </c>
      <c r="E291" s="265">
        <v>248.81666666666666</v>
      </c>
      <c r="F291" s="265">
        <v>245.13333333333333</v>
      </c>
      <c r="G291" s="265">
        <v>239.16666666666666</v>
      </c>
      <c r="H291" s="265">
        <v>258.4666666666667</v>
      </c>
      <c r="I291" s="265">
        <v>264.43333333333328</v>
      </c>
      <c r="J291" s="265">
        <v>268.11666666666667</v>
      </c>
      <c r="K291" s="263">
        <v>260.75</v>
      </c>
      <c r="L291" s="263">
        <v>251.1</v>
      </c>
      <c r="M291" s="263">
        <v>1.14473</v>
      </c>
    </row>
    <row r="292" spans="1:13">
      <c r="A292" s="254">
        <v>282</v>
      </c>
      <c r="B292" s="263" t="s">
        <v>131</v>
      </c>
      <c r="C292" s="264">
        <v>1961</v>
      </c>
      <c r="D292" s="265">
        <v>1962.3333333333333</v>
      </c>
      <c r="E292" s="265">
        <v>1939.9166666666665</v>
      </c>
      <c r="F292" s="265">
        <v>1918.8333333333333</v>
      </c>
      <c r="G292" s="265">
        <v>1896.4166666666665</v>
      </c>
      <c r="H292" s="265">
        <v>1983.4166666666665</v>
      </c>
      <c r="I292" s="265">
        <v>2005.833333333333</v>
      </c>
      <c r="J292" s="265">
        <v>2026.9166666666665</v>
      </c>
      <c r="K292" s="263">
        <v>1984.75</v>
      </c>
      <c r="L292" s="263">
        <v>1941.25</v>
      </c>
      <c r="M292" s="263">
        <v>22.467770000000002</v>
      </c>
    </row>
    <row r="293" spans="1:13">
      <c r="A293" s="254">
        <v>283</v>
      </c>
      <c r="B293" s="263" t="s">
        <v>132</v>
      </c>
      <c r="C293" s="264">
        <v>93.95</v>
      </c>
      <c r="D293" s="265">
        <v>93</v>
      </c>
      <c r="E293" s="265">
        <v>91.5</v>
      </c>
      <c r="F293" s="265">
        <v>89.05</v>
      </c>
      <c r="G293" s="265">
        <v>87.55</v>
      </c>
      <c r="H293" s="265">
        <v>95.45</v>
      </c>
      <c r="I293" s="265">
        <v>96.95</v>
      </c>
      <c r="J293" s="265">
        <v>99.4</v>
      </c>
      <c r="K293" s="263">
        <v>94.5</v>
      </c>
      <c r="L293" s="263">
        <v>90.55</v>
      </c>
      <c r="M293" s="263">
        <v>232.01309000000001</v>
      </c>
    </row>
    <row r="294" spans="1:13">
      <c r="A294" s="254">
        <v>284</v>
      </c>
      <c r="B294" s="263" t="s">
        <v>260</v>
      </c>
      <c r="C294" s="264">
        <v>2580.65</v>
      </c>
      <c r="D294" s="265">
        <v>2598.5499999999997</v>
      </c>
      <c r="E294" s="265">
        <v>2557.0999999999995</v>
      </c>
      <c r="F294" s="265">
        <v>2533.5499999999997</v>
      </c>
      <c r="G294" s="265">
        <v>2492.0999999999995</v>
      </c>
      <c r="H294" s="265">
        <v>2622.0999999999995</v>
      </c>
      <c r="I294" s="265">
        <v>2663.5499999999993</v>
      </c>
      <c r="J294" s="265">
        <v>2687.0999999999995</v>
      </c>
      <c r="K294" s="263">
        <v>2640</v>
      </c>
      <c r="L294" s="263">
        <v>2575</v>
      </c>
      <c r="M294" s="263">
        <v>1.0234799999999999</v>
      </c>
    </row>
    <row r="295" spans="1:13">
      <c r="A295" s="254">
        <v>285</v>
      </c>
      <c r="B295" s="263" t="s">
        <v>133</v>
      </c>
      <c r="C295" s="264">
        <v>434.5</v>
      </c>
      <c r="D295" s="265">
        <v>437.09999999999997</v>
      </c>
      <c r="E295" s="265">
        <v>430.89999999999992</v>
      </c>
      <c r="F295" s="265">
        <v>427.29999999999995</v>
      </c>
      <c r="G295" s="265">
        <v>421.09999999999991</v>
      </c>
      <c r="H295" s="265">
        <v>440.69999999999993</v>
      </c>
      <c r="I295" s="265">
        <v>446.9</v>
      </c>
      <c r="J295" s="265">
        <v>450.49999999999994</v>
      </c>
      <c r="K295" s="263">
        <v>443.3</v>
      </c>
      <c r="L295" s="263">
        <v>433.5</v>
      </c>
      <c r="M295" s="263">
        <v>29.45862</v>
      </c>
    </row>
    <row r="296" spans="1:13">
      <c r="A296" s="254">
        <v>286</v>
      </c>
      <c r="B296" s="263" t="s">
        <v>754</v>
      </c>
      <c r="C296" s="264">
        <v>209.75</v>
      </c>
      <c r="D296" s="265">
        <v>211.25</v>
      </c>
      <c r="E296" s="265">
        <v>207.5</v>
      </c>
      <c r="F296" s="265">
        <v>205.25</v>
      </c>
      <c r="G296" s="265">
        <v>201.5</v>
      </c>
      <c r="H296" s="265">
        <v>213.5</v>
      </c>
      <c r="I296" s="265">
        <v>217.25</v>
      </c>
      <c r="J296" s="265">
        <v>219.5</v>
      </c>
      <c r="K296" s="263">
        <v>215</v>
      </c>
      <c r="L296" s="263">
        <v>209</v>
      </c>
      <c r="M296" s="263">
        <v>3.0545</v>
      </c>
    </row>
    <row r="297" spans="1:13">
      <c r="A297" s="254">
        <v>287</v>
      </c>
      <c r="B297" s="263" t="s">
        <v>429</v>
      </c>
      <c r="C297" s="264">
        <v>6254.15</v>
      </c>
      <c r="D297" s="265">
        <v>6256.0333333333328</v>
      </c>
      <c r="E297" s="265">
        <v>6162.2666666666655</v>
      </c>
      <c r="F297" s="265">
        <v>6070.3833333333323</v>
      </c>
      <c r="G297" s="265">
        <v>5976.616666666665</v>
      </c>
      <c r="H297" s="265">
        <v>6347.9166666666661</v>
      </c>
      <c r="I297" s="265">
        <v>6441.6833333333325</v>
      </c>
      <c r="J297" s="265">
        <v>6533.5666666666666</v>
      </c>
      <c r="K297" s="263">
        <v>6349.8</v>
      </c>
      <c r="L297" s="263">
        <v>6164.15</v>
      </c>
      <c r="M297" s="263">
        <v>6.1589999999999999E-2</v>
      </c>
    </row>
    <row r="298" spans="1:13">
      <c r="A298" s="254">
        <v>288</v>
      </c>
      <c r="B298" s="263" t="s">
        <v>261</v>
      </c>
      <c r="C298" s="264">
        <v>4026.35</v>
      </c>
      <c r="D298" s="265">
        <v>4018.75</v>
      </c>
      <c r="E298" s="265">
        <v>3987.6</v>
      </c>
      <c r="F298" s="265">
        <v>3948.85</v>
      </c>
      <c r="G298" s="265">
        <v>3917.7</v>
      </c>
      <c r="H298" s="265">
        <v>4057.5</v>
      </c>
      <c r="I298" s="265">
        <v>4088.6499999999996</v>
      </c>
      <c r="J298" s="265">
        <v>4127.3999999999996</v>
      </c>
      <c r="K298" s="263">
        <v>4049.9</v>
      </c>
      <c r="L298" s="263">
        <v>3980</v>
      </c>
      <c r="M298" s="263">
        <v>0.87407999999999997</v>
      </c>
    </row>
    <row r="299" spans="1:13">
      <c r="A299" s="254">
        <v>289</v>
      </c>
      <c r="B299" s="263" t="s">
        <v>134</v>
      </c>
      <c r="C299" s="264">
        <v>1530.5</v>
      </c>
      <c r="D299" s="265">
        <v>1538.9833333333333</v>
      </c>
      <c r="E299" s="265">
        <v>1518.0666666666666</v>
      </c>
      <c r="F299" s="265">
        <v>1505.6333333333332</v>
      </c>
      <c r="G299" s="265">
        <v>1484.7166666666665</v>
      </c>
      <c r="H299" s="265">
        <v>1551.4166666666667</v>
      </c>
      <c r="I299" s="265">
        <v>1572.3333333333333</v>
      </c>
      <c r="J299" s="265">
        <v>1584.7666666666669</v>
      </c>
      <c r="K299" s="263">
        <v>1559.9</v>
      </c>
      <c r="L299" s="263">
        <v>1526.55</v>
      </c>
      <c r="M299" s="263">
        <v>27.201899999999998</v>
      </c>
    </row>
    <row r="300" spans="1:13">
      <c r="A300" s="254">
        <v>290</v>
      </c>
      <c r="B300" s="263" t="s">
        <v>430</v>
      </c>
      <c r="C300" s="264">
        <v>367.35</v>
      </c>
      <c r="D300" s="265">
        <v>364.41666666666669</v>
      </c>
      <c r="E300" s="265">
        <v>359.13333333333338</v>
      </c>
      <c r="F300" s="265">
        <v>350.91666666666669</v>
      </c>
      <c r="G300" s="265">
        <v>345.63333333333338</v>
      </c>
      <c r="H300" s="265">
        <v>372.63333333333338</v>
      </c>
      <c r="I300" s="265">
        <v>377.91666666666669</v>
      </c>
      <c r="J300" s="265">
        <v>386.13333333333338</v>
      </c>
      <c r="K300" s="263">
        <v>369.7</v>
      </c>
      <c r="L300" s="263">
        <v>356.2</v>
      </c>
      <c r="M300" s="263">
        <v>34.856789999999997</v>
      </c>
    </row>
    <row r="301" spans="1:13">
      <c r="A301" s="254">
        <v>291</v>
      </c>
      <c r="B301" s="263" t="s">
        <v>431</v>
      </c>
      <c r="C301" s="264">
        <v>41.45</v>
      </c>
      <c r="D301" s="265">
        <v>41.516666666666673</v>
      </c>
      <c r="E301" s="265">
        <v>40.933333333333344</v>
      </c>
      <c r="F301" s="265">
        <v>40.416666666666671</v>
      </c>
      <c r="G301" s="265">
        <v>39.833333333333343</v>
      </c>
      <c r="H301" s="265">
        <v>42.033333333333346</v>
      </c>
      <c r="I301" s="265">
        <v>42.616666666666674</v>
      </c>
      <c r="J301" s="265">
        <v>43.133333333333347</v>
      </c>
      <c r="K301" s="263">
        <v>42.1</v>
      </c>
      <c r="L301" s="263">
        <v>41</v>
      </c>
      <c r="M301" s="263">
        <v>6.7684800000000003</v>
      </c>
    </row>
    <row r="302" spans="1:13">
      <c r="A302" s="254">
        <v>292</v>
      </c>
      <c r="B302" s="263" t="s">
        <v>432</v>
      </c>
      <c r="C302" s="264">
        <v>1145</v>
      </c>
      <c r="D302" s="265">
        <v>1148.3333333333333</v>
      </c>
      <c r="E302" s="265">
        <v>1072.6666666666665</v>
      </c>
      <c r="F302" s="265">
        <v>1000.3333333333333</v>
      </c>
      <c r="G302" s="265">
        <v>924.66666666666652</v>
      </c>
      <c r="H302" s="265">
        <v>1220.6666666666665</v>
      </c>
      <c r="I302" s="265">
        <v>1296.333333333333</v>
      </c>
      <c r="J302" s="265">
        <v>1368.6666666666665</v>
      </c>
      <c r="K302" s="263">
        <v>1224</v>
      </c>
      <c r="L302" s="263">
        <v>1076</v>
      </c>
      <c r="M302" s="263">
        <v>5.05403</v>
      </c>
    </row>
    <row r="303" spans="1:13">
      <c r="A303" s="254">
        <v>293</v>
      </c>
      <c r="B303" s="263" t="s">
        <v>135</v>
      </c>
      <c r="C303" s="264">
        <v>1060.1500000000001</v>
      </c>
      <c r="D303" s="265">
        <v>1061.05</v>
      </c>
      <c r="E303" s="265">
        <v>1052.0999999999999</v>
      </c>
      <c r="F303" s="265">
        <v>1044.05</v>
      </c>
      <c r="G303" s="265">
        <v>1035.0999999999999</v>
      </c>
      <c r="H303" s="265">
        <v>1069.0999999999999</v>
      </c>
      <c r="I303" s="265">
        <v>1078.0500000000002</v>
      </c>
      <c r="J303" s="265">
        <v>1086.0999999999999</v>
      </c>
      <c r="K303" s="263">
        <v>1070</v>
      </c>
      <c r="L303" s="263">
        <v>1053</v>
      </c>
      <c r="M303" s="263">
        <v>14.39978</v>
      </c>
    </row>
    <row r="304" spans="1:13">
      <c r="A304" s="254">
        <v>294</v>
      </c>
      <c r="B304" s="263" t="s">
        <v>433</v>
      </c>
      <c r="C304" s="264">
        <v>1796.3</v>
      </c>
      <c r="D304" s="265">
        <v>1791.4333333333334</v>
      </c>
      <c r="E304" s="265">
        <v>1758.8666666666668</v>
      </c>
      <c r="F304" s="265">
        <v>1721.4333333333334</v>
      </c>
      <c r="G304" s="265">
        <v>1688.8666666666668</v>
      </c>
      <c r="H304" s="265">
        <v>1828.8666666666668</v>
      </c>
      <c r="I304" s="265">
        <v>1861.4333333333334</v>
      </c>
      <c r="J304" s="265">
        <v>1898.8666666666668</v>
      </c>
      <c r="K304" s="263">
        <v>1824</v>
      </c>
      <c r="L304" s="263">
        <v>1754</v>
      </c>
      <c r="M304" s="263">
        <v>0.67174</v>
      </c>
    </row>
    <row r="305" spans="1:13">
      <c r="A305" s="254">
        <v>295</v>
      </c>
      <c r="B305" s="263" t="s">
        <v>434</v>
      </c>
      <c r="C305" s="264">
        <v>857</v>
      </c>
      <c r="D305" s="265">
        <v>857.81666666666661</v>
      </c>
      <c r="E305" s="265">
        <v>840.63333333333321</v>
      </c>
      <c r="F305" s="265">
        <v>824.26666666666665</v>
      </c>
      <c r="G305" s="265">
        <v>807.08333333333326</v>
      </c>
      <c r="H305" s="265">
        <v>874.18333333333317</v>
      </c>
      <c r="I305" s="265">
        <v>891.36666666666656</v>
      </c>
      <c r="J305" s="265">
        <v>907.73333333333312</v>
      </c>
      <c r="K305" s="263">
        <v>875</v>
      </c>
      <c r="L305" s="263">
        <v>841.45</v>
      </c>
      <c r="M305" s="263">
        <v>0.87546000000000002</v>
      </c>
    </row>
    <row r="306" spans="1:13">
      <c r="A306" s="254">
        <v>296</v>
      </c>
      <c r="B306" s="263" t="s">
        <v>435</v>
      </c>
      <c r="C306" s="264">
        <v>28.9</v>
      </c>
      <c r="D306" s="265">
        <v>29</v>
      </c>
      <c r="E306" s="265">
        <v>28.45</v>
      </c>
      <c r="F306" s="265">
        <v>28</v>
      </c>
      <c r="G306" s="265">
        <v>27.45</v>
      </c>
      <c r="H306" s="265">
        <v>29.45</v>
      </c>
      <c r="I306" s="265">
        <v>29.999999999999996</v>
      </c>
      <c r="J306" s="265">
        <v>30.45</v>
      </c>
      <c r="K306" s="263">
        <v>29.55</v>
      </c>
      <c r="L306" s="263">
        <v>28.55</v>
      </c>
      <c r="M306" s="263">
        <v>11.72176</v>
      </c>
    </row>
    <row r="307" spans="1:13">
      <c r="A307" s="254">
        <v>297</v>
      </c>
      <c r="B307" s="263" t="s">
        <v>436</v>
      </c>
      <c r="C307" s="264">
        <v>143.44999999999999</v>
      </c>
      <c r="D307" s="265">
        <v>142.88333333333333</v>
      </c>
      <c r="E307" s="265">
        <v>141.76666666666665</v>
      </c>
      <c r="F307" s="265">
        <v>140.08333333333331</v>
      </c>
      <c r="G307" s="265">
        <v>138.96666666666664</v>
      </c>
      <c r="H307" s="265">
        <v>144.56666666666666</v>
      </c>
      <c r="I307" s="265">
        <v>145.68333333333334</v>
      </c>
      <c r="J307" s="265">
        <v>147.36666666666667</v>
      </c>
      <c r="K307" s="263">
        <v>144</v>
      </c>
      <c r="L307" s="263">
        <v>141.19999999999999</v>
      </c>
      <c r="M307" s="263">
        <v>2.4003399999999999</v>
      </c>
    </row>
    <row r="308" spans="1:13">
      <c r="A308" s="254">
        <v>298</v>
      </c>
      <c r="B308" s="263" t="s">
        <v>146</v>
      </c>
      <c r="C308" s="264">
        <v>90084.7</v>
      </c>
      <c r="D308" s="265">
        <v>92601.55</v>
      </c>
      <c r="E308" s="265">
        <v>86603.150000000009</v>
      </c>
      <c r="F308" s="265">
        <v>83121.600000000006</v>
      </c>
      <c r="G308" s="265">
        <v>77123.200000000012</v>
      </c>
      <c r="H308" s="265">
        <v>96083.1</v>
      </c>
      <c r="I308" s="265">
        <v>102081.5</v>
      </c>
      <c r="J308" s="265">
        <v>105563.05</v>
      </c>
      <c r="K308" s="263">
        <v>98599.95</v>
      </c>
      <c r="L308" s="263">
        <v>89120</v>
      </c>
      <c r="M308" s="263">
        <v>1.8295399999999999</v>
      </c>
    </row>
    <row r="309" spans="1:13">
      <c r="A309" s="254">
        <v>299</v>
      </c>
      <c r="B309" s="263" t="s">
        <v>143</v>
      </c>
      <c r="C309" s="264">
        <v>1163.6500000000001</v>
      </c>
      <c r="D309" s="265">
        <v>1157.45</v>
      </c>
      <c r="E309" s="265">
        <v>1130.2</v>
      </c>
      <c r="F309" s="265">
        <v>1096.75</v>
      </c>
      <c r="G309" s="265">
        <v>1069.5</v>
      </c>
      <c r="H309" s="265">
        <v>1190.9000000000001</v>
      </c>
      <c r="I309" s="265">
        <v>1218.1500000000001</v>
      </c>
      <c r="J309" s="265">
        <v>1251.6000000000001</v>
      </c>
      <c r="K309" s="263">
        <v>1184.7</v>
      </c>
      <c r="L309" s="263">
        <v>1124</v>
      </c>
      <c r="M309" s="263">
        <v>20.75301</v>
      </c>
    </row>
    <row r="310" spans="1:13">
      <c r="A310" s="254">
        <v>300</v>
      </c>
      <c r="B310" s="263" t="s">
        <v>437</v>
      </c>
      <c r="C310" s="264">
        <v>3901.55</v>
      </c>
      <c r="D310" s="265">
        <v>3903.5499999999997</v>
      </c>
      <c r="E310" s="265">
        <v>3858.0999999999995</v>
      </c>
      <c r="F310" s="265">
        <v>3814.6499999999996</v>
      </c>
      <c r="G310" s="265">
        <v>3769.1999999999994</v>
      </c>
      <c r="H310" s="265">
        <v>3946.9999999999995</v>
      </c>
      <c r="I310" s="265">
        <v>3992.4499999999994</v>
      </c>
      <c r="J310" s="265">
        <v>4035.8999999999996</v>
      </c>
      <c r="K310" s="263">
        <v>3949</v>
      </c>
      <c r="L310" s="263">
        <v>3860.1</v>
      </c>
      <c r="M310" s="263">
        <v>6.2789999999999999E-2</v>
      </c>
    </row>
    <row r="311" spans="1:13">
      <c r="A311" s="254">
        <v>301</v>
      </c>
      <c r="B311" s="263" t="s">
        <v>438</v>
      </c>
      <c r="C311" s="264">
        <v>290.45</v>
      </c>
      <c r="D311" s="265">
        <v>291.25</v>
      </c>
      <c r="E311" s="265">
        <v>287.7</v>
      </c>
      <c r="F311" s="265">
        <v>284.95</v>
      </c>
      <c r="G311" s="265">
        <v>281.39999999999998</v>
      </c>
      <c r="H311" s="265">
        <v>294</v>
      </c>
      <c r="I311" s="265">
        <v>297.54999999999995</v>
      </c>
      <c r="J311" s="265">
        <v>300.3</v>
      </c>
      <c r="K311" s="263">
        <v>294.8</v>
      </c>
      <c r="L311" s="263">
        <v>288.5</v>
      </c>
      <c r="M311" s="263">
        <v>0.20788000000000001</v>
      </c>
    </row>
    <row r="312" spans="1:13">
      <c r="A312" s="254">
        <v>302</v>
      </c>
      <c r="B312" s="263" t="s">
        <v>137</v>
      </c>
      <c r="C312" s="264">
        <v>196.95</v>
      </c>
      <c r="D312" s="265">
        <v>194.33333333333334</v>
      </c>
      <c r="E312" s="265">
        <v>189.81666666666669</v>
      </c>
      <c r="F312" s="265">
        <v>182.68333333333334</v>
      </c>
      <c r="G312" s="265">
        <v>178.16666666666669</v>
      </c>
      <c r="H312" s="265">
        <v>201.4666666666667</v>
      </c>
      <c r="I312" s="265">
        <v>205.98333333333335</v>
      </c>
      <c r="J312" s="265">
        <v>213.1166666666667</v>
      </c>
      <c r="K312" s="263">
        <v>198.85</v>
      </c>
      <c r="L312" s="263">
        <v>187.2</v>
      </c>
      <c r="M312" s="263">
        <v>140.81781000000001</v>
      </c>
    </row>
    <row r="313" spans="1:13">
      <c r="A313" s="254">
        <v>303</v>
      </c>
      <c r="B313" s="263" t="s">
        <v>136</v>
      </c>
      <c r="C313" s="264">
        <v>914.2</v>
      </c>
      <c r="D313" s="265">
        <v>912.19999999999993</v>
      </c>
      <c r="E313" s="265">
        <v>904.34999999999991</v>
      </c>
      <c r="F313" s="265">
        <v>894.5</v>
      </c>
      <c r="G313" s="265">
        <v>886.65</v>
      </c>
      <c r="H313" s="265">
        <v>922.04999999999984</v>
      </c>
      <c r="I313" s="265">
        <v>929.9</v>
      </c>
      <c r="J313" s="265">
        <v>939.74999999999977</v>
      </c>
      <c r="K313" s="263">
        <v>920.05</v>
      </c>
      <c r="L313" s="263">
        <v>902.35</v>
      </c>
      <c r="M313" s="263">
        <v>36.408479999999997</v>
      </c>
    </row>
    <row r="314" spans="1:13">
      <c r="A314" s="254">
        <v>304</v>
      </c>
      <c r="B314" s="263" t="s">
        <v>439</v>
      </c>
      <c r="C314" s="264">
        <v>163.44999999999999</v>
      </c>
      <c r="D314" s="265">
        <v>164.79999999999998</v>
      </c>
      <c r="E314" s="265">
        <v>161.24999999999997</v>
      </c>
      <c r="F314" s="265">
        <v>159.04999999999998</v>
      </c>
      <c r="G314" s="265">
        <v>155.49999999999997</v>
      </c>
      <c r="H314" s="265">
        <v>166.99999999999997</v>
      </c>
      <c r="I314" s="265">
        <v>170.54999999999998</v>
      </c>
      <c r="J314" s="265">
        <v>172.74999999999997</v>
      </c>
      <c r="K314" s="263">
        <v>168.35</v>
      </c>
      <c r="L314" s="263">
        <v>162.6</v>
      </c>
      <c r="M314" s="263">
        <v>0.74043999999999999</v>
      </c>
    </row>
    <row r="315" spans="1:13">
      <c r="A315" s="254">
        <v>305</v>
      </c>
      <c r="B315" s="263" t="s">
        <v>440</v>
      </c>
      <c r="C315" s="264">
        <v>232.9</v>
      </c>
      <c r="D315" s="265">
        <v>234.01666666666665</v>
      </c>
      <c r="E315" s="265">
        <v>231.0333333333333</v>
      </c>
      <c r="F315" s="265">
        <v>229.16666666666666</v>
      </c>
      <c r="G315" s="265">
        <v>226.18333333333331</v>
      </c>
      <c r="H315" s="265">
        <v>235.8833333333333</v>
      </c>
      <c r="I315" s="265">
        <v>238.86666666666665</v>
      </c>
      <c r="J315" s="265">
        <v>240.73333333333329</v>
      </c>
      <c r="K315" s="263">
        <v>237</v>
      </c>
      <c r="L315" s="263">
        <v>232.15</v>
      </c>
      <c r="M315" s="263">
        <v>0.37808000000000003</v>
      </c>
    </row>
    <row r="316" spans="1:13">
      <c r="A316" s="254">
        <v>306</v>
      </c>
      <c r="B316" s="263" t="s">
        <v>441</v>
      </c>
      <c r="C316" s="264">
        <v>495</v>
      </c>
      <c r="D316" s="265">
        <v>497.01666666666665</v>
      </c>
      <c r="E316" s="265">
        <v>490.98333333333329</v>
      </c>
      <c r="F316" s="265">
        <v>486.96666666666664</v>
      </c>
      <c r="G316" s="265">
        <v>480.93333333333328</v>
      </c>
      <c r="H316" s="265">
        <v>501.0333333333333</v>
      </c>
      <c r="I316" s="265">
        <v>507.06666666666661</v>
      </c>
      <c r="J316" s="265">
        <v>511.08333333333331</v>
      </c>
      <c r="K316" s="263">
        <v>503.05</v>
      </c>
      <c r="L316" s="263">
        <v>493</v>
      </c>
      <c r="M316" s="263">
        <v>0.31741000000000003</v>
      </c>
    </row>
    <row r="317" spans="1:13">
      <c r="A317" s="254">
        <v>307</v>
      </c>
      <c r="B317" s="263" t="s">
        <v>138</v>
      </c>
      <c r="C317" s="264">
        <v>176.3</v>
      </c>
      <c r="D317" s="265">
        <v>175.48333333333335</v>
      </c>
      <c r="E317" s="265">
        <v>171.7166666666667</v>
      </c>
      <c r="F317" s="265">
        <v>167.13333333333335</v>
      </c>
      <c r="G317" s="265">
        <v>163.3666666666667</v>
      </c>
      <c r="H317" s="265">
        <v>180.06666666666669</v>
      </c>
      <c r="I317" s="265">
        <v>183.83333333333334</v>
      </c>
      <c r="J317" s="265">
        <v>188.41666666666669</v>
      </c>
      <c r="K317" s="263">
        <v>179.25</v>
      </c>
      <c r="L317" s="263">
        <v>170.9</v>
      </c>
      <c r="M317" s="263">
        <v>73.4161</v>
      </c>
    </row>
    <row r="318" spans="1:13">
      <c r="A318" s="254">
        <v>308</v>
      </c>
      <c r="B318" s="263" t="s">
        <v>262</v>
      </c>
      <c r="C318" s="264">
        <v>35.25</v>
      </c>
      <c r="D318" s="265">
        <v>35.233333333333327</v>
      </c>
      <c r="E318" s="265">
        <v>34.666666666666657</v>
      </c>
      <c r="F318" s="265">
        <v>34.083333333333329</v>
      </c>
      <c r="G318" s="265">
        <v>33.516666666666659</v>
      </c>
      <c r="H318" s="265">
        <v>35.816666666666656</v>
      </c>
      <c r="I318" s="265">
        <v>36.383333333333333</v>
      </c>
      <c r="J318" s="265">
        <v>36.966666666666654</v>
      </c>
      <c r="K318" s="263">
        <v>35.799999999999997</v>
      </c>
      <c r="L318" s="263">
        <v>34.65</v>
      </c>
      <c r="M318" s="263">
        <v>12.52384</v>
      </c>
    </row>
    <row r="319" spans="1:13">
      <c r="A319" s="254">
        <v>309</v>
      </c>
      <c r="B319" s="263" t="s">
        <v>139</v>
      </c>
      <c r="C319" s="264">
        <v>416.6</v>
      </c>
      <c r="D319" s="265">
        <v>414.26666666666671</v>
      </c>
      <c r="E319" s="265">
        <v>410.18333333333339</v>
      </c>
      <c r="F319" s="265">
        <v>403.76666666666671</v>
      </c>
      <c r="G319" s="265">
        <v>399.68333333333339</v>
      </c>
      <c r="H319" s="265">
        <v>420.68333333333339</v>
      </c>
      <c r="I319" s="265">
        <v>424.76666666666677</v>
      </c>
      <c r="J319" s="265">
        <v>431.18333333333339</v>
      </c>
      <c r="K319" s="263">
        <v>418.35</v>
      </c>
      <c r="L319" s="263">
        <v>407.85</v>
      </c>
      <c r="M319" s="263">
        <v>18.515250000000002</v>
      </c>
    </row>
    <row r="320" spans="1:13">
      <c r="A320" s="254">
        <v>310</v>
      </c>
      <c r="B320" s="263" t="s">
        <v>140</v>
      </c>
      <c r="C320" s="264">
        <v>7667.35</v>
      </c>
      <c r="D320" s="265">
        <v>7659.666666666667</v>
      </c>
      <c r="E320" s="265">
        <v>7575.3333333333339</v>
      </c>
      <c r="F320" s="265">
        <v>7483.3166666666666</v>
      </c>
      <c r="G320" s="265">
        <v>7398.9833333333336</v>
      </c>
      <c r="H320" s="265">
        <v>7751.6833333333343</v>
      </c>
      <c r="I320" s="265">
        <v>7836.0166666666682</v>
      </c>
      <c r="J320" s="265">
        <v>7928.0333333333347</v>
      </c>
      <c r="K320" s="263">
        <v>7744</v>
      </c>
      <c r="L320" s="263">
        <v>7567.65</v>
      </c>
      <c r="M320" s="263">
        <v>8.1886899999999994</v>
      </c>
    </row>
    <row r="321" spans="1:13">
      <c r="A321" s="254">
        <v>311</v>
      </c>
      <c r="B321" s="263" t="s">
        <v>142</v>
      </c>
      <c r="C321" s="264">
        <v>817.75</v>
      </c>
      <c r="D321" s="265">
        <v>808.80000000000007</v>
      </c>
      <c r="E321" s="265">
        <v>785.95000000000016</v>
      </c>
      <c r="F321" s="265">
        <v>754.15000000000009</v>
      </c>
      <c r="G321" s="265">
        <v>731.30000000000018</v>
      </c>
      <c r="H321" s="265">
        <v>840.60000000000014</v>
      </c>
      <c r="I321" s="265">
        <v>863.45</v>
      </c>
      <c r="J321" s="265">
        <v>895.25000000000011</v>
      </c>
      <c r="K321" s="263">
        <v>831.65</v>
      </c>
      <c r="L321" s="263">
        <v>777</v>
      </c>
      <c r="M321" s="263">
        <v>32.533589999999997</v>
      </c>
    </row>
    <row r="322" spans="1:13">
      <c r="A322" s="254">
        <v>312</v>
      </c>
      <c r="B322" s="263" t="s">
        <v>442</v>
      </c>
      <c r="C322" s="264">
        <v>2061.25</v>
      </c>
      <c r="D322" s="265">
        <v>2095.9</v>
      </c>
      <c r="E322" s="265">
        <v>2011.8500000000004</v>
      </c>
      <c r="F322" s="265">
        <v>1962.4500000000003</v>
      </c>
      <c r="G322" s="265">
        <v>1878.4000000000005</v>
      </c>
      <c r="H322" s="265">
        <v>2145.3000000000002</v>
      </c>
      <c r="I322" s="265">
        <v>2229.3500000000004</v>
      </c>
      <c r="J322" s="265">
        <v>2278.75</v>
      </c>
      <c r="K322" s="263">
        <v>2179.9499999999998</v>
      </c>
      <c r="L322" s="263">
        <v>2046.5</v>
      </c>
      <c r="M322" s="263">
        <v>1.1319600000000001</v>
      </c>
    </row>
    <row r="323" spans="1:13">
      <c r="A323" s="254">
        <v>313</v>
      </c>
      <c r="B323" s="263" t="s">
        <v>144</v>
      </c>
      <c r="C323" s="264">
        <v>1755.7</v>
      </c>
      <c r="D323" s="265">
        <v>1751.0666666666666</v>
      </c>
      <c r="E323" s="265">
        <v>1730.1833333333332</v>
      </c>
      <c r="F323" s="265">
        <v>1704.6666666666665</v>
      </c>
      <c r="G323" s="265">
        <v>1683.7833333333331</v>
      </c>
      <c r="H323" s="265">
        <v>1776.5833333333333</v>
      </c>
      <c r="I323" s="265">
        <v>1797.4666666666665</v>
      </c>
      <c r="J323" s="265">
        <v>1822.9833333333333</v>
      </c>
      <c r="K323" s="263">
        <v>1771.95</v>
      </c>
      <c r="L323" s="263">
        <v>1725.55</v>
      </c>
      <c r="M323" s="263">
        <v>8.4224599999999992</v>
      </c>
    </row>
    <row r="324" spans="1:13">
      <c r="A324" s="254">
        <v>314</v>
      </c>
      <c r="B324" s="263" t="s">
        <v>443</v>
      </c>
      <c r="C324" s="264">
        <v>93.95</v>
      </c>
      <c r="D324" s="265">
        <v>94.433333333333337</v>
      </c>
      <c r="E324" s="265">
        <v>92.316666666666677</v>
      </c>
      <c r="F324" s="265">
        <v>90.683333333333337</v>
      </c>
      <c r="G324" s="265">
        <v>88.566666666666677</v>
      </c>
      <c r="H324" s="265">
        <v>96.066666666666677</v>
      </c>
      <c r="I324" s="265">
        <v>98.183333333333351</v>
      </c>
      <c r="J324" s="265">
        <v>99.816666666666677</v>
      </c>
      <c r="K324" s="263">
        <v>96.55</v>
      </c>
      <c r="L324" s="263">
        <v>92.8</v>
      </c>
      <c r="M324" s="263">
        <v>5.8984300000000003</v>
      </c>
    </row>
    <row r="325" spans="1:13">
      <c r="A325" s="254">
        <v>315</v>
      </c>
      <c r="B325" s="263" t="s">
        <v>444</v>
      </c>
      <c r="C325" s="264">
        <v>600.70000000000005</v>
      </c>
      <c r="D325" s="265">
        <v>592.23333333333335</v>
      </c>
      <c r="E325" s="265">
        <v>572.4666666666667</v>
      </c>
      <c r="F325" s="265">
        <v>544.23333333333335</v>
      </c>
      <c r="G325" s="265">
        <v>524.4666666666667</v>
      </c>
      <c r="H325" s="265">
        <v>620.4666666666667</v>
      </c>
      <c r="I325" s="265">
        <v>640.23333333333335</v>
      </c>
      <c r="J325" s="265">
        <v>668.4666666666667</v>
      </c>
      <c r="K325" s="263">
        <v>612</v>
      </c>
      <c r="L325" s="263">
        <v>564</v>
      </c>
      <c r="M325" s="263">
        <v>3.7036199999999999</v>
      </c>
    </row>
    <row r="326" spans="1:13">
      <c r="A326" s="254">
        <v>316</v>
      </c>
      <c r="B326" s="263" t="s">
        <v>755</v>
      </c>
      <c r="C326" s="264">
        <v>188.7</v>
      </c>
      <c r="D326" s="265">
        <v>188.13333333333333</v>
      </c>
      <c r="E326" s="265">
        <v>186.26666666666665</v>
      </c>
      <c r="F326" s="265">
        <v>183.83333333333331</v>
      </c>
      <c r="G326" s="265">
        <v>181.96666666666664</v>
      </c>
      <c r="H326" s="265">
        <v>190.56666666666666</v>
      </c>
      <c r="I326" s="265">
        <v>192.43333333333334</v>
      </c>
      <c r="J326" s="265">
        <v>194.86666666666667</v>
      </c>
      <c r="K326" s="263">
        <v>190</v>
      </c>
      <c r="L326" s="263">
        <v>185.7</v>
      </c>
      <c r="M326" s="263">
        <v>5.1337099999999998</v>
      </c>
    </row>
    <row r="327" spans="1:13">
      <c r="A327" s="254">
        <v>317</v>
      </c>
      <c r="B327" s="263" t="s">
        <v>145</v>
      </c>
      <c r="C327" s="264">
        <v>179.3</v>
      </c>
      <c r="D327" s="265">
        <v>178.51666666666665</v>
      </c>
      <c r="E327" s="265">
        <v>173.43333333333331</v>
      </c>
      <c r="F327" s="265">
        <v>167.56666666666666</v>
      </c>
      <c r="G327" s="265">
        <v>162.48333333333332</v>
      </c>
      <c r="H327" s="265">
        <v>184.3833333333333</v>
      </c>
      <c r="I327" s="265">
        <v>189.46666666666667</v>
      </c>
      <c r="J327" s="265">
        <v>195.33333333333329</v>
      </c>
      <c r="K327" s="263">
        <v>183.6</v>
      </c>
      <c r="L327" s="263">
        <v>172.65</v>
      </c>
      <c r="M327" s="263">
        <v>432.45107000000002</v>
      </c>
    </row>
    <row r="328" spans="1:13">
      <c r="A328" s="254">
        <v>318</v>
      </c>
      <c r="B328" s="263" t="s">
        <v>445</v>
      </c>
      <c r="C328" s="264">
        <v>600.25</v>
      </c>
      <c r="D328" s="265">
        <v>602.06666666666672</v>
      </c>
      <c r="E328" s="265">
        <v>596.38333333333344</v>
      </c>
      <c r="F328" s="265">
        <v>592.51666666666677</v>
      </c>
      <c r="G328" s="265">
        <v>586.83333333333348</v>
      </c>
      <c r="H328" s="265">
        <v>605.93333333333339</v>
      </c>
      <c r="I328" s="265">
        <v>611.61666666666656</v>
      </c>
      <c r="J328" s="265">
        <v>615.48333333333335</v>
      </c>
      <c r="K328" s="263">
        <v>607.75</v>
      </c>
      <c r="L328" s="263">
        <v>598.20000000000005</v>
      </c>
      <c r="M328" s="263">
        <v>2.92245</v>
      </c>
    </row>
    <row r="329" spans="1:13">
      <c r="A329" s="254">
        <v>319</v>
      </c>
      <c r="B329" s="263" t="s">
        <v>263</v>
      </c>
      <c r="C329" s="264">
        <v>1631.9</v>
      </c>
      <c r="D329" s="265">
        <v>1634.3</v>
      </c>
      <c r="E329" s="265">
        <v>1608.6</v>
      </c>
      <c r="F329" s="265">
        <v>1585.3</v>
      </c>
      <c r="G329" s="265">
        <v>1559.6</v>
      </c>
      <c r="H329" s="265">
        <v>1657.6</v>
      </c>
      <c r="I329" s="265">
        <v>1683.3000000000002</v>
      </c>
      <c r="J329" s="265">
        <v>1706.6</v>
      </c>
      <c r="K329" s="263">
        <v>1660</v>
      </c>
      <c r="L329" s="263">
        <v>1611</v>
      </c>
      <c r="M329" s="263">
        <v>2.3160400000000001</v>
      </c>
    </row>
    <row r="330" spans="1:13">
      <c r="A330" s="254">
        <v>320</v>
      </c>
      <c r="B330" s="263" t="s">
        <v>446</v>
      </c>
      <c r="C330" s="264">
        <v>1492.35</v>
      </c>
      <c r="D330" s="265">
        <v>1503.7833333333335</v>
      </c>
      <c r="E330" s="265">
        <v>1474.0666666666671</v>
      </c>
      <c r="F330" s="265">
        <v>1455.7833333333335</v>
      </c>
      <c r="G330" s="265">
        <v>1426.0666666666671</v>
      </c>
      <c r="H330" s="265">
        <v>1522.0666666666671</v>
      </c>
      <c r="I330" s="265">
        <v>1551.7833333333338</v>
      </c>
      <c r="J330" s="265">
        <v>1570.0666666666671</v>
      </c>
      <c r="K330" s="263">
        <v>1533.5</v>
      </c>
      <c r="L330" s="263">
        <v>1485.5</v>
      </c>
      <c r="M330" s="263">
        <v>5.3255299999999997</v>
      </c>
    </row>
    <row r="331" spans="1:13">
      <c r="A331" s="254">
        <v>321</v>
      </c>
      <c r="B331" s="263" t="s">
        <v>147</v>
      </c>
      <c r="C331" s="264">
        <v>1276.25</v>
      </c>
      <c r="D331" s="265">
        <v>1282.6000000000001</v>
      </c>
      <c r="E331" s="265">
        <v>1255.2000000000003</v>
      </c>
      <c r="F331" s="265">
        <v>1234.1500000000001</v>
      </c>
      <c r="G331" s="265">
        <v>1206.7500000000002</v>
      </c>
      <c r="H331" s="265">
        <v>1303.6500000000003</v>
      </c>
      <c r="I331" s="265">
        <v>1331.0500000000004</v>
      </c>
      <c r="J331" s="265">
        <v>1352.1000000000004</v>
      </c>
      <c r="K331" s="263">
        <v>1310</v>
      </c>
      <c r="L331" s="263">
        <v>1261.55</v>
      </c>
      <c r="M331" s="263">
        <v>41.015700000000002</v>
      </c>
    </row>
    <row r="332" spans="1:13">
      <c r="A332" s="254">
        <v>322</v>
      </c>
      <c r="B332" s="263" t="s">
        <v>264</v>
      </c>
      <c r="C332" s="264">
        <v>886.25</v>
      </c>
      <c r="D332" s="265">
        <v>886.69999999999993</v>
      </c>
      <c r="E332" s="265">
        <v>857.89999999999986</v>
      </c>
      <c r="F332" s="265">
        <v>829.55</v>
      </c>
      <c r="G332" s="265">
        <v>800.74999999999989</v>
      </c>
      <c r="H332" s="265">
        <v>915.04999999999984</v>
      </c>
      <c r="I332" s="265">
        <v>943.8499999999998</v>
      </c>
      <c r="J332" s="265">
        <v>972.19999999999982</v>
      </c>
      <c r="K332" s="263">
        <v>915.5</v>
      </c>
      <c r="L332" s="263">
        <v>858.35</v>
      </c>
      <c r="M332" s="263">
        <v>9.7352299999999996</v>
      </c>
    </row>
    <row r="333" spans="1:13">
      <c r="A333" s="254">
        <v>323</v>
      </c>
      <c r="B333" s="263" t="s">
        <v>149</v>
      </c>
      <c r="C333" s="264">
        <v>33.6</v>
      </c>
      <c r="D333" s="265">
        <v>33.733333333333334</v>
      </c>
      <c r="E333" s="265">
        <v>33.06666666666667</v>
      </c>
      <c r="F333" s="265">
        <v>32.533333333333339</v>
      </c>
      <c r="G333" s="265">
        <v>31.866666666666674</v>
      </c>
      <c r="H333" s="265">
        <v>34.266666666666666</v>
      </c>
      <c r="I333" s="265">
        <v>34.933333333333323</v>
      </c>
      <c r="J333" s="265">
        <v>35.466666666666661</v>
      </c>
      <c r="K333" s="263">
        <v>34.4</v>
      </c>
      <c r="L333" s="263">
        <v>33.200000000000003</v>
      </c>
      <c r="M333" s="263">
        <v>300.43482</v>
      </c>
    </row>
    <row r="334" spans="1:13">
      <c r="A334" s="254">
        <v>324</v>
      </c>
      <c r="B334" s="263" t="s">
        <v>150</v>
      </c>
      <c r="C334" s="264">
        <v>90.15</v>
      </c>
      <c r="D334" s="265">
        <v>89.866666666666674</v>
      </c>
      <c r="E334" s="265">
        <v>86.033333333333346</v>
      </c>
      <c r="F334" s="265">
        <v>81.916666666666671</v>
      </c>
      <c r="G334" s="265">
        <v>78.083333333333343</v>
      </c>
      <c r="H334" s="265">
        <v>93.983333333333348</v>
      </c>
      <c r="I334" s="265">
        <v>97.816666666666663</v>
      </c>
      <c r="J334" s="265">
        <v>101.93333333333335</v>
      </c>
      <c r="K334" s="263">
        <v>93.7</v>
      </c>
      <c r="L334" s="263">
        <v>85.75</v>
      </c>
      <c r="M334" s="263">
        <v>145.58817999999999</v>
      </c>
    </row>
    <row r="335" spans="1:13">
      <c r="A335" s="254">
        <v>325</v>
      </c>
      <c r="B335" s="263" t="s">
        <v>447</v>
      </c>
      <c r="C335" s="264">
        <v>601.9</v>
      </c>
      <c r="D335" s="265">
        <v>601.2166666666667</v>
      </c>
      <c r="E335" s="265">
        <v>594.53333333333342</v>
      </c>
      <c r="F335" s="265">
        <v>587.16666666666674</v>
      </c>
      <c r="G335" s="265">
        <v>580.48333333333346</v>
      </c>
      <c r="H335" s="265">
        <v>608.58333333333337</v>
      </c>
      <c r="I335" s="265">
        <v>615.26666666666677</v>
      </c>
      <c r="J335" s="265">
        <v>622.63333333333333</v>
      </c>
      <c r="K335" s="263">
        <v>607.9</v>
      </c>
      <c r="L335" s="263">
        <v>593.85</v>
      </c>
      <c r="M335" s="263">
        <v>0.38317000000000001</v>
      </c>
    </row>
    <row r="336" spans="1:13">
      <c r="A336" s="254">
        <v>326</v>
      </c>
      <c r="B336" s="263" t="s">
        <v>265</v>
      </c>
      <c r="C336" s="264">
        <v>24.65</v>
      </c>
      <c r="D336" s="265">
        <v>24.7</v>
      </c>
      <c r="E336" s="265">
        <v>24.45</v>
      </c>
      <c r="F336" s="265">
        <v>24.25</v>
      </c>
      <c r="G336" s="265">
        <v>24</v>
      </c>
      <c r="H336" s="265">
        <v>24.9</v>
      </c>
      <c r="I336" s="265">
        <v>25.15</v>
      </c>
      <c r="J336" s="265">
        <v>25.349999999999998</v>
      </c>
      <c r="K336" s="263">
        <v>24.95</v>
      </c>
      <c r="L336" s="263">
        <v>24.5</v>
      </c>
      <c r="M336" s="263">
        <v>28.07986</v>
      </c>
    </row>
    <row r="337" spans="1:13">
      <c r="A337" s="254">
        <v>327</v>
      </c>
      <c r="B337" s="263" t="s">
        <v>448</v>
      </c>
      <c r="C337" s="264">
        <v>52.85</v>
      </c>
      <c r="D337" s="265">
        <v>52.866666666666674</v>
      </c>
      <c r="E337" s="265">
        <v>52.033333333333346</v>
      </c>
      <c r="F337" s="265">
        <v>51.216666666666669</v>
      </c>
      <c r="G337" s="265">
        <v>50.38333333333334</v>
      </c>
      <c r="H337" s="265">
        <v>53.683333333333351</v>
      </c>
      <c r="I337" s="265">
        <v>54.51666666666668</v>
      </c>
      <c r="J337" s="265">
        <v>55.333333333333357</v>
      </c>
      <c r="K337" s="263">
        <v>53.7</v>
      </c>
      <c r="L337" s="263">
        <v>52.05</v>
      </c>
      <c r="M337" s="263">
        <v>57.880719999999997</v>
      </c>
    </row>
    <row r="338" spans="1:13">
      <c r="A338" s="254">
        <v>328</v>
      </c>
      <c r="B338" s="263" t="s">
        <v>152</v>
      </c>
      <c r="C338" s="264">
        <v>113.4</v>
      </c>
      <c r="D338" s="265">
        <v>113.46666666666665</v>
      </c>
      <c r="E338" s="265">
        <v>110.93333333333331</v>
      </c>
      <c r="F338" s="265">
        <v>108.46666666666665</v>
      </c>
      <c r="G338" s="265">
        <v>105.93333333333331</v>
      </c>
      <c r="H338" s="265">
        <v>115.93333333333331</v>
      </c>
      <c r="I338" s="265">
        <v>118.46666666666664</v>
      </c>
      <c r="J338" s="265">
        <v>120.93333333333331</v>
      </c>
      <c r="K338" s="263">
        <v>116</v>
      </c>
      <c r="L338" s="263">
        <v>111</v>
      </c>
      <c r="M338" s="263">
        <v>136.0523</v>
      </c>
    </row>
    <row r="339" spans="1:13">
      <c r="A339" s="254">
        <v>329</v>
      </c>
      <c r="B339" s="263" t="s">
        <v>695</v>
      </c>
      <c r="C339" s="264">
        <v>155.65</v>
      </c>
      <c r="D339" s="265">
        <v>153.85000000000002</v>
      </c>
      <c r="E339" s="265">
        <v>150.40000000000003</v>
      </c>
      <c r="F339" s="265">
        <v>145.15</v>
      </c>
      <c r="G339" s="265">
        <v>141.70000000000002</v>
      </c>
      <c r="H339" s="265">
        <v>159.10000000000005</v>
      </c>
      <c r="I339" s="265">
        <v>162.55000000000004</v>
      </c>
      <c r="J339" s="265">
        <v>167.80000000000007</v>
      </c>
      <c r="K339" s="263">
        <v>157.30000000000001</v>
      </c>
      <c r="L339" s="263">
        <v>148.6</v>
      </c>
      <c r="M339" s="263">
        <v>17.693899999999999</v>
      </c>
    </row>
    <row r="340" spans="1:13">
      <c r="A340" s="254">
        <v>330</v>
      </c>
      <c r="B340" s="263" t="s">
        <v>153</v>
      </c>
      <c r="C340" s="264">
        <v>97.3</v>
      </c>
      <c r="D340" s="265">
        <v>97.149999999999991</v>
      </c>
      <c r="E340" s="265">
        <v>96.399999999999977</v>
      </c>
      <c r="F340" s="265">
        <v>95.499999999999986</v>
      </c>
      <c r="G340" s="265">
        <v>94.749999999999972</v>
      </c>
      <c r="H340" s="265">
        <v>98.049999999999983</v>
      </c>
      <c r="I340" s="265">
        <v>98.800000000000011</v>
      </c>
      <c r="J340" s="265">
        <v>99.699999999999989</v>
      </c>
      <c r="K340" s="263">
        <v>97.9</v>
      </c>
      <c r="L340" s="263">
        <v>96.25</v>
      </c>
      <c r="M340" s="263">
        <v>184.52535</v>
      </c>
    </row>
    <row r="341" spans="1:13">
      <c r="A341" s="254">
        <v>331</v>
      </c>
      <c r="B341" s="263" t="s">
        <v>449</v>
      </c>
      <c r="C341" s="264">
        <v>459.6</v>
      </c>
      <c r="D341" s="265">
        <v>462.7</v>
      </c>
      <c r="E341" s="265">
        <v>452.9</v>
      </c>
      <c r="F341" s="265">
        <v>446.2</v>
      </c>
      <c r="G341" s="265">
        <v>436.4</v>
      </c>
      <c r="H341" s="265">
        <v>469.4</v>
      </c>
      <c r="I341" s="265">
        <v>479.20000000000005</v>
      </c>
      <c r="J341" s="265">
        <v>485.9</v>
      </c>
      <c r="K341" s="263">
        <v>472.5</v>
      </c>
      <c r="L341" s="263">
        <v>456</v>
      </c>
      <c r="M341" s="263">
        <v>1.5026200000000001</v>
      </c>
    </row>
    <row r="342" spans="1:13">
      <c r="A342" s="254">
        <v>332</v>
      </c>
      <c r="B342" s="263" t="s">
        <v>148</v>
      </c>
      <c r="C342" s="264">
        <v>50.7</v>
      </c>
      <c r="D342" s="265">
        <v>50.216666666666669</v>
      </c>
      <c r="E342" s="265">
        <v>49.333333333333336</v>
      </c>
      <c r="F342" s="265">
        <v>47.966666666666669</v>
      </c>
      <c r="G342" s="265">
        <v>47.083333333333336</v>
      </c>
      <c r="H342" s="265">
        <v>51.583333333333336</v>
      </c>
      <c r="I342" s="265">
        <v>52.466666666666661</v>
      </c>
      <c r="J342" s="265">
        <v>53.833333333333336</v>
      </c>
      <c r="K342" s="263">
        <v>51.1</v>
      </c>
      <c r="L342" s="263">
        <v>48.85</v>
      </c>
      <c r="M342" s="263">
        <v>139.67283</v>
      </c>
    </row>
    <row r="343" spans="1:13">
      <c r="A343" s="254">
        <v>333</v>
      </c>
      <c r="B343" s="263" t="s">
        <v>450</v>
      </c>
      <c r="C343" s="264">
        <v>41.4</v>
      </c>
      <c r="D343" s="265">
        <v>41.616666666666667</v>
      </c>
      <c r="E343" s="265">
        <v>40.983333333333334</v>
      </c>
      <c r="F343" s="265">
        <v>40.56666666666667</v>
      </c>
      <c r="G343" s="265">
        <v>39.933333333333337</v>
      </c>
      <c r="H343" s="265">
        <v>42.033333333333331</v>
      </c>
      <c r="I343" s="265">
        <v>42.666666666666671</v>
      </c>
      <c r="J343" s="265">
        <v>43.083333333333329</v>
      </c>
      <c r="K343" s="263">
        <v>42.25</v>
      </c>
      <c r="L343" s="263">
        <v>41.2</v>
      </c>
      <c r="M343" s="263">
        <v>12.736610000000001</v>
      </c>
    </row>
    <row r="344" spans="1:13">
      <c r="A344" s="254">
        <v>334</v>
      </c>
      <c r="B344" s="263" t="s">
        <v>451</v>
      </c>
      <c r="C344" s="264">
        <v>2639.75</v>
      </c>
      <c r="D344" s="265">
        <v>2614.9</v>
      </c>
      <c r="E344" s="265">
        <v>2559.8500000000004</v>
      </c>
      <c r="F344" s="265">
        <v>2479.9500000000003</v>
      </c>
      <c r="G344" s="265">
        <v>2424.9000000000005</v>
      </c>
      <c r="H344" s="265">
        <v>2694.8</v>
      </c>
      <c r="I344" s="265">
        <v>2749.8500000000004</v>
      </c>
      <c r="J344" s="265">
        <v>2829.75</v>
      </c>
      <c r="K344" s="263">
        <v>2669.95</v>
      </c>
      <c r="L344" s="263">
        <v>2535</v>
      </c>
      <c r="M344" s="263">
        <v>2.27216</v>
      </c>
    </row>
    <row r="345" spans="1:13">
      <c r="A345" s="254">
        <v>335</v>
      </c>
      <c r="B345" s="263" t="s">
        <v>756</v>
      </c>
      <c r="C345" s="264">
        <v>82.1</v>
      </c>
      <c r="D345" s="265">
        <v>81.8</v>
      </c>
      <c r="E345" s="265">
        <v>80.649999999999991</v>
      </c>
      <c r="F345" s="265">
        <v>79.199999999999989</v>
      </c>
      <c r="G345" s="265">
        <v>78.049999999999983</v>
      </c>
      <c r="H345" s="265">
        <v>83.25</v>
      </c>
      <c r="I345" s="265">
        <v>84.4</v>
      </c>
      <c r="J345" s="265">
        <v>85.850000000000009</v>
      </c>
      <c r="K345" s="263">
        <v>82.95</v>
      </c>
      <c r="L345" s="263">
        <v>80.349999999999994</v>
      </c>
      <c r="M345" s="263">
        <v>0.48730000000000001</v>
      </c>
    </row>
    <row r="346" spans="1:13">
      <c r="A346" s="254">
        <v>336</v>
      </c>
      <c r="B346" s="263" t="s">
        <v>151</v>
      </c>
      <c r="C346" s="264">
        <v>17412.25</v>
      </c>
      <c r="D346" s="265">
        <v>17336.566666666666</v>
      </c>
      <c r="E346" s="265">
        <v>17225.683333333331</v>
      </c>
      <c r="F346" s="265">
        <v>17039.116666666665</v>
      </c>
      <c r="G346" s="265">
        <v>16928.23333333333</v>
      </c>
      <c r="H346" s="265">
        <v>17523.133333333331</v>
      </c>
      <c r="I346" s="265">
        <v>17634.016666666663</v>
      </c>
      <c r="J346" s="265">
        <v>17820.583333333332</v>
      </c>
      <c r="K346" s="263">
        <v>17447.45</v>
      </c>
      <c r="L346" s="263">
        <v>17150</v>
      </c>
      <c r="M346" s="263">
        <v>0.65366000000000002</v>
      </c>
    </row>
    <row r="347" spans="1:13">
      <c r="A347" s="254">
        <v>337</v>
      </c>
      <c r="B347" s="263" t="s">
        <v>793</v>
      </c>
      <c r="C347" s="264">
        <v>37.049999999999997</v>
      </c>
      <c r="D347" s="265">
        <v>37.016666666666673</v>
      </c>
      <c r="E347" s="265">
        <v>36.433333333333344</v>
      </c>
      <c r="F347" s="265">
        <v>35.81666666666667</v>
      </c>
      <c r="G347" s="265">
        <v>35.233333333333341</v>
      </c>
      <c r="H347" s="265">
        <v>37.633333333333347</v>
      </c>
      <c r="I347" s="265">
        <v>38.216666666666676</v>
      </c>
      <c r="J347" s="265">
        <v>38.83333333333335</v>
      </c>
      <c r="K347" s="263">
        <v>37.6</v>
      </c>
      <c r="L347" s="263">
        <v>36.4</v>
      </c>
      <c r="M347" s="263">
        <v>8.6868499999999997</v>
      </c>
    </row>
    <row r="348" spans="1:13">
      <c r="A348" s="254">
        <v>338</v>
      </c>
      <c r="B348" s="263" t="s">
        <v>452</v>
      </c>
      <c r="C348" s="264">
        <v>1716.85</v>
      </c>
      <c r="D348" s="265">
        <v>1727.55</v>
      </c>
      <c r="E348" s="265">
        <v>1696.3</v>
      </c>
      <c r="F348" s="265">
        <v>1675.75</v>
      </c>
      <c r="G348" s="265">
        <v>1644.5</v>
      </c>
      <c r="H348" s="265">
        <v>1748.1</v>
      </c>
      <c r="I348" s="265">
        <v>1779.35</v>
      </c>
      <c r="J348" s="265">
        <v>1799.8999999999999</v>
      </c>
      <c r="K348" s="263">
        <v>1758.8</v>
      </c>
      <c r="L348" s="263">
        <v>1707</v>
      </c>
      <c r="M348" s="263">
        <v>0.24177999999999999</v>
      </c>
    </row>
    <row r="349" spans="1:13">
      <c r="A349" s="254">
        <v>339</v>
      </c>
      <c r="B349" s="263" t="s">
        <v>792</v>
      </c>
      <c r="C349" s="264">
        <v>327.85</v>
      </c>
      <c r="D349" s="265">
        <v>324.95</v>
      </c>
      <c r="E349" s="265">
        <v>320.89999999999998</v>
      </c>
      <c r="F349" s="265">
        <v>313.95</v>
      </c>
      <c r="G349" s="265">
        <v>309.89999999999998</v>
      </c>
      <c r="H349" s="265">
        <v>331.9</v>
      </c>
      <c r="I349" s="265">
        <v>335.95000000000005</v>
      </c>
      <c r="J349" s="265">
        <v>342.9</v>
      </c>
      <c r="K349" s="263">
        <v>329</v>
      </c>
      <c r="L349" s="263">
        <v>318</v>
      </c>
      <c r="M349" s="263">
        <v>3.7461099999999998</v>
      </c>
    </row>
    <row r="350" spans="1:13">
      <c r="A350" s="254">
        <v>340</v>
      </c>
      <c r="B350" s="263" t="s">
        <v>266</v>
      </c>
      <c r="C350" s="264">
        <v>573.4</v>
      </c>
      <c r="D350" s="265">
        <v>577.31666666666672</v>
      </c>
      <c r="E350" s="265">
        <v>566.63333333333344</v>
      </c>
      <c r="F350" s="265">
        <v>559.86666666666667</v>
      </c>
      <c r="G350" s="265">
        <v>549.18333333333339</v>
      </c>
      <c r="H350" s="265">
        <v>584.08333333333348</v>
      </c>
      <c r="I350" s="265">
        <v>594.76666666666665</v>
      </c>
      <c r="J350" s="265">
        <v>601.53333333333353</v>
      </c>
      <c r="K350" s="263">
        <v>588</v>
      </c>
      <c r="L350" s="263">
        <v>570.54999999999995</v>
      </c>
      <c r="M350" s="263">
        <v>2.1263000000000001</v>
      </c>
    </row>
    <row r="351" spans="1:13">
      <c r="A351" s="254">
        <v>341</v>
      </c>
      <c r="B351" s="263" t="s">
        <v>155</v>
      </c>
      <c r="C351" s="264">
        <v>99.45</v>
      </c>
      <c r="D351" s="265">
        <v>99.566666666666677</v>
      </c>
      <c r="E351" s="265">
        <v>98.78333333333336</v>
      </c>
      <c r="F351" s="265">
        <v>98.116666666666688</v>
      </c>
      <c r="G351" s="265">
        <v>97.333333333333371</v>
      </c>
      <c r="H351" s="265">
        <v>100.23333333333335</v>
      </c>
      <c r="I351" s="265">
        <v>101.01666666666668</v>
      </c>
      <c r="J351" s="265">
        <v>101.68333333333334</v>
      </c>
      <c r="K351" s="263">
        <v>100.35</v>
      </c>
      <c r="L351" s="263">
        <v>98.9</v>
      </c>
      <c r="M351" s="263">
        <v>112.87103999999999</v>
      </c>
    </row>
    <row r="352" spans="1:13">
      <c r="A352" s="254">
        <v>342</v>
      </c>
      <c r="B352" s="263" t="s">
        <v>154</v>
      </c>
      <c r="C352" s="264">
        <v>119.95</v>
      </c>
      <c r="D352" s="265">
        <v>120.18333333333332</v>
      </c>
      <c r="E352" s="265">
        <v>119.36666666666665</v>
      </c>
      <c r="F352" s="265">
        <v>118.78333333333332</v>
      </c>
      <c r="G352" s="265">
        <v>117.96666666666664</v>
      </c>
      <c r="H352" s="265">
        <v>120.76666666666665</v>
      </c>
      <c r="I352" s="265">
        <v>121.58333333333334</v>
      </c>
      <c r="J352" s="265">
        <v>122.16666666666666</v>
      </c>
      <c r="K352" s="263">
        <v>121</v>
      </c>
      <c r="L352" s="263">
        <v>119.6</v>
      </c>
      <c r="M352" s="263">
        <v>12.593909999999999</v>
      </c>
    </row>
    <row r="353" spans="1:13">
      <c r="A353" s="254">
        <v>343</v>
      </c>
      <c r="B353" s="263" t="s">
        <v>453</v>
      </c>
      <c r="C353" s="264">
        <v>73.900000000000006</v>
      </c>
      <c r="D353" s="265">
        <v>74.283333333333346</v>
      </c>
      <c r="E353" s="265">
        <v>73.166666666666686</v>
      </c>
      <c r="F353" s="265">
        <v>72.433333333333337</v>
      </c>
      <c r="G353" s="265">
        <v>71.316666666666677</v>
      </c>
      <c r="H353" s="265">
        <v>75.016666666666694</v>
      </c>
      <c r="I353" s="265">
        <v>76.13333333333334</v>
      </c>
      <c r="J353" s="265">
        <v>76.866666666666703</v>
      </c>
      <c r="K353" s="263">
        <v>75.400000000000006</v>
      </c>
      <c r="L353" s="263">
        <v>73.55</v>
      </c>
      <c r="M353" s="263">
        <v>0.24826999999999999</v>
      </c>
    </row>
    <row r="354" spans="1:13">
      <c r="A354" s="254">
        <v>344</v>
      </c>
      <c r="B354" s="263" t="s">
        <v>267</v>
      </c>
      <c r="C354" s="264">
        <v>3216.95</v>
      </c>
      <c r="D354" s="265">
        <v>3211.65</v>
      </c>
      <c r="E354" s="265">
        <v>3195.3</v>
      </c>
      <c r="F354" s="265">
        <v>3173.65</v>
      </c>
      <c r="G354" s="265">
        <v>3157.3</v>
      </c>
      <c r="H354" s="265">
        <v>3233.3</v>
      </c>
      <c r="I354" s="265">
        <v>3249.6499999999996</v>
      </c>
      <c r="J354" s="265">
        <v>3271.3</v>
      </c>
      <c r="K354" s="263">
        <v>3228</v>
      </c>
      <c r="L354" s="263">
        <v>3190</v>
      </c>
      <c r="M354" s="263">
        <v>0.19425000000000001</v>
      </c>
    </row>
    <row r="355" spans="1:13">
      <c r="A355" s="254">
        <v>345</v>
      </c>
      <c r="B355" s="263" t="s">
        <v>454</v>
      </c>
      <c r="C355" s="264">
        <v>89.75</v>
      </c>
      <c r="D355" s="265">
        <v>90.100000000000009</v>
      </c>
      <c r="E355" s="265">
        <v>88.850000000000023</v>
      </c>
      <c r="F355" s="265">
        <v>87.950000000000017</v>
      </c>
      <c r="G355" s="265">
        <v>86.700000000000031</v>
      </c>
      <c r="H355" s="265">
        <v>91.000000000000014</v>
      </c>
      <c r="I355" s="265">
        <v>92.249999999999986</v>
      </c>
      <c r="J355" s="265">
        <v>93.15</v>
      </c>
      <c r="K355" s="263">
        <v>91.35</v>
      </c>
      <c r="L355" s="263">
        <v>89.2</v>
      </c>
      <c r="M355" s="263">
        <v>2.9537100000000001</v>
      </c>
    </row>
    <row r="356" spans="1:13">
      <c r="A356" s="254">
        <v>346</v>
      </c>
      <c r="B356" s="263" t="s">
        <v>455</v>
      </c>
      <c r="C356" s="264">
        <v>275</v>
      </c>
      <c r="D356" s="265">
        <v>276.26666666666665</v>
      </c>
      <c r="E356" s="265">
        <v>271.73333333333329</v>
      </c>
      <c r="F356" s="265">
        <v>268.46666666666664</v>
      </c>
      <c r="G356" s="265">
        <v>263.93333333333328</v>
      </c>
      <c r="H356" s="265">
        <v>279.5333333333333</v>
      </c>
      <c r="I356" s="265">
        <v>284.06666666666661</v>
      </c>
      <c r="J356" s="265">
        <v>287.33333333333331</v>
      </c>
      <c r="K356" s="263">
        <v>280.8</v>
      </c>
      <c r="L356" s="263">
        <v>273</v>
      </c>
      <c r="M356" s="263">
        <v>2.1298400000000002</v>
      </c>
    </row>
    <row r="357" spans="1:13">
      <c r="A357" s="254">
        <v>347</v>
      </c>
      <c r="B357" s="263" t="s">
        <v>456</v>
      </c>
      <c r="C357" s="264">
        <v>234.25</v>
      </c>
      <c r="D357" s="265">
        <v>234.46666666666667</v>
      </c>
      <c r="E357" s="265">
        <v>230.23333333333335</v>
      </c>
      <c r="F357" s="265">
        <v>226.21666666666667</v>
      </c>
      <c r="G357" s="265">
        <v>221.98333333333335</v>
      </c>
      <c r="H357" s="265">
        <v>238.48333333333335</v>
      </c>
      <c r="I357" s="265">
        <v>242.71666666666664</v>
      </c>
      <c r="J357" s="265">
        <v>246.73333333333335</v>
      </c>
      <c r="K357" s="263">
        <v>238.7</v>
      </c>
      <c r="L357" s="263">
        <v>230.45</v>
      </c>
      <c r="M357" s="263">
        <v>0.88180999999999998</v>
      </c>
    </row>
    <row r="358" spans="1:13">
      <c r="A358" s="254">
        <v>348</v>
      </c>
      <c r="B358" s="263" t="s">
        <v>268</v>
      </c>
      <c r="C358" s="264">
        <v>2228.1999999999998</v>
      </c>
      <c r="D358" s="265">
        <v>2226.1333333333332</v>
      </c>
      <c r="E358" s="265">
        <v>2210.2666666666664</v>
      </c>
      <c r="F358" s="265">
        <v>2192.333333333333</v>
      </c>
      <c r="G358" s="265">
        <v>2176.4666666666662</v>
      </c>
      <c r="H358" s="265">
        <v>2244.0666666666666</v>
      </c>
      <c r="I358" s="265">
        <v>2259.9333333333334</v>
      </c>
      <c r="J358" s="265">
        <v>2277.8666666666668</v>
      </c>
      <c r="K358" s="263">
        <v>2242</v>
      </c>
      <c r="L358" s="263">
        <v>2208.1999999999998</v>
      </c>
      <c r="M358" s="263">
        <v>0.94325000000000003</v>
      </c>
    </row>
    <row r="359" spans="1:13">
      <c r="A359" s="254">
        <v>349</v>
      </c>
      <c r="B359" s="263" t="s">
        <v>269</v>
      </c>
      <c r="C359" s="264">
        <v>357.6</v>
      </c>
      <c r="D359" s="265">
        <v>358.25</v>
      </c>
      <c r="E359" s="265">
        <v>352.6</v>
      </c>
      <c r="F359" s="265">
        <v>347.6</v>
      </c>
      <c r="G359" s="265">
        <v>341.95000000000005</v>
      </c>
      <c r="H359" s="265">
        <v>363.25</v>
      </c>
      <c r="I359" s="265">
        <v>368.9</v>
      </c>
      <c r="J359" s="265">
        <v>373.9</v>
      </c>
      <c r="K359" s="263">
        <v>363.9</v>
      </c>
      <c r="L359" s="263">
        <v>353.25</v>
      </c>
      <c r="M359" s="263">
        <v>1.02474</v>
      </c>
    </row>
    <row r="360" spans="1:13">
      <c r="A360" s="254">
        <v>350</v>
      </c>
      <c r="B360" s="263" t="s">
        <v>457</v>
      </c>
      <c r="C360" s="264">
        <v>284.3</v>
      </c>
      <c r="D360" s="265">
        <v>279.26666666666665</v>
      </c>
      <c r="E360" s="265">
        <v>268.98333333333329</v>
      </c>
      <c r="F360" s="265">
        <v>253.66666666666663</v>
      </c>
      <c r="G360" s="265">
        <v>243.38333333333327</v>
      </c>
      <c r="H360" s="265">
        <v>294.58333333333331</v>
      </c>
      <c r="I360" s="265">
        <v>304.86666666666662</v>
      </c>
      <c r="J360" s="265">
        <v>320.18333333333334</v>
      </c>
      <c r="K360" s="263">
        <v>289.55</v>
      </c>
      <c r="L360" s="263">
        <v>263.95</v>
      </c>
      <c r="M360" s="263">
        <v>17.680340000000001</v>
      </c>
    </row>
    <row r="361" spans="1:13">
      <c r="A361" s="254">
        <v>351</v>
      </c>
      <c r="B361" s="263" t="s">
        <v>759</v>
      </c>
      <c r="C361" s="264">
        <v>475.55</v>
      </c>
      <c r="D361" s="265">
        <v>474.45</v>
      </c>
      <c r="E361" s="265">
        <v>469.09999999999997</v>
      </c>
      <c r="F361" s="265">
        <v>462.65</v>
      </c>
      <c r="G361" s="265">
        <v>457.29999999999995</v>
      </c>
      <c r="H361" s="265">
        <v>480.9</v>
      </c>
      <c r="I361" s="265">
        <v>486.25</v>
      </c>
      <c r="J361" s="265">
        <v>492.7</v>
      </c>
      <c r="K361" s="263">
        <v>479.8</v>
      </c>
      <c r="L361" s="263">
        <v>468</v>
      </c>
      <c r="M361" s="263">
        <v>1.24671</v>
      </c>
    </row>
    <row r="362" spans="1:13">
      <c r="A362" s="254">
        <v>352</v>
      </c>
      <c r="B362" s="263" t="s">
        <v>458</v>
      </c>
      <c r="C362" s="264">
        <v>69.599999999999994</v>
      </c>
      <c r="D362" s="265">
        <v>68.316666666666663</v>
      </c>
      <c r="E362" s="265">
        <v>65.73333333333332</v>
      </c>
      <c r="F362" s="265">
        <v>61.86666666666666</v>
      </c>
      <c r="G362" s="265">
        <v>59.283333333333317</v>
      </c>
      <c r="H362" s="265">
        <v>72.183333333333323</v>
      </c>
      <c r="I362" s="265">
        <v>74.766666666666666</v>
      </c>
      <c r="J362" s="265">
        <v>78.633333333333326</v>
      </c>
      <c r="K362" s="263">
        <v>70.900000000000006</v>
      </c>
      <c r="L362" s="263">
        <v>64.45</v>
      </c>
      <c r="M362" s="263">
        <v>122.64662</v>
      </c>
    </row>
    <row r="363" spans="1:13">
      <c r="A363" s="254">
        <v>353</v>
      </c>
      <c r="B363" s="263" t="s">
        <v>163</v>
      </c>
      <c r="C363" s="264">
        <v>1498.1</v>
      </c>
      <c r="D363" s="265">
        <v>1498.1000000000001</v>
      </c>
      <c r="E363" s="265">
        <v>1487.2000000000003</v>
      </c>
      <c r="F363" s="265">
        <v>1476.3000000000002</v>
      </c>
      <c r="G363" s="265">
        <v>1465.4000000000003</v>
      </c>
      <c r="H363" s="265">
        <v>1509.0000000000002</v>
      </c>
      <c r="I363" s="265">
        <v>1519.9000000000003</v>
      </c>
      <c r="J363" s="265">
        <v>1530.8000000000002</v>
      </c>
      <c r="K363" s="263">
        <v>1509</v>
      </c>
      <c r="L363" s="263">
        <v>1487.2</v>
      </c>
      <c r="M363" s="263">
        <v>5.0458100000000004</v>
      </c>
    </row>
    <row r="364" spans="1:13">
      <c r="A364" s="254">
        <v>354</v>
      </c>
      <c r="B364" s="263" t="s">
        <v>156</v>
      </c>
      <c r="C364" s="264">
        <v>30763.5</v>
      </c>
      <c r="D364" s="265">
        <v>30895.016666666666</v>
      </c>
      <c r="E364" s="265">
        <v>30183.533333333333</v>
      </c>
      <c r="F364" s="265">
        <v>29603.566666666666</v>
      </c>
      <c r="G364" s="265">
        <v>28892.083333333332</v>
      </c>
      <c r="H364" s="265">
        <v>31474.983333333334</v>
      </c>
      <c r="I364" s="265">
        <v>32186.466666666664</v>
      </c>
      <c r="J364" s="265">
        <v>32766.433333333334</v>
      </c>
      <c r="K364" s="263">
        <v>31606.5</v>
      </c>
      <c r="L364" s="263">
        <v>30315.05</v>
      </c>
      <c r="M364" s="263">
        <v>1.02338</v>
      </c>
    </row>
    <row r="365" spans="1:13">
      <c r="A365" s="254">
        <v>355</v>
      </c>
      <c r="B365" s="263" t="s">
        <v>459</v>
      </c>
      <c r="C365" s="264">
        <v>1761.55</v>
      </c>
      <c r="D365" s="265">
        <v>1782.3500000000001</v>
      </c>
      <c r="E365" s="265">
        <v>1714.7000000000003</v>
      </c>
      <c r="F365" s="265">
        <v>1667.8500000000001</v>
      </c>
      <c r="G365" s="265">
        <v>1600.2000000000003</v>
      </c>
      <c r="H365" s="265">
        <v>1829.2000000000003</v>
      </c>
      <c r="I365" s="265">
        <v>1896.8500000000004</v>
      </c>
      <c r="J365" s="265">
        <v>1943.7000000000003</v>
      </c>
      <c r="K365" s="263">
        <v>1850</v>
      </c>
      <c r="L365" s="263">
        <v>1735.5</v>
      </c>
      <c r="M365" s="263">
        <v>2.8091699999999999</v>
      </c>
    </row>
    <row r="366" spans="1:13">
      <c r="A366" s="254">
        <v>356</v>
      </c>
      <c r="B366" s="263" t="s">
        <v>158</v>
      </c>
      <c r="C366" s="264">
        <v>242.8</v>
      </c>
      <c r="D366" s="265">
        <v>241.85</v>
      </c>
      <c r="E366" s="265">
        <v>239.95</v>
      </c>
      <c r="F366" s="265">
        <v>237.1</v>
      </c>
      <c r="G366" s="265">
        <v>235.2</v>
      </c>
      <c r="H366" s="265">
        <v>244.7</v>
      </c>
      <c r="I366" s="265">
        <v>246.60000000000002</v>
      </c>
      <c r="J366" s="265">
        <v>249.45</v>
      </c>
      <c r="K366" s="263">
        <v>243.75</v>
      </c>
      <c r="L366" s="263">
        <v>239</v>
      </c>
      <c r="M366" s="263">
        <v>46.012129999999999</v>
      </c>
    </row>
    <row r="367" spans="1:13">
      <c r="A367" s="254">
        <v>357</v>
      </c>
      <c r="B367" s="263" t="s">
        <v>270</v>
      </c>
      <c r="C367" s="264">
        <v>4439</v>
      </c>
      <c r="D367" s="265">
        <v>4437.8166666666666</v>
      </c>
      <c r="E367" s="265">
        <v>4418.3833333333332</v>
      </c>
      <c r="F367" s="265">
        <v>4397.7666666666664</v>
      </c>
      <c r="G367" s="265">
        <v>4378.333333333333</v>
      </c>
      <c r="H367" s="265">
        <v>4458.4333333333334</v>
      </c>
      <c r="I367" s="265">
        <v>4477.8666666666659</v>
      </c>
      <c r="J367" s="265">
        <v>4498.4833333333336</v>
      </c>
      <c r="K367" s="263">
        <v>4457.25</v>
      </c>
      <c r="L367" s="263">
        <v>4417.2</v>
      </c>
      <c r="M367" s="263">
        <v>0.2112</v>
      </c>
    </row>
    <row r="368" spans="1:13">
      <c r="A368" s="254">
        <v>358</v>
      </c>
      <c r="B368" s="263" t="s">
        <v>460</v>
      </c>
      <c r="C368" s="264">
        <v>197.6</v>
      </c>
      <c r="D368" s="265">
        <v>198.36666666666665</v>
      </c>
      <c r="E368" s="265">
        <v>196.2833333333333</v>
      </c>
      <c r="F368" s="265">
        <v>194.96666666666667</v>
      </c>
      <c r="G368" s="265">
        <v>192.88333333333333</v>
      </c>
      <c r="H368" s="265">
        <v>199.68333333333328</v>
      </c>
      <c r="I368" s="265">
        <v>201.76666666666659</v>
      </c>
      <c r="J368" s="265">
        <v>203.08333333333326</v>
      </c>
      <c r="K368" s="263">
        <v>200.45</v>
      </c>
      <c r="L368" s="263">
        <v>197.05</v>
      </c>
      <c r="M368" s="263">
        <v>7.1897599999999997</v>
      </c>
    </row>
    <row r="369" spans="1:13">
      <c r="A369" s="254">
        <v>359</v>
      </c>
      <c r="B369" s="263" t="s">
        <v>461</v>
      </c>
      <c r="C369" s="264">
        <v>815.55</v>
      </c>
      <c r="D369" s="265">
        <v>814.08333333333337</v>
      </c>
      <c r="E369" s="265">
        <v>805.01666666666677</v>
      </c>
      <c r="F369" s="265">
        <v>794.48333333333335</v>
      </c>
      <c r="G369" s="265">
        <v>785.41666666666674</v>
      </c>
      <c r="H369" s="265">
        <v>824.61666666666679</v>
      </c>
      <c r="I369" s="265">
        <v>833.68333333333339</v>
      </c>
      <c r="J369" s="265">
        <v>844.21666666666681</v>
      </c>
      <c r="K369" s="263">
        <v>823.15</v>
      </c>
      <c r="L369" s="263">
        <v>803.55</v>
      </c>
      <c r="M369" s="263">
        <v>0.92112000000000005</v>
      </c>
    </row>
    <row r="370" spans="1:13">
      <c r="A370" s="254">
        <v>360</v>
      </c>
      <c r="B370" s="263" t="s">
        <v>160</v>
      </c>
      <c r="C370" s="264">
        <v>1771.85</v>
      </c>
      <c r="D370" s="265">
        <v>1772.05</v>
      </c>
      <c r="E370" s="265">
        <v>1750.1499999999999</v>
      </c>
      <c r="F370" s="265">
        <v>1728.4499999999998</v>
      </c>
      <c r="G370" s="265">
        <v>1706.5499999999997</v>
      </c>
      <c r="H370" s="265">
        <v>1793.75</v>
      </c>
      <c r="I370" s="265">
        <v>1815.65</v>
      </c>
      <c r="J370" s="265">
        <v>1837.3500000000001</v>
      </c>
      <c r="K370" s="263">
        <v>1793.95</v>
      </c>
      <c r="L370" s="263">
        <v>1750.35</v>
      </c>
      <c r="M370" s="263">
        <v>6.3978299999999999</v>
      </c>
    </row>
    <row r="371" spans="1:13">
      <c r="A371" s="254">
        <v>361</v>
      </c>
      <c r="B371" s="263" t="s">
        <v>157</v>
      </c>
      <c r="C371" s="264">
        <v>1632.45</v>
      </c>
      <c r="D371" s="265">
        <v>1635.4833333333333</v>
      </c>
      <c r="E371" s="265">
        <v>1594.0166666666667</v>
      </c>
      <c r="F371" s="265">
        <v>1555.5833333333333</v>
      </c>
      <c r="G371" s="265">
        <v>1514.1166666666666</v>
      </c>
      <c r="H371" s="265">
        <v>1673.9166666666667</v>
      </c>
      <c r="I371" s="265">
        <v>1715.3833333333334</v>
      </c>
      <c r="J371" s="265">
        <v>1753.8166666666668</v>
      </c>
      <c r="K371" s="263">
        <v>1676.95</v>
      </c>
      <c r="L371" s="263">
        <v>1597.05</v>
      </c>
      <c r="M371" s="263">
        <v>20.867159999999998</v>
      </c>
    </row>
    <row r="372" spans="1:13">
      <c r="A372" s="254">
        <v>362</v>
      </c>
      <c r="B372" s="263" t="s">
        <v>757</v>
      </c>
      <c r="C372" s="264">
        <v>580</v>
      </c>
      <c r="D372" s="265">
        <v>573.53333333333342</v>
      </c>
      <c r="E372" s="265">
        <v>562.66666666666686</v>
      </c>
      <c r="F372" s="265">
        <v>545.33333333333348</v>
      </c>
      <c r="G372" s="265">
        <v>534.46666666666692</v>
      </c>
      <c r="H372" s="265">
        <v>590.86666666666679</v>
      </c>
      <c r="I372" s="265">
        <v>601.73333333333335</v>
      </c>
      <c r="J372" s="265">
        <v>619.06666666666672</v>
      </c>
      <c r="K372" s="263">
        <v>584.4</v>
      </c>
      <c r="L372" s="263">
        <v>556.20000000000005</v>
      </c>
      <c r="M372" s="263">
        <v>2.64873</v>
      </c>
    </row>
    <row r="373" spans="1:13">
      <c r="A373" s="254">
        <v>363</v>
      </c>
      <c r="B373" s="263" t="s">
        <v>462</v>
      </c>
      <c r="C373" s="264">
        <v>1324.85</v>
      </c>
      <c r="D373" s="265">
        <v>1318.2833333333333</v>
      </c>
      <c r="E373" s="265">
        <v>1296.5666666666666</v>
      </c>
      <c r="F373" s="265">
        <v>1268.2833333333333</v>
      </c>
      <c r="G373" s="265">
        <v>1246.5666666666666</v>
      </c>
      <c r="H373" s="265">
        <v>1346.5666666666666</v>
      </c>
      <c r="I373" s="265">
        <v>1368.2833333333333</v>
      </c>
      <c r="J373" s="265">
        <v>1396.5666666666666</v>
      </c>
      <c r="K373" s="263">
        <v>1340</v>
      </c>
      <c r="L373" s="263">
        <v>1290</v>
      </c>
      <c r="M373" s="263">
        <v>6.4185499999999998</v>
      </c>
    </row>
    <row r="374" spans="1:13">
      <c r="A374" s="254">
        <v>364</v>
      </c>
      <c r="B374" s="263" t="s">
        <v>758</v>
      </c>
      <c r="C374" s="264">
        <v>916.8</v>
      </c>
      <c r="D374" s="265">
        <v>917.94999999999993</v>
      </c>
      <c r="E374" s="265">
        <v>890.89999999999986</v>
      </c>
      <c r="F374" s="265">
        <v>864.99999999999989</v>
      </c>
      <c r="G374" s="265">
        <v>837.94999999999982</v>
      </c>
      <c r="H374" s="265">
        <v>943.84999999999991</v>
      </c>
      <c r="I374" s="265">
        <v>970.89999999999986</v>
      </c>
      <c r="J374" s="265">
        <v>996.8</v>
      </c>
      <c r="K374" s="263">
        <v>945</v>
      </c>
      <c r="L374" s="263">
        <v>892.05</v>
      </c>
      <c r="M374" s="263">
        <v>19.422740000000001</v>
      </c>
    </row>
    <row r="375" spans="1:13">
      <c r="A375" s="254">
        <v>365</v>
      </c>
      <c r="B375" s="263" t="s">
        <v>159</v>
      </c>
      <c r="C375" s="264">
        <v>127.5</v>
      </c>
      <c r="D375" s="265">
        <v>127.33333333333333</v>
      </c>
      <c r="E375" s="265">
        <v>126.26666666666665</v>
      </c>
      <c r="F375" s="265">
        <v>125.03333333333332</v>
      </c>
      <c r="G375" s="265">
        <v>123.96666666666664</v>
      </c>
      <c r="H375" s="265">
        <v>128.56666666666666</v>
      </c>
      <c r="I375" s="265">
        <v>129.63333333333335</v>
      </c>
      <c r="J375" s="265">
        <v>130.86666666666667</v>
      </c>
      <c r="K375" s="263">
        <v>128.4</v>
      </c>
      <c r="L375" s="263">
        <v>126.1</v>
      </c>
      <c r="M375" s="263">
        <v>62.658090000000001</v>
      </c>
    </row>
    <row r="376" spans="1:13">
      <c r="A376" s="254">
        <v>366</v>
      </c>
      <c r="B376" s="263" t="s">
        <v>162</v>
      </c>
      <c r="C376" s="264">
        <v>213.75</v>
      </c>
      <c r="D376" s="265">
        <v>212.29999999999998</v>
      </c>
      <c r="E376" s="265">
        <v>209.79999999999995</v>
      </c>
      <c r="F376" s="265">
        <v>205.84999999999997</v>
      </c>
      <c r="G376" s="265">
        <v>203.34999999999994</v>
      </c>
      <c r="H376" s="265">
        <v>216.24999999999997</v>
      </c>
      <c r="I376" s="265">
        <v>218.75000000000003</v>
      </c>
      <c r="J376" s="265">
        <v>222.7</v>
      </c>
      <c r="K376" s="263">
        <v>214.8</v>
      </c>
      <c r="L376" s="263">
        <v>208.35</v>
      </c>
      <c r="M376" s="263">
        <v>115.33754999999999</v>
      </c>
    </row>
    <row r="377" spans="1:13">
      <c r="A377" s="254">
        <v>367</v>
      </c>
      <c r="B377" s="263" t="s">
        <v>463</v>
      </c>
      <c r="C377" s="264">
        <v>130.25</v>
      </c>
      <c r="D377" s="265">
        <v>130</v>
      </c>
      <c r="E377" s="265">
        <v>128.35</v>
      </c>
      <c r="F377" s="265">
        <v>126.44999999999999</v>
      </c>
      <c r="G377" s="265">
        <v>124.79999999999998</v>
      </c>
      <c r="H377" s="265">
        <v>131.9</v>
      </c>
      <c r="I377" s="265">
        <v>133.54999999999998</v>
      </c>
      <c r="J377" s="265">
        <v>135.45000000000002</v>
      </c>
      <c r="K377" s="263">
        <v>131.65</v>
      </c>
      <c r="L377" s="263">
        <v>128.1</v>
      </c>
      <c r="M377" s="263">
        <v>8.8043099999999992</v>
      </c>
    </row>
    <row r="378" spans="1:13">
      <c r="A378" s="254">
        <v>368</v>
      </c>
      <c r="B378" s="263" t="s">
        <v>271</v>
      </c>
      <c r="C378" s="264">
        <v>286.75</v>
      </c>
      <c r="D378" s="265">
        <v>288.48333333333335</v>
      </c>
      <c r="E378" s="265">
        <v>283.26666666666671</v>
      </c>
      <c r="F378" s="265">
        <v>279.78333333333336</v>
      </c>
      <c r="G378" s="265">
        <v>274.56666666666672</v>
      </c>
      <c r="H378" s="265">
        <v>291.9666666666667</v>
      </c>
      <c r="I378" s="265">
        <v>297.18333333333339</v>
      </c>
      <c r="J378" s="265">
        <v>300.66666666666669</v>
      </c>
      <c r="K378" s="263">
        <v>293.7</v>
      </c>
      <c r="L378" s="263">
        <v>285</v>
      </c>
      <c r="M378" s="263">
        <v>4.90876</v>
      </c>
    </row>
    <row r="379" spans="1:13">
      <c r="A379" s="254">
        <v>369</v>
      </c>
      <c r="B379" s="263" t="s">
        <v>464</v>
      </c>
      <c r="C379" s="264">
        <v>112.2</v>
      </c>
      <c r="D379" s="265">
        <v>110.86666666666667</v>
      </c>
      <c r="E379" s="265">
        <v>105.53333333333335</v>
      </c>
      <c r="F379" s="265">
        <v>98.866666666666674</v>
      </c>
      <c r="G379" s="265">
        <v>93.533333333333346</v>
      </c>
      <c r="H379" s="265">
        <v>117.53333333333335</v>
      </c>
      <c r="I379" s="265">
        <v>122.86666666666666</v>
      </c>
      <c r="J379" s="265">
        <v>129.53333333333336</v>
      </c>
      <c r="K379" s="263">
        <v>116.2</v>
      </c>
      <c r="L379" s="263">
        <v>104.2</v>
      </c>
      <c r="M379" s="263">
        <v>17.20157</v>
      </c>
    </row>
    <row r="380" spans="1:13">
      <c r="A380" s="254">
        <v>370</v>
      </c>
      <c r="B380" s="263" t="s">
        <v>465</v>
      </c>
      <c r="C380" s="264">
        <v>7393.4</v>
      </c>
      <c r="D380" s="265">
        <v>7371.6833333333334</v>
      </c>
      <c r="E380" s="265">
        <v>7243.3666666666668</v>
      </c>
      <c r="F380" s="265">
        <v>7093.333333333333</v>
      </c>
      <c r="G380" s="265">
        <v>6965.0166666666664</v>
      </c>
      <c r="H380" s="265">
        <v>7521.7166666666672</v>
      </c>
      <c r="I380" s="265">
        <v>7650.0333333333347</v>
      </c>
      <c r="J380" s="265">
        <v>7800.0666666666675</v>
      </c>
      <c r="K380" s="263">
        <v>7500</v>
      </c>
      <c r="L380" s="263">
        <v>7221.65</v>
      </c>
      <c r="M380" s="263">
        <v>0.24528</v>
      </c>
    </row>
    <row r="381" spans="1:13">
      <c r="A381" s="254">
        <v>371</v>
      </c>
      <c r="B381" s="263" t="s">
        <v>272</v>
      </c>
      <c r="C381" s="264">
        <v>13022.55</v>
      </c>
      <c r="D381" s="265">
        <v>12931.933333333334</v>
      </c>
      <c r="E381" s="265">
        <v>12690.616666666669</v>
      </c>
      <c r="F381" s="265">
        <v>12358.683333333334</v>
      </c>
      <c r="G381" s="265">
        <v>12117.366666666669</v>
      </c>
      <c r="H381" s="265">
        <v>13263.866666666669</v>
      </c>
      <c r="I381" s="265">
        <v>13505.183333333334</v>
      </c>
      <c r="J381" s="265">
        <v>13837.116666666669</v>
      </c>
      <c r="K381" s="263">
        <v>13173.25</v>
      </c>
      <c r="L381" s="263">
        <v>12600</v>
      </c>
      <c r="M381" s="263">
        <v>0.34527000000000002</v>
      </c>
    </row>
    <row r="382" spans="1:13">
      <c r="A382" s="254">
        <v>372</v>
      </c>
      <c r="B382" s="263" t="s">
        <v>161</v>
      </c>
      <c r="C382" s="264">
        <v>38.75</v>
      </c>
      <c r="D382" s="265">
        <v>39.15</v>
      </c>
      <c r="E382" s="265">
        <v>38.199999999999996</v>
      </c>
      <c r="F382" s="265">
        <v>37.65</v>
      </c>
      <c r="G382" s="265">
        <v>36.699999999999996</v>
      </c>
      <c r="H382" s="265">
        <v>39.699999999999996</v>
      </c>
      <c r="I382" s="265">
        <v>40.65</v>
      </c>
      <c r="J382" s="265">
        <v>41.199999999999996</v>
      </c>
      <c r="K382" s="263">
        <v>40.1</v>
      </c>
      <c r="L382" s="263">
        <v>38.6</v>
      </c>
      <c r="M382" s="263">
        <v>1515.1083000000001</v>
      </c>
    </row>
    <row r="383" spans="1:13">
      <c r="A383" s="254">
        <v>373</v>
      </c>
      <c r="B383" s="263" t="s">
        <v>273</v>
      </c>
      <c r="C383" s="264">
        <v>707.3</v>
      </c>
      <c r="D383" s="265">
        <v>710.33333333333337</v>
      </c>
      <c r="E383" s="265">
        <v>691.66666666666674</v>
      </c>
      <c r="F383" s="265">
        <v>676.03333333333342</v>
      </c>
      <c r="G383" s="265">
        <v>657.36666666666679</v>
      </c>
      <c r="H383" s="265">
        <v>725.9666666666667</v>
      </c>
      <c r="I383" s="265">
        <v>744.63333333333344</v>
      </c>
      <c r="J383" s="265">
        <v>760.26666666666665</v>
      </c>
      <c r="K383" s="263">
        <v>729</v>
      </c>
      <c r="L383" s="263">
        <v>694.7</v>
      </c>
      <c r="M383" s="263">
        <v>2.5365099999999998</v>
      </c>
    </row>
    <row r="384" spans="1:13">
      <c r="A384" s="254">
        <v>374</v>
      </c>
      <c r="B384" s="263" t="s">
        <v>165</v>
      </c>
      <c r="C384" s="264">
        <v>243.8</v>
      </c>
      <c r="D384" s="265">
        <v>243.71666666666667</v>
      </c>
      <c r="E384" s="265">
        <v>241.18333333333334</v>
      </c>
      <c r="F384" s="265">
        <v>238.56666666666666</v>
      </c>
      <c r="G384" s="265">
        <v>236.03333333333333</v>
      </c>
      <c r="H384" s="265">
        <v>246.33333333333334</v>
      </c>
      <c r="I384" s="265">
        <v>248.8666666666667</v>
      </c>
      <c r="J384" s="265">
        <v>251.48333333333335</v>
      </c>
      <c r="K384" s="263">
        <v>246.25</v>
      </c>
      <c r="L384" s="263">
        <v>241.1</v>
      </c>
      <c r="M384" s="263">
        <v>93.004300000000001</v>
      </c>
    </row>
    <row r="385" spans="1:13">
      <c r="A385" s="254">
        <v>375</v>
      </c>
      <c r="B385" s="263" t="s">
        <v>166</v>
      </c>
      <c r="C385" s="264">
        <v>146.05000000000001</v>
      </c>
      <c r="D385" s="265">
        <v>146.5</v>
      </c>
      <c r="E385" s="265">
        <v>145.05000000000001</v>
      </c>
      <c r="F385" s="265">
        <v>144.05000000000001</v>
      </c>
      <c r="G385" s="265">
        <v>142.60000000000002</v>
      </c>
      <c r="H385" s="265">
        <v>147.5</v>
      </c>
      <c r="I385" s="265">
        <v>148.94999999999999</v>
      </c>
      <c r="J385" s="265">
        <v>149.94999999999999</v>
      </c>
      <c r="K385" s="263">
        <v>147.94999999999999</v>
      </c>
      <c r="L385" s="263">
        <v>145.5</v>
      </c>
      <c r="M385" s="263">
        <v>16.283270000000002</v>
      </c>
    </row>
    <row r="386" spans="1:13">
      <c r="A386" s="254">
        <v>376</v>
      </c>
      <c r="B386" s="263" t="s">
        <v>466</v>
      </c>
      <c r="C386" s="264">
        <v>241</v>
      </c>
      <c r="D386" s="265">
        <v>242.26666666666665</v>
      </c>
      <c r="E386" s="265">
        <v>239.0333333333333</v>
      </c>
      <c r="F386" s="265">
        <v>237.06666666666666</v>
      </c>
      <c r="G386" s="265">
        <v>233.83333333333331</v>
      </c>
      <c r="H386" s="265">
        <v>244.23333333333329</v>
      </c>
      <c r="I386" s="265">
        <v>247.46666666666664</v>
      </c>
      <c r="J386" s="265">
        <v>249.43333333333328</v>
      </c>
      <c r="K386" s="263">
        <v>245.5</v>
      </c>
      <c r="L386" s="263">
        <v>240.3</v>
      </c>
      <c r="M386" s="263">
        <v>11.52378</v>
      </c>
    </row>
    <row r="387" spans="1:13">
      <c r="A387" s="254">
        <v>377</v>
      </c>
      <c r="B387" s="263" t="s">
        <v>467</v>
      </c>
      <c r="C387" s="264">
        <v>526.15</v>
      </c>
      <c r="D387" s="265">
        <v>523.69999999999993</v>
      </c>
      <c r="E387" s="265">
        <v>519.69999999999982</v>
      </c>
      <c r="F387" s="265">
        <v>513.24999999999989</v>
      </c>
      <c r="G387" s="265">
        <v>509.24999999999977</v>
      </c>
      <c r="H387" s="265">
        <v>530.14999999999986</v>
      </c>
      <c r="I387" s="265">
        <v>534.15000000000009</v>
      </c>
      <c r="J387" s="265">
        <v>540.59999999999991</v>
      </c>
      <c r="K387" s="263">
        <v>527.70000000000005</v>
      </c>
      <c r="L387" s="263">
        <v>517.25</v>
      </c>
      <c r="M387" s="263">
        <v>1.7820400000000001</v>
      </c>
    </row>
    <row r="388" spans="1:13">
      <c r="A388" s="254">
        <v>378</v>
      </c>
      <c r="B388" s="263" t="s">
        <v>468</v>
      </c>
      <c r="C388" s="264">
        <v>31.9</v>
      </c>
      <c r="D388" s="265">
        <v>31.516666666666669</v>
      </c>
      <c r="E388" s="265">
        <v>30.533333333333339</v>
      </c>
      <c r="F388" s="265">
        <v>29.166666666666668</v>
      </c>
      <c r="G388" s="265">
        <v>28.183333333333337</v>
      </c>
      <c r="H388" s="265">
        <v>32.88333333333334</v>
      </c>
      <c r="I388" s="265">
        <v>33.866666666666667</v>
      </c>
      <c r="J388" s="265">
        <v>35.233333333333341</v>
      </c>
      <c r="K388" s="263">
        <v>32.5</v>
      </c>
      <c r="L388" s="263">
        <v>30.15</v>
      </c>
      <c r="M388" s="263">
        <v>202.74284</v>
      </c>
    </row>
    <row r="389" spans="1:13">
      <c r="A389" s="254">
        <v>379</v>
      </c>
      <c r="B389" s="263" t="s">
        <v>469</v>
      </c>
      <c r="C389" s="264">
        <v>136.44999999999999</v>
      </c>
      <c r="D389" s="265">
        <v>136.63333333333333</v>
      </c>
      <c r="E389" s="265">
        <v>132.76666666666665</v>
      </c>
      <c r="F389" s="265">
        <v>129.08333333333331</v>
      </c>
      <c r="G389" s="265">
        <v>125.21666666666664</v>
      </c>
      <c r="H389" s="265">
        <v>140.31666666666666</v>
      </c>
      <c r="I389" s="265">
        <v>144.18333333333334</v>
      </c>
      <c r="J389" s="265">
        <v>147.86666666666667</v>
      </c>
      <c r="K389" s="263">
        <v>140.5</v>
      </c>
      <c r="L389" s="263">
        <v>132.94999999999999</v>
      </c>
      <c r="M389" s="263">
        <v>20.112880000000001</v>
      </c>
    </row>
    <row r="390" spans="1:13">
      <c r="A390" s="254">
        <v>380</v>
      </c>
      <c r="B390" s="263" t="s">
        <v>274</v>
      </c>
      <c r="C390" s="264">
        <v>484.7</v>
      </c>
      <c r="D390" s="265">
        <v>484.88333333333338</v>
      </c>
      <c r="E390" s="265">
        <v>481.81666666666678</v>
      </c>
      <c r="F390" s="265">
        <v>478.93333333333339</v>
      </c>
      <c r="G390" s="265">
        <v>475.86666666666679</v>
      </c>
      <c r="H390" s="265">
        <v>487.76666666666677</v>
      </c>
      <c r="I390" s="265">
        <v>490.83333333333337</v>
      </c>
      <c r="J390" s="265">
        <v>493.71666666666675</v>
      </c>
      <c r="K390" s="263">
        <v>487.95</v>
      </c>
      <c r="L390" s="263">
        <v>482</v>
      </c>
      <c r="M390" s="263">
        <v>1.47522</v>
      </c>
    </row>
    <row r="391" spans="1:13">
      <c r="A391" s="254">
        <v>381</v>
      </c>
      <c r="B391" s="263" t="s">
        <v>470</v>
      </c>
      <c r="C391" s="264">
        <v>264.85000000000002</v>
      </c>
      <c r="D391" s="265">
        <v>265.63333333333333</v>
      </c>
      <c r="E391" s="265">
        <v>263.31666666666666</v>
      </c>
      <c r="F391" s="265">
        <v>261.78333333333336</v>
      </c>
      <c r="G391" s="265">
        <v>259.4666666666667</v>
      </c>
      <c r="H391" s="265">
        <v>267.16666666666663</v>
      </c>
      <c r="I391" s="265">
        <v>269.48333333333323</v>
      </c>
      <c r="J391" s="265">
        <v>271.01666666666659</v>
      </c>
      <c r="K391" s="263">
        <v>267.95</v>
      </c>
      <c r="L391" s="263">
        <v>264.10000000000002</v>
      </c>
      <c r="M391" s="263">
        <v>2.6669499999999999</v>
      </c>
    </row>
    <row r="392" spans="1:13">
      <c r="A392" s="254">
        <v>382</v>
      </c>
      <c r="B392" s="263" t="s">
        <v>471</v>
      </c>
      <c r="C392" s="264">
        <v>53.9</v>
      </c>
      <c r="D392" s="265">
        <v>53.983333333333327</v>
      </c>
      <c r="E392" s="265">
        <v>53.166666666666657</v>
      </c>
      <c r="F392" s="265">
        <v>52.43333333333333</v>
      </c>
      <c r="G392" s="265">
        <v>51.61666666666666</v>
      </c>
      <c r="H392" s="265">
        <v>54.716666666666654</v>
      </c>
      <c r="I392" s="265">
        <v>55.533333333333331</v>
      </c>
      <c r="J392" s="265">
        <v>56.266666666666652</v>
      </c>
      <c r="K392" s="263">
        <v>54.8</v>
      </c>
      <c r="L392" s="263">
        <v>53.25</v>
      </c>
      <c r="M392" s="263">
        <v>16.055250000000001</v>
      </c>
    </row>
    <row r="393" spans="1:13">
      <c r="A393" s="254">
        <v>383</v>
      </c>
      <c r="B393" s="263" t="s">
        <v>472</v>
      </c>
      <c r="C393" s="264">
        <v>1642.6</v>
      </c>
      <c r="D393" s="265">
        <v>1633.5333333333335</v>
      </c>
      <c r="E393" s="265">
        <v>1612.116666666667</v>
      </c>
      <c r="F393" s="265">
        <v>1581.6333333333334</v>
      </c>
      <c r="G393" s="265">
        <v>1560.2166666666669</v>
      </c>
      <c r="H393" s="265">
        <v>1664.0166666666671</v>
      </c>
      <c r="I393" s="265">
        <v>1685.4333333333336</v>
      </c>
      <c r="J393" s="265">
        <v>1715.9166666666672</v>
      </c>
      <c r="K393" s="263">
        <v>1654.95</v>
      </c>
      <c r="L393" s="263">
        <v>1603.05</v>
      </c>
      <c r="M393" s="263">
        <v>0.12989000000000001</v>
      </c>
    </row>
    <row r="394" spans="1:13">
      <c r="A394" s="254">
        <v>384</v>
      </c>
      <c r="B394" s="263" t="s">
        <v>473</v>
      </c>
      <c r="C394" s="264">
        <v>338.05</v>
      </c>
      <c r="D394" s="265">
        <v>337.43333333333334</v>
      </c>
      <c r="E394" s="265">
        <v>333.01666666666665</v>
      </c>
      <c r="F394" s="265">
        <v>327.98333333333329</v>
      </c>
      <c r="G394" s="265">
        <v>323.56666666666661</v>
      </c>
      <c r="H394" s="265">
        <v>342.4666666666667</v>
      </c>
      <c r="I394" s="265">
        <v>346.88333333333333</v>
      </c>
      <c r="J394" s="265">
        <v>351.91666666666674</v>
      </c>
      <c r="K394" s="263">
        <v>341.85</v>
      </c>
      <c r="L394" s="263">
        <v>332.4</v>
      </c>
      <c r="M394" s="263">
        <v>7.4318499999999998</v>
      </c>
    </row>
    <row r="395" spans="1:13">
      <c r="A395" s="254">
        <v>385</v>
      </c>
      <c r="B395" s="263" t="s">
        <v>474</v>
      </c>
      <c r="C395" s="264">
        <v>160.4</v>
      </c>
      <c r="D395" s="265">
        <v>161</v>
      </c>
      <c r="E395" s="265">
        <v>158.5</v>
      </c>
      <c r="F395" s="265">
        <v>156.6</v>
      </c>
      <c r="G395" s="265">
        <v>154.1</v>
      </c>
      <c r="H395" s="265">
        <v>162.9</v>
      </c>
      <c r="I395" s="265">
        <v>165.4</v>
      </c>
      <c r="J395" s="265">
        <v>167.3</v>
      </c>
      <c r="K395" s="263">
        <v>163.5</v>
      </c>
      <c r="L395" s="263">
        <v>159.1</v>
      </c>
      <c r="M395" s="263">
        <v>1.0957399999999999</v>
      </c>
    </row>
    <row r="396" spans="1:13">
      <c r="A396" s="254">
        <v>386</v>
      </c>
      <c r="B396" s="263" t="s">
        <v>475</v>
      </c>
      <c r="C396" s="264">
        <v>893.85</v>
      </c>
      <c r="D396" s="265">
        <v>894.18333333333339</v>
      </c>
      <c r="E396" s="265">
        <v>884.86666666666679</v>
      </c>
      <c r="F396" s="265">
        <v>875.88333333333344</v>
      </c>
      <c r="G396" s="265">
        <v>866.56666666666683</v>
      </c>
      <c r="H396" s="265">
        <v>903.16666666666674</v>
      </c>
      <c r="I396" s="265">
        <v>912.48333333333335</v>
      </c>
      <c r="J396" s="265">
        <v>921.4666666666667</v>
      </c>
      <c r="K396" s="263">
        <v>903.5</v>
      </c>
      <c r="L396" s="263">
        <v>885.2</v>
      </c>
      <c r="M396" s="263">
        <v>2.3539099999999999</v>
      </c>
    </row>
    <row r="397" spans="1:13">
      <c r="A397" s="254">
        <v>387</v>
      </c>
      <c r="B397" s="263" t="s">
        <v>167</v>
      </c>
      <c r="C397" s="264">
        <v>2055.6999999999998</v>
      </c>
      <c r="D397" s="265">
        <v>2030.7166666666665</v>
      </c>
      <c r="E397" s="265">
        <v>1997.2333333333331</v>
      </c>
      <c r="F397" s="265">
        <v>1938.7666666666667</v>
      </c>
      <c r="G397" s="265">
        <v>1905.2833333333333</v>
      </c>
      <c r="H397" s="265">
        <v>2089.1833333333329</v>
      </c>
      <c r="I397" s="265">
        <v>2122.6666666666661</v>
      </c>
      <c r="J397" s="265">
        <v>2181.1333333333328</v>
      </c>
      <c r="K397" s="263">
        <v>2064.1999999999998</v>
      </c>
      <c r="L397" s="263">
        <v>1972.25</v>
      </c>
      <c r="M397" s="263">
        <v>196.31870000000001</v>
      </c>
    </row>
    <row r="398" spans="1:13">
      <c r="A398" s="254">
        <v>388</v>
      </c>
      <c r="B398" s="263" t="s">
        <v>817</v>
      </c>
      <c r="C398" s="264">
        <v>1024.2</v>
      </c>
      <c r="D398" s="265">
        <v>1021.2333333333332</v>
      </c>
      <c r="E398" s="265">
        <v>1012.9666666666665</v>
      </c>
      <c r="F398" s="265">
        <v>1001.7333333333332</v>
      </c>
      <c r="G398" s="265">
        <v>993.46666666666647</v>
      </c>
      <c r="H398" s="265">
        <v>1032.4666666666665</v>
      </c>
      <c r="I398" s="265">
        <v>1040.7333333333331</v>
      </c>
      <c r="J398" s="265">
        <v>1051.9666666666665</v>
      </c>
      <c r="K398" s="263">
        <v>1029.5</v>
      </c>
      <c r="L398" s="263">
        <v>1010</v>
      </c>
      <c r="M398" s="263">
        <v>6.3357599999999996</v>
      </c>
    </row>
    <row r="399" spans="1:13">
      <c r="A399" s="254">
        <v>389</v>
      </c>
      <c r="B399" s="263" t="s">
        <v>275</v>
      </c>
      <c r="C399" s="264">
        <v>907.35</v>
      </c>
      <c r="D399" s="265">
        <v>911.6</v>
      </c>
      <c r="E399" s="265">
        <v>901.30000000000007</v>
      </c>
      <c r="F399" s="265">
        <v>895.25</v>
      </c>
      <c r="G399" s="265">
        <v>884.95</v>
      </c>
      <c r="H399" s="265">
        <v>917.65000000000009</v>
      </c>
      <c r="I399" s="265">
        <v>927.95</v>
      </c>
      <c r="J399" s="265">
        <v>934.00000000000011</v>
      </c>
      <c r="K399" s="263">
        <v>921.9</v>
      </c>
      <c r="L399" s="263">
        <v>905.55</v>
      </c>
      <c r="M399" s="263">
        <v>21.848189999999999</v>
      </c>
    </row>
    <row r="400" spans="1:13">
      <c r="A400" s="254">
        <v>390</v>
      </c>
      <c r="B400" s="263" t="s">
        <v>477</v>
      </c>
      <c r="C400" s="264">
        <v>26.45</v>
      </c>
      <c r="D400" s="265">
        <v>26.5</v>
      </c>
      <c r="E400" s="265">
        <v>26.25</v>
      </c>
      <c r="F400" s="265">
        <v>26.05</v>
      </c>
      <c r="G400" s="265">
        <v>25.8</v>
      </c>
      <c r="H400" s="265">
        <v>26.7</v>
      </c>
      <c r="I400" s="265">
        <v>26.95</v>
      </c>
      <c r="J400" s="265">
        <v>27.15</v>
      </c>
      <c r="K400" s="263">
        <v>26.75</v>
      </c>
      <c r="L400" s="263">
        <v>26.3</v>
      </c>
      <c r="M400" s="263">
        <v>13.51374</v>
      </c>
    </row>
    <row r="401" spans="1:13">
      <c r="A401" s="254">
        <v>391</v>
      </c>
      <c r="B401" s="263" t="s">
        <v>478</v>
      </c>
      <c r="C401" s="264">
        <v>2356.65</v>
      </c>
      <c r="D401" s="265">
        <v>2374.2999999999997</v>
      </c>
      <c r="E401" s="265">
        <v>2333.3499999999995</v>
      </c>
      <c r="F401" s="265">
        <v>2310.0499999999997</v>
      </c>
      <c r="G401" s="265">
        <v>2269.0999999999995</v>
      </c>
      <c r="H401" s="265">
        <v>2397.5999999999995</v>
      </c>
      <c r="I401" s="265">
        <v>2438.5499999999993</v>
      </c>
      <c r="J401" s="265">
        <v>2461.8499999999995</v>
      </c>
      <c r="K401" s="263">
        <v>2415.25</v>
      </c>
      <c r="L401" s="263">
        <v>2351</v>
      </c>
      <c r="M401" s="263">
        <v>0.20072999999999999</v>
      </c>
    </row>
    <row r="402" spans="1:13">
      <c r="A402" s="254">
        <v>392</v>
      </c>
      <c r="B402" s="263" t="s">
        <v>172</v>
      </c>
      <c r="C402" s="264">
        <v>5676.8</v>
      </c>
      <c r="D402" s="265">
        <v>5630.916666666667</v>
      </c>
      <c r="E402" s="265">
        <v>5555.8833333333341</v>
      </c>
      <c r="F402" s="265">
        <v>5434.9666666666672</v>
      </c>
      <c r="G402" s="265">
        <v>5359.9333333333343</v>
      </c>
      <c r="H402" s="265">
        <v>5751.8333333333339</v>
      </c>
      <c r="I402" s="265">
        <v>5826.8666666666668</v>
      </c>
      <c r="J402" s="265">
        <v>5947.7833333333338</v>
      </c>
      <c r="K402" s="263">
        <v>5705.95</v>
      </c>
      <c r="L402" s="263">
        <v>5510</v>
      </c>
      <c r="M402" s="263">
        <v>1.5927800000000001</v>
      </c>
    </row>
    <row r="403" spans="1:13">
      <c r="A403" s="254">
        <v>393</v>
      </c>
      <c r="B403" s="263" t="s">
        <v>479</v>
      </c>
      <c r="C403" s="264">
        <v>7787.15</v>
      </c>
      <c r="D403" s="265">
        <v>7801.5</v>
      </c>
      <c r="E403" s="265">
        <v>7765.65</v>
      </c>
      <c r="F403" s="265">
        <v>7744.15</v>
      </c>
      <c r="G403" s="265">
        <v>7708.2999999999993</v>
      </c>
      <c r="H403" s="265">
        <v>7823</v>
      </c>
      <c r="I403" s="265">
        <v>7858.85</v>
      </c>
      <c r="J403" s="265">
        <v>7880.35</v>
      </c>
      <c r="K403" s="263">
        <v>7837.35</v>
      </c>
      <c r="L403" s="263">
        <v>7780</v>
      </c>
      <c r="M403" s="263">
        <v>0.10022</v>
      </c>
    </row>
    <row r="404" spans="1:13">
      <c r="A404" s="254">
        <v>394</v>
      </c>
      <c r="B404" s="263" t="s">
        <v>480</v>
      </c>
      <c r="C404" s="264">
        <v>4938.3999999999996</v>
      </c>
      <c r="D404" s="265">
        <v>4922.9000000000005</v>
      </c>
      <c r="E404" s="265">
        <v>4870.5500000000011</v>
      </c>
      <c r="F404" s="265">
        <v>4802.7000000000007</v>
      </c>
      <c r="G404" s="265">
        <v>4750.3500000000013</v>
      </c>
      <c r="H404" s="265">
        <v>4990.7500000000009</v>
      </c>
      <c r="I404" s="265">
        <v>5043.1000000000013</v>
      </c>
      <c r="J404" s="265">
        <v>5110.9500000000007</v>
      </c>
      <c r="K404" s="263">
        <v>4975.25</v>
      </c>
      <c r="L404" s="263">
        <v>4855.05</v>
      </c>
      <c r="M404" s="263">
        <v>0.11844</v>
      </c>
    </row>
    <row r="405" spans="1:13">
      <c r="A405" s="254">
        <v>395</v>
      </c>
      <c r="B405" s="263" t="s">
        <v>760</v>
      </c>
      <c r="C405" s="264">
        <v>103.95</v>
      </c>
      <c r="D405" s="265">
        <v>105.08333333333333</v>
      </c>
      <c r="E405" s="265">
        <v>101.51666666666665</v>
      </c>
      <c r="F405" s="265">
        <v>99.083333333333329</v>
      </c>
      <c r="G405" s="265">
        <v>95.516666666666652</v>
      </c>
      <c r="H405" s="265">
        <v>107.51666666666665</v>
      </c>
      <c r="I405" s="265">
        <v>111.08333333333334</v>
      </c>
      <c r="J405" s="265">
        <v>113.51666666666665</v>
      </c>
      <c r="K405" s="263">
        <v>108.65</v>
      </c>
      <c r="L405" s="263">
        <v>102.65</v>
      </c>
      <c r="M405" s="263">
        <v>10.9701</v>
      </c>
    </row>
    <row r="406" spans="1:13">
      <c r="A406" s="254">
        <v>396</v>
      </c>
      <c r="B406" s="263" t="s">
        <v>481</v>
      </c>
      <c r="C406" s="264">
        <v>418.2</v>
      </c>
      <c r="D406" s="265">
        <v>421.60000000000008</v>
      </c>
      <c r="E406" s="265">
        <v>412.20000000000016</v>
      </c>
      <c r="F406" s="265">
        <v>406.2000000000001</v>
      </c>
      <c r="G406" s="265">
        <v>396.80000000000018</v>
      </c>
      <c r="H406" s="265">
        <v>427.60000000000014</v>
      </c>
      <c r="I406" s="265">
        <v>437.00000000000011</v>
      </c>
      <c r="J406" s="265">
        <v>443.00000000000011</v>
      </c>
      <c r="K406" s="263">
        <v>431</v>
      </c>
      <c r="L406" s="263">
        <v>415.6</v>
      </c>
      <c r="M406" s="263">
        <v>3.7196899999999999</v>
      </c>
    </row>
    <row r="407" spans="1:13">
      <c r="A407" s="254">
        <v>397</v>
      </c>
      <c r="B407" s="263" t="s">
        <v>762</v>
      </c>
      <c r="C407" s="264">
        <v>248.4</v>
      </c>
      <c r="D407" s="265">
        <v>246.13333333333333</v>
      </c>
      <c r="E407" s="265">
        <v>242.26666666666665</v>
      </c>
      <c r="F407" s="265">
        <v>236.13333333333333</v>
      </c>
      <c r="G407" s="265">
        <v>232.26666666666665</v>
      </c>
      <c r="H407" s="265">
        <v>252.26666666666665</v>
      </c>
      <c r="I407" s="265">
        <v>256.13333333333333</v>
      </c>
      <c r="J407" s="265">
        <v>262.26666666666665</v>
      </c>
      <c r="K407" s="263">
        <v>250</v>
      </c>
      <c r="L407" s="263">
        <v>240</v>
      </c>
      <c r="M407" s="263">
        <v>6.6646999999999998</v>
      </c>
    </row>
    <row r="408" spans="1:13">
      <c r="A408" s="254">
        <v>398</v>
      </c>
      <c r="B408" s="263" t="s">
        <v>482</v>
      </c>
      <c r="C408" s="264">
        <v>2047.55</v>
      </c>
      <c r="D408" s="265">
        <v>2051</v>
      </c>
      <c r="E408" s="265">
        <v>2028.6</v>
      </c>
      <c r="F408" s="265">
        <v>2009.6499999999999</v>
      </c>
      <c r="G408" s="265">
        <v>1987.2499999999998</v>
      </c>
      <c r="H408" s="265">
        <v>2069.9499999999998</v>
      </c>
      <c r="I408" s="265">
        <v>2092.3499999999995</v>
      </c>
      <c r="J408" s="265">
        <v>2111.3000000000002</v>
      </c>
      <c r="K408" s="263">
        <v>2073.4</v>
      </c>
      <c r="L408" s="263">
        <v>2032.05</v>
      </c>
      <c r="M408" s="263">
        <v>0.11842</v>
      </c>
    </row>
    <row r="409" spans="1:13">
      <c r="A409" s="254">
        <v>399</v>
      </c>
      <c r="B409" s="263" t="s">
        <v>483</v>
      </c>
      <c r="C409" s="264">
        <v>430.35</v>
      </c>
      <c r="D409" s="265">
        <v>430.41666666666669</v>
      </c>
      <c r="E409" s="265">
        <v>426.93333333333339</v>
      </c>
      <c r="F409" s="265">
        <v>423.51666666666671</v>
      </c>
      <c r="G409" s="265">
        <v>420.03333333333342</v>
      </c>
      <c r="H409" s="265">
        <v>433.83333333333337</v>
      </c>
      <c r="I409" s="265">
        <v>437.31666666666661</v>
      </c>
      <c r="J409" s="265">
        <v>440.73333333333335</v>
      </c>
      <c r="K409" s="263">
        <v>433.9</v>
      </c>
      <c r="L409" s="263">
        <v>427</v>
      </c>
      <c r="M409" s="263">
        <v>0.93867999999999996</v>
      </c>
    </row>
    <row r="410" spans="1:13">
      <c r="A410" s="254">
        <v>400</v>
      </c>
      <c r="B410" s="263" t="s">
        <v>761</v>
      </c>
      <c r="C410" s="264">
        <v>86.95</v>
      </c>
      <c r="D410" s="265">
        <v>86.7</v>
      </c>
      <c r="E410" s="265">
        <v>84.5</v>
      </c>
      <c r="F410" s="265">
        <v>82.05</v>
      </c>
      <c r="G410" s="265">
        <v>79.849999999999994</v>
      </c>
      <c r="H410" s="265">
        <v>89.15</v>
      </c>
      <c r="I410" s="265">
        <v>91.350000000000023</v>
      </c>
      <c r="J410" s="265">
        <v>93.800000000000011</v>
      </c>
      <c r="K410" s="263">
        <v>88.9</v>
      </c>
      <c r="L410" s="263">
        <v>84.25</v>
      </c>
      <c r="M410" s="263">
        <v>35.093940000000003</v>
      </c>
    </row>
    <row r="411" spans="1:13">
      <c r="A411" s="254">
        <v>401</v>
      </c>
      <c r="B411" s="263" t="s">
        <v>484</v>
      </c>
      <c r="C411" s="264">
        <v>216.75</v>
      </c>
      <c r="D411" s="265">
        <v>212.25</v>
      </c>
      <c r="E411" s="265">
        <v>202.55</v>
      </c>
      <c r="F411" s="265">
        <v>188.35000000000002</v>
      </c>
      <c r="G411" s="265">
        <v>178.65000000000003</v>
      </c>
      <c r="H411" s="265">
        <v>226.45</v>
      </c>
      <c r="I411" s="265">
        <v>236.14999999999998</v>
      </c>
      <c r="J411" s="265">
        <v>250.34999999999997</v>
      </c>
      <c r="K411" s="263">
        <v>221.95</v>
      </c>
      <c r="L411" s="263">
        <v>198.05</v>
      </c>
      <c r="M411" s="263">
        <v>7.23001</v>
      </c>
    </row>
    <row r="412" spans="1:13">
      <c r="A412" s="254">
        <v>402</v>
      </c>
      <c r="B412" s="263" t="s">
        <v>170</v>
      </c>
      <c r="C412" s="264">
        <v>28344.2</v>
      </c>
      <c r="D412" s="265">
        <v>28284.816666666666</v>
      </c>
      <c r="E412" s="265">
        <v>28069.633333333331</v>
      </c>
      <c r="F412" s="265">
        <v>27795.066666666666</v>
      </c>
      <c r="G412" s="265">
        <v>27579.883333333331</v>
      </c>
      <c r="H412" s="265">
        <v>28559.383333333331</v>
      </c>
      <c r="I412" s="265">
        <v>28774.566666666666</v>
      </c>
      <c r="J412" s="265">
        <v>29049.133333333331</v>
      </c>
      <c r="K412" s="263">
        <v>28500</v>
      </c>
      <c r="L412" s="263">
        <v>28010.25</v>
      </c>
      <c r="M412" s="263">
        <v>0.54108999999999996</v>
      </c>
    </row>
    <row r="413" spans="1:13">
      <c r="A413" s="254">
        <v>403</v>
      </c>
      <c r="B413" s="263" t="s">
        <v>485</v>
      </c>
      <c r="C413" s="264">
        <v>1484.75</v>
      </c>
      <c r="D413" s="265">
        <v>1486.5</v>
      </c>
      <c r="E413" s="265">
        <v>1464.6</v>
      </c>
      <c r="F413" s="265">
        <v>1444.4499999999998</v>
      </c>
      <c r="G413" s="265">
        <v>1422.5499999999997</v>
      </c>
      <c r="H413" s="265">
        <v>1506.65</v>
      </c>
      <c r="I413" s="265">
        <v>1528.5500000000002</v>
      </c>
      <c r="J413" s="265">
        <v>1548.7000000000003</v>
      </c>
      <c r="K413" s="263">
        <v>1508.4</v>
      </c>
      <c r="L413" s="263">
        <v>1466.35</v>
      </c>
      <c r="M413" s="263">
        <v>0.12364</v>
      </c>
    </row>
    <row r="414" spans="1:13">
      <c r="A414" s="254">
        <v>404</v>
      </c>
      <c r="B414" s="263" t="s">
        <v>173</v>
      </c>
      <c r="C414" s="264">
        <v>1441.25</v>
      </c>
      <c r="D414" s="265">
        <v>1432.5166666666667</v>
      </c>
      <c r="E414" s="265">
        <v>1417.0333333333333</v>
      </c>
      <c r="F414" s="265">
        <v>1392.8166666666666</v>
      </c>
      <c r="G414" s="265">
        <v>1377.3333333333333</v>
      </c>
      <c r="H414" s="265">
        <v>1456.7333333333333</v>
      </c>
      <c r="I414" s="265">
        <v>1472.2166666666665</v>
      </c>
      <c r="J414" s="265">
        <v>1496.4333333333334</v>
      </c>
      <c r="K414" s="263">
        <v>1448</v>
      </c>
      <c r="L414" s="263">
        <v>1408.3</v>
      </c>
      <c r="M414" s="263">
        <v>17.757719999999999</v>
      </c>
    </row>
    <row r="415" spans="1:13">
      <c r="A415" s="254">
        <v>405</v>
      </c>
      <c r="B415" s="263" t="s">
        <v>171</v>
      </c>
      <c r="C415" s="264">
        <v>1844.75</v>
      </c>
      <c r="D415" s="265">
        <v>1853.6666666666667</v>
      </c>
      <c r="E415" s="265">
        <v>1831.0833333333335</v>
      </c>
      <c r="F415" s="265">
        <v>1817.4166666666667</v>
      </c>
      <c r="G415" s="265">
        <v>1794.8333333333335</v>
      </c>
      <c r="H415" s="265">
        <v>1867.3333333333335</v>
      </c>
      <c r="I415" s="265">
        <v>1889.916666666667</v>
      </c>
      <c r="J415" s="265">
        <v>1903.5833333333335</v>
      </c>
      <c r="K415" s="263">
        <v>1876.25</v>
      </c>
      <c r="L415" s="263">
        <v>1840</v>
      </c>
      <c r="M415" s="263">
        <v>2.0129800000000002</v>
      </c>
    </row>
    <row r="416" spans="1:13">
      <c r="A416" s="254">
        <v>406</v>
      </c>
      <c r="B416" s="263" t="s">
        <v>486</v>
      </c>
      <c r="C416" s="264">
        <v>448.5</v>
      </c>
      <c r="D416" s="265">
        <v>450.4666666666667</v>
      </c>
      <c r="E416" s="265">
        <v>443.13333333333338</v>
      </c>
      <c r="F416" s="265">
        <v>437.76666666666671</v>
      </c>
      <c r="G416" s="265">
        <v>430.43333333333339</v>
      </c>
      <c r="H416" s="265">
        <v>455.83333333333337</v>
      </c>
      <c r="I416" s="265">
        <v>463.16666666666663</v>
      </c>
      <c r="J416" s="265">
        <v>468.53333333333336</v>
      </c>
      <c r="K416" s="263">
        <v>457.8</v>
      </c>
      <c r="L416" s="263">
        <v>445.1</v>
      </c>
      <c r="M416" s="263">
        <v>1.29966</v>
      </c>
    </row>
    <row r="417" spans="1:13">
      <c r="A417" s="254">
        <v>407</v>
      </c>
      <c r="B417" s="263" t="s">
        <v>487</v>
      </c>
      <c r="C417" s="264">
        <v>1244.5999999999999</v>
      </c>
      <c r="D417" s="265">
        <v>1241.8333333333333</v>
      </c>
      <c r="E417" s="265">
        <v>1232.7666666666664</v>
      </c>
      <c r="F417" s="265">
        <v>1220.9333333333332</v>
      </c>
      <c r="G417" s="265">
        <v>1211.8666666666663</v>
      </c>
      <c r="H417" s="265">
        <v>1253.6666666666665</v>
      </c>
      <c r="I417" s="265">
        <v>1262.7333333333336</v>
      </c>
      <c r="J417" s="265">
        <v>1274.5666666666666</v>
      </c>
      <c r="K417" s="263">
        <v>1250.9000000000001</v>
      </c>
      <c r="L417" s="263">
        <v>1230</v>
      </c>
      <c r="M417" s="263">
        <v>0.30995</v>
      </c>
    </row>
    <row r="418" spans="1:13">
      <c r="A418" s="254">
        <v>408</v>
      </c>
      <c r="B418" s="263" t="s">
        <v>763</v>
      </c>
      <c r="C418" s="264">
        <v>1595.55</v>
      </c>
      <c r="D418" s="265">
        <v>1573.1833333333334</v>
      </c>
      <c r="E418" s="265">
        <v>1542.3666666666668</v>
      </c>
      <c r="F418" s="265">
        <v>1489.1833333333334</v>
      </c>
      <c r="G418" s="265">
        <v>1458.3666666666668</v>
      </c>
      <c r="H418" s="265">
        <v>1626.3666666666668</v>
      </c>
      <c r="I418" s="265">
        <v>1657.1833333333334</v>
      </c>
      <c r="J418" s="265">
        <v>1710.3666666666668</v>
      </c>
      <c r="K418" s="263">
        <v>1604</v>
      </c>
      <c r="L418" s="263">
        <v>1520</v>
      </c>
      <c r="M418" s="263">
        <v>2.2261299999999999</v>
      </c>
    </row>
    <row r="419" spans="1:13">
      <c r="A419" s="254">
        <v>409</v>
      </c>
      <c r="B419" s="263" t="s">
        <v>488</v>
      </c>
      <c r="C419" s="264">
        <v>403</v>
      </c>
      <c r="D419" s="265">
        <v>402.88333333333338</v>
      </c>
      <c r="E419" s="265">
        <v>400.26666666666677</v>
      </c>
      <c r="F419" s="265">
        <v>397.53333333333336</v>
      </c>
      <c r="G419" s="265">
        <v>394.91666666666674</v>
      </c>
      <c r="H419" s="265">
        <v>405.61666666666679</v>
      </c>
      <c r="I419" s="265">
        <v>408.23333333333346</v>
      </c>
      <c r="J419" s="265">
        <v>410.96666666666681</v>
      </c>
      <c r="K419" s="263">
        <v>405.5</v>
      </c>
      <c r="L419" s="263">
        <v>400.15</v>
      </c>
      <c r="M419" s="263">
        <v>1.1125</v>
      </c>
    </row>
    <row r="420" spans="1:13">
      <c r="A420" s="254">
        <v>410</v>
      </c>
      <c r="B420" s="263" t="s">
        <v>489</v>
      </c>
      <c r="C420" s="264">
        <v>8.3000000000000007</v>
      </c>
      <c r="D420" s="265">
        <v>8.2666666666666657</v>
      </c>
      <c r="E420" s="265">
        <v>8.1833333333333318</v>
      </c>
      <c r="F420" s="265">
        <v>8.0666666666666664</v>
      </c>
      <c r="G420" s="265">
        <v>7.9833333333333325</v>
      </c>
      <c r="H420" s="265">
        <v>8.3833333333333311</v>
      </c>
      <c r="I420" s="265">
        <v>8.4666666666666668</v>
      </c>
      <c r="J420" s="265">
        <v>8.5833333333333304</v>
      </c>
      <c r="K420" s="263">
        <v>8.35</v>
      </c>
      <c r="L420" s="263">
        <v>8.15</v>
      </c>
      <c r="M420" s="263">
        <v>108.41824</v>
      </c>
    </row>
    <row r="421" spans="1:13">
      <c r="A421" s="254">
        <v>411</v>
      </c>
      <c r="B421" s="263" t="s">
        <v>764</v>
      </c>
      <c r="C421" s="264">
        <v>87.75</v>
      </c>
      <c r="D421" s="265">
        <v>88.149999999999991</v>
      </c>
      <c r="E421" s="265">
        <v>86.59999999999998</v>
      </c>
      <c r="F421" s="265">
        <v>85.449999999999989</v>
      </c>
      <c r="G421" s="265">
        <v>83.899999999999977</v>
      </c>
      <c r="H421" s="265">
        <v>89.299999999999983</v>
      </c>
      <c r="I421" s="265">
        <v>90.85</v>
      </c>
      <c r="J421" s="265">
        <v>91.999999999999986</v>
      </c>
      <c r="K421" s="263">
        <v>89.7</v>
      </c>
      <c r="L421" s="263">
        <v>87</v>
      </c>
      <c r="M421" s="263">
        <v>31.47223</v>
      </c>
    </row>
    <row r="422" spans="1:13">
      <c r="A422" s="254">
        <v>412</v>
      </c>
      <c r="B422" s="263" t="s">
        <v>490</v>
      </c>
      <c r="C422" s="264">
        <v>96.6</v>
      </c>
      <c r="D422" s="265">
        <v>96.833333333333329</v>
      </c>
      <c r="E422" s="265">
        <v>95.86666666666666</v>
      </c>
      <c r="F422" s="265">
        <v>95.133333333333326</v>
      </c>
      <c r="G422" s="265">
        <v>94.166666666666657</v>
      </c>
      <c r="H422" s="265">
        <v>97.566666666666663</v>
      </c>
      <c r="I422" s="265">
        <v>98.533333333333331</v>
      </c>
      <c r="J422" s="265">
        <v>99.266666666666666</v>
      </c>
      <c r="K422" s="263">
        <v>97.8</v>
      </c>
      <c r="L422" s="263">
        <v>96.1</v>
      </c>
      <c r="M422" s="263">
        <v>1.74092</v>
      </c>
    </row>
    <row r="423" spans="1:13">
      <c r="A423" s="254">
        <v>413</v>
      </c>
      <c r="B423" s="263" t="s">
        <v>169</v>
      </c>
      <c r="C423" s="264">
        <v>390.15</v>
      </c>
      <c r="D423" s="265">
        <v>391.7833333333333</v>
      </c>
      <c r="E423" s="265">
        <v>386.61666666666662</v>
      </c>
      <c r="F423" s="265">
        <v>383.08333333333331</v>
      </c>
      <c r="G423" s="265">
        <v>377.91666666666663</v>
      </c>
      <c r="H423" s="265">
        <v>395.31666666666661</v>
      </c>
      <c r="I423" s="265">
        <v>400.48333333333335</v>
      </c>
      <c r="J423" s="265">
        <v>404.01666666666659</v>
      </c>
      <c r="K423" s="263">
        <v>396.95</v>
      </c>
      <c r="L423" s="263">
        <v>388.25</v>
      </c>
      <c r="M423" s="263">
        <v>363.92707999999999</v>
      </c>
    </row>
    <row r="424" spans="1:13">
      <c r="A424" s="254">
        <v>414</v>
      </c>
      <c r="B424" s="263" t="s">
        <v>168</v>
      </c>
      <c r="C424" s="272">
        <v>66.900000000000006</v>
      </c>
      <c r="D424" s="273">
        <v>66.849999999999994</v>
      </c>
      <c r="E424" s="273">
        <v>66.149999999999991</v>
      </c>
      <c r="F424" s="273">
        <v>65.399999999999991</v>
      </c>
      <c r="G424" s="273">
        <v>64.699999999999989</v>
      </c>
      <c r="H424" s="273">
        <v>67.599999999999994</v>
      </c>
      <c r="I424" s="273">
        <v>68.299999999999983</v>
      </c>
      <c r="J424" s="273">
        <v>69.05</v>
      </c>
      <c r="K424" s="274">
        <v>67.55</v>
      </c>
      <c r="L424" s="274">
        <v>66.099999999999994</v>
      </c>
      <c r="M424" s="274">
        <v>216.48433</v>
      </c>
    </row>
    <row r="425" spans="1:13">
      <c r="A425" s="254">
        <v>415</v>
      </c>
      <c r="B425" s="263" t="s">
        <v>767</v>
      </c>
      <c r="C425" s="263">
        <v>239.15</v>
      </c>
      <c r="D425" s="265">
        <v>240.38333333333333</v>
      </c>
      <c r="E425" s="265">
        <v>236.76666666666665</v>
      </c>
      <c r="F425" s="265">
        <v>234.38333333333333</v>
      </c>
      <c r="G425" s="265">
        <v>230.76666666666665</v>
      </c>
      <c r="H425" s="265">
        <v>242.76666666666665</v>
      </c>
      <c r="I425" s="265">
        <v>246.38333333333333</v>
      </c>
      <c r="J425" s="265">
        <v>248.76666666666665</v>
      </c>
      <c r="K425" s="263">
        <v>244</v>
      </c>
      <c r="L425" s="263">
        <v>238</v>
      </c>
      <c r="M425" s="263">
        <v>2.4237099999999998</v>
      </c>
    </row>
    <row r="426" spans="1:13">
      <c r="A426" s="254">
        <v>416</v>
      </c>
      <c r="B426" s="263" t="s">
        <v>843</v>
      </c>
      <c r="C426" s="263">
        <v>178.45</v>
      </c>
      <c r="D426" s="265">
        <v>178.71666666666667</v>
      </c>
      <c r="E426" s="265">
        <v>175.83333333333334</v>
      </c>
      <c r="F426" s="265">
        <v>173.21666666666667</v>
      </c>
      <c r="G426" s="265">
        <v>170.33333333333334</v>
      </c>
      <c r="H426" s="265">
        <v>181.33333333333334</v>
      </c>
      <c r="I426" s="265">
        <v>184.21666666666667</v>
      </c>
      <c r="J426" s="265">
        <v>186.83333333333334</v>
      </c>
      <c r="K426" s="263">
        <v>181.6</v>
      </c>
      <c r="L426" s="263">
        <v>176.1</v>
      </c>
      <c r="M426" s="263">
        <v>5.1124900000000002</v>
      </c>
    </row>
    <row r="427" spans="1:13">
      <c r="A427" s="254">
        <v>417</v>
      </c>
      <c r="B427" s="263" t="s">
        <v>174</v>
      </c>
      <c r="C427" s="263">
        <v>866.25</v>
      </c>
      <c r="D427" s="265">
        <v>864.85</v>
      </c>
      <c r="E427" s="265">
        <v>846.40000000000009</v>
      </c>
      <c r="F427" s="265">
        <v>826.55000000000007</v>
      </c>
      <c r="G427" s="265">
        <v>808.10000000000014</v>
      </c>
      <c r="H427" s="265">
        <v>884.7</v>
      </c>
      <c r="I427" s="265">
        <v>903.15000000000009</v>
      </c>
      <c r="J427" s="265">
        <v>923</v>
      </c>
      <c r="K427" s="263">
        <v>883.3</v>
      </c>
      <c r="L427" s="263">
        <v>845</v>
      </c>
      <c r="M427" s="263">
        <v>5.7203900000000001</v>
      </c>
    </row>
    <row r="428" spans="1:13">
      <c r="A428" s="254">
        <v>418</v>
      </c>
      <c r="B428" s="263" t="s">
        <v>491</v>
      </c>
      <c r="C428" s="263">
        <v>508.9</v>
      </c>
      <c r="D428" s="265">
        <v>511.83333333333326</v>
      </c>
      <c r="E428" s="265">
        <v>503.86666666666656</v>
      </c>
      <c r="F428" s="265">
        <v>498.83333333333331</v>
      </c>
      <c r="G428" s="265">
        <v>490.86666666666662</v>
      </c>
      <c r="H428" s="265">
        <v>516.86666666666656</v>
      </c>
      <c r="I428" s="265">
        <v>524.83333333333326</v>
      </c>
      <c r="J428" s="265">
        <v>529.86666666666645</v>
      </c>
      <c r="K428" s="263">
        <v>519.79999999999995</v>
      </c>
      <c r="L428" s="263">
        <v>506.8</v>
      </c>
      <c r="M428" s="263">
        <v>0.81174000000000002</v>
      </c>
    </row>
    <row r="429" spans="1:13">
      <c r="A429" s="254">
        <v>419</v>
      </c>
      <c r="B429" s="263" t="s">
        <v>795</v>
      </c>
      <c r="C429" s="263">
        <v>306.89999999999998</v>
      </c>
      <c r="D429" s="265">
        <v>306.88333333333333</v>
      </c>
      <c r="E429" s="265">
        <v>305.26666666666665</v>
      </c>
      <c r="F429" s="265">
        <v>303.63333333333333</v>
      </c>
      <c r="G429" s="265">
        <v>302.01666666666665</v>
      </c>
      <c r="H429" s="265">
        <v>308.51666666666665</v>
      </c>
      <c r="I429" s="265">
        <v>310.13333333333333</v>
      </c>
      <c r="J429" s="265">
        <v>311.76666666666665</v>
      </c>
      <c r="K429" s="263">
        <v>308.5</v>
      </c>
      <c r="L429" s="263">
        <v>305.25</v>
      </c>
      <c r="M429" s="263">
        <v>1.77807</v>
      </c>
    </row>
    <row r="430" spans="1:13">
      <c r="A430" s="254">
        <v>420</v>
      </c>
      <c r="B430" s="263" t="s">
        <v>492</v>
      </c>
      <c r="C430" s="263">
        <v>185.55</v>
      </c>
      <c r="D430" s="265">
        <v>185</v>
      </c>
      <c r="E430" s="265">
        <v>182.1</v>
      </c>
      <c r="F430" s="265">
        <v>178.65</v>
      </c>
      <c r="G430" s="265">
        <v>175.75</v>
      </c>
      <c r="H430" s="265">
        <v>188.45</v>
      </c>
      <c r="I430" s="265">
        <v>191.34999999999997</v>
      </c>
      <c r="J430" s="265">
        <v>194.79999999999998</v>
      </c>
      <c r="K430" s="263">
        <v>187.9</v>
      </c>
      <c r="L430" s="263">
        <v>181.55</v>
      </c>
      <c r="M430" s="263">
        <v>5.8687899999999997</v>
      </c>
    </row>
    <row r="431" spans="1:13">
      <c r="A431" s="254">
        <v>421</v>
      </c>
      <c r="B431" s="263" t="s">
        <v>175</v>
      </c>
      <c r="C431" s="263">
        <v>643.65</v>
      </c>
      <c r="D431" s="265">
        <v>638.13333333333333</v>
      </c>
      <c r="E431" s="265">
        <v>627.51666666666665</v>
      </c>
      <c r="F431" s="265">
        <v>611.38333333333333</v>
      </c>
      <c r="G431" s="265">
        <v>600.76666666666665</v>
      </c>
      <c r="H431" s="265">
        <v>654.26666666666665</v>
      </c>
      <c r="I431" s="265">
        <v>664.88333333333321</v>
      </c>
      <c r="J431" s="265">
        <v>681.01666666666665</v>
      </c>
      <c r="K431" s="263">
        <v>648.75</v>
      </c>
      <c r="L431" s="263">
        <v>622</v>
      </c>
      <c r="M431" s="263">
        <v>114.33578</v>
      </c>
    </row>
    <row r="432" spans="1:13">
      <c r="A432" s="254">
        <v>422</v>
      </c>
      <c r="B432" s="263" t="s">
        <v>176</v>
      </c>
      <c r="C432" s="263">
        <v>516.79999999999995</v>
      </c>
      <c r="D432" s="265">
        <v>520.41666666666663</v>
      </c>
      <c r="E432" s="265">
        <v>510.38333333333321</v>
      </c>
      <c r="F432" s="265">
        <v>503.96666666666658</v>
      </c>
      <c r="G432" s="265">
        <v>493.93333333333317</v>
      </c>
      <c r="H432" s="265">
        <v>526.83333333333326</v>
      </c>
      <c r="I432" s="265">
        <v>536.86666666666679</v>
      </c>
      <c r="J432" s="265">
        <v>543.2833333333333</v>
      </c>
      <c r="K432" s="263">
        <v>530.45000000000005</v>
      </c>
      <c r="L432" s="263">
        <v>514</v>
      </c>
      <c r="M432" s="263">
        <v>27.00243</v>
      </c>
    </row>
    <row r="433" spans="1:13">
      <c r="A433" s="254">
        <v>423</v>
      </c>
      <c r="B433" s="263" t="s">
        <v>493</v>
      </c>
      <c r="C433" s="263">
        <v>2162.4</v>
      </c>
      <c r="D433" s="265">
        <v>2171.1166666666668</v>
      </c>
      <c r="E433" s="265">
        <v>2132.2833333333338</v>
      </c>
      <c r="F433" s="265">
        <v>2102.166666666667</v>
      </c>
      <c r="G433" s="265">
        <v>2063.3333333333339</v>
      </c>
      <c r="H433" s="265">
        <v>2201.2333333333336</v>
      </c>
      <c r="I433" s="265">
        <v>2240.0666666666666</v>
      </c>
      <c r="J433" s="265">
        <v>2270.1833333333334</v>
      </c>
      <c r="K433" s="263">
        <v>2209.9499999999998</v>
      </c>
      <c r="L433" s="263">
        <v>2141</v>
      </c>
      <c r="M433" s="263">
        <v>0.59909000000000001</v>
      </c>
    </row>
    <row r="434" spans="1:13">
      <c r="A434" s="254">
        <v>424</v>
      </c>
      <c r="B434" s="263" t="s">
        <v>494</v>
      </c>
      <c r="C434" s="263">
        <v>618.45000000000005</v>
      </c>
      <c r="D434" s="265">
        <v>612.81666666666672</v>
      </c>
      <c r="E434" s="265">
        <v>604.63333333333344</v>
      </c>
      <c r="F434" s="265">
        <v>590.81666666666672</v>
      </c>
      <c r="G434" s="265">
        <v>582.63333333333344</v>
      </c>
      <c r="H434" s="265">
        <v>626.63333333333344</v>
      </c>
      <c r="I434" s="265">
        <v>634.81666666666661</v>
      </c>
      <c r="J434" s="265">
        <v>648.63333333333344</v>
      </c>
      <c r="K434" s="263">
        <v>621</v>
      </c>
      <c r="L434" s="263">
        <v>599</v>
      </c>
      <c r="M434" s="263">
        <v>1.1926600000000001</v>
      </c>
    </row>
    <row r="435" spans="1:13">
      <c r="A435" s="254">
        <v>425</v>
      </c>
      <c r="B435" s="263" t="s">
        <v>495</v>
      </c>
      <c r="C435" s="263">
        <v>381.05</v>
      </c>
      <c r="D435" s="265">
        <v>379.31666666666666</v>
      </c>
      <c r="E435" s="265">
        <v>371.7833333333333</v>
      </c>
      <c r="F435" s="265">
        <v>362.51666666666665</v>
      </c>
      <c r="G435" s="265">
        <v>354.98333333333329</v>
      </c>
      <c r="H435" s="265">
        <v>388.58333333333331</v>
      </c>
      <c r="I435" s="265">
        <v>396.11666666666673</v>
      </c>
      <c r="J435" s="265">
        <v>405.38333333333333</v>
      </c>
      <c r="K435" s="263">
        <v>386.85</v>
      </c>
      <c r="L435" s="263">
        <v>370.05</v>
      </c>
      <c r="M435" s="263">
        <v>4.4264000000000001</v>
      </c>
    </row>
    <row r="436" spans="1:13">
      <c r="A436" s="254">
        <v>426</v>
      </c>
      <c r="B436" s="263" t="s">
        <v>496</v>
      </c>
      <c r="C436" s="263">
        <v>256.75</v>
      </c>
      <c r="D436" s="265">
        <v>255.63333333333335</v>
      </c>
      <c r="E436" s="265">
        <v>251.31666666666672</v>
      </c>
      <c r="F436" s="265">
        <v>245.88333333333335</v>
      </c>
      <c r="G436" s="265">
        <v>241.56666666666672</v>
      </c>
      <c r="H436" s="265">
        <v>261.06666666666672</v>
      </c>
      <c r="I436" s="265">
        <v>265.38333333333338</v>
      </c>
      <c r="J436" s="265">
        <v>270.81666666666672</v>
      </c>
      <c r="K436" s="263">
        <v>259.95</v>
      </c>
      <c r="L436" s="263">
        <v>250.2</v>
      </c>
      <c r="M436" s="263">
        <v>12.77332</v>
      </c>
    </row>
    <row r="437" spans="1:13">
      <c r="A437" s="254">
        <v>427</v>
      </c>
      <c r="B437" s="263" t="s">
        <v>497</v>
      </c>
      <c r="C437" s="263">
        <v>1898.8</v>
      </c>
      <c r="D437" s="265">
        <v>1907.4333333333334</v>
      </c>
      <c r="E437" s="265">
        <v>1866.9166666666667</v>
      </c>
      <c r="F437" s="265">
        <v>1835.0333333333333</v>
      </c>
      <c r="G437" s="265">
        <v>1794.5166666666667</v>
      </c>
      <c r="H437" s="265">
        <v>1939.3166666666668</v>
      </c>
      <c r="I437" s="265">
        <v>1979.8333333333333</v>
      </c>
      <c r="J437" s="265">
        <v>2011.7166666666669</v>
      </c>
      <c r="K437" s="263">
        <v>1947.95</v>
      </c>
      <c r="L437" s="263">
        <v>1875.55</v>
      </c>
      <c r="M437" s="263">
        <v>0.39705000000000001</v>
      </c>
    </row>
    <row r="438" spans="1:13">
      <c r="A438" s="254">
        <v>428</v>
      </c>
      <c r="B438" s="263" t="s">
        <v>765</v>
      </c>
      <c r="C438" s="263">
        <v>379.95</v>
      </c>
      <c r="D438" s="265">
        <v>380.58333333333331</v>
      </c>
      <c r="E438" s="265">
        <v>376.36666666666662</v>
      </c>
      <c r="F438" s="265">
        <v>372.7833333333333</v>
      </c>
      <c r="G438" s="265">
        <v>368.56666666666661</v>
      </c>
      <c r="H438" s="265">
        <v>384.16666666666663</v>
      </c>
      <c r="I438" s="265">
        <v>388.38333333333333</v>
      </c>
      <c r="J438" s="265">
        <v>391.96666666666664</v>
      </c>
      <c r="K438" s="263">
        <v>384.8</v>
      </c>
      <c r="L438" s="263">
        <v>377</v>
      </c>
      <c r="M438" s="263">
        <v>0.39234000000000002</v>
      </c>
    </row>
    <row r="439" spans="1:13">
      <c r="A439" s="254">
        <v>429</v>
      </c>
      <c r="B439" s="263" t="s">
        <v>816</v>
      </c>
      <c r="C439" s="263">
        <v>491.85</v>
      </c>
      <c r="D439" s="265">
        <v>500.48333333333335</v>
      </c>
      <c r="E439" s="265">
        <v>475.36666666666667</v>
      </c>
      <c r="F439" s="265">
        <v>458.88333333333333</v>
      </c>
      <c r="G439" s="265">
        <v>433.76666666666665</v>
      </c>
      <c r="H439" s="265">
        <v>516.9666666666667</v>
      </c>
      <c r="I439" s="265">
        <v>542.08333333333348</v>
      </c>
      <c r="J439" s="265">
        <v>558.56666666666672</v>
      </c>
      <c r="K439" s="263">
        <v>525.6</v>
      </c>
      <c r="L439" s="263">
        <v>484</v>
      </c>
      <c r="M439" s="263">
        <v>13.47734</v>
      </c>
    </row>
    <row r="440" spans="1:13">
      <c r="A440" s="254">
        <v>430</v>
      </c>
      <c r="B440" s="263" t="s">
        <v>498</v>
      </c>
      <c r="C440" s="263">
        <v>6.25</v>
      </c>
      <c r="D440" s="265">
        <v>6.2166666666666659</v>
      </c>
      <c r="E440" s="265">
        <v>6.133333333333332</v>
      </c>
      <c r="F440" s="265">
        <v>6.0166666666666657</v>
      </c>
      <c r="G440" s="265">
        <v>5.9333333333333318</v>
      </c>
      <c r="H440" s="265">
        <v>6.3333333333333321</v>
      </c>
      <c r="I440" s="265">
        <v>6.4166666666666661</v>
      </c>
      <c r="J440" s="265">
        <v>6.5333333333333323</v>
      </c>
      <c r="K440" s="263">
        <v>6.3</v>
      </c>
      <c r="L440" s="263">
        <v>6.1</v>
      </c>
      <c r="M440" s="263">
        <v>176.14963</v>
      </c>
    </row>
    <row r="441" spans="1:13">
      <c r="A441" s="254">
        <v>431</v>
      </c>
      <c r="B441" s="263" t="s">
        <v>499</v>
      </c>
      <c r="C441" s="263">
        <v>145.55000000000001</v>
      </c>
      <c r="D441" s="265">
        <v>144.75000000000003</v>
      </c>
      <c r="E441" s="265">
        <v>142.60000000000005</v>
      </c>
      <c r="F441" s="265">
        <v>139.65000000000003</v>
      </c>
      <c r="G441" s="265">
        <v>137.50000000000006</v>
      </c>
      <c r="H441" s="265">
        <v>147.70000000000005</v>
      </c>
      <c r="I441" s="265">
        <v>149.85000000000002</v>
      </c>
      <c r="J441" s="265">
        <v>152.80000000000004</v>
      </c>
      <c r="K441" s="263">
        <v>146.9</v>
      </c>
      <c r="L441" s="263">
        <v>141.80000000000001</v>
      </c>
      <c r="M441" s="263">
        <v>2.1618300000000001</v>
      </c>
    </row>
    <row r="442" spans="1:13">
      <c r="A442" s="254">
        <v>432</v>
      </c>
      <c r="B442" s="263" t="s">
        <v>766</v>
      </c>
      <c r="C442" s="263">
        <v>1269.25</v>
      </c>
      <c r="D442" s="265">
        <v>1276.5333333333333</v>
      </c>
      <c r="E442" s="265">
        <v>1260.7166666666667</v>
      </c>
      <c r="F442" s="265">
        <v>1252.1833333333334</v>
      </c>
      <c r="G442" s="265">
        <v>1236.3666666666668</v>
      </c>
      <c r="H442" s="265">
        <v>1285.0666666666666</v>
      </c>
      <c r="I442" s="265">
        <v>1300.8833333333332</v>
      </c>
      <c r="J442" s="265">
        <v>1309.4166666666665</v>
      </c>
      <c r="K442" s="263">
        <v>1292.3499999999999</v>
      </c>
      <c r="L442" s="263">
        <v>1268</v>
      </c>
      <c r="M442" s="263">
        <v>0.18759000000000001</v>
      </c>
    </row>
    <row r="443" spans="1:13">
      <c r="A443" s="254">
        <v>433</v>
      </c>
      <c r="B443" s="263" t="s">
        <v>500</v>
      </c>
      <c r="C443" s="263">
        <v>1063.75</v>
      </c>
      <c r="D443" s="265">
        <v>1060.7333333333333</v>
      </c>
      <c r="E443" s="265">
        <v>1049.1666666666667</v>
      </c>
      <c r="F443" s="265">
        <v>1034.5833333333335</v>
      </c>
      <c r="G443" s="265">
        <v>1023.0166666666669</v>
      </c>
      <c r="H443" s="265">
        <v>1075.3166666666666</v>
      </c>
      <c r="I443" s="265">
        <v>1086.8833333333332</v>
      </c>
      <c r="J443" s="265">
        <v>1101.4666666666665</v>
      </c>
      <c r="K443" s="263">
        <v>1072.3</v>
      </c>
      <c r="L443" s="263">
        <v>1046.1500000000001</v>
      </c>
      <c r="M443" s="263">
        <v>1.7849999999999999</v>
      </c>
    </row>
    <row r="444" spans="1:13">
      <c r="A444" s="254">
        <v>434</v>
      </c>
      <c r="B444" s="263" t="s">
        <v>276</v>
      </c>
      <c r="C444" s="263">
        <v>584.4</v>
      </c>
      <c r="D444" s="265">
        <v>582.4</v>
      </c>
      <c r="E444" s="265">
        <v>576.94999999999993</v>
      </c>
      <c r="F444" s="265">
        <v>569.5</v>
      </c>
      <c r="G444" s="265">
        <v>564.04999999999995</v>
      </c>
      <c r="H444" s="265">
        <v>589.84999999999991</v>
      </c>
      <c r="I444" s="265">
        <v>595.29999999999995</v>
      </c>
      <c r="J444" s="265">
        <v>602.74999999999989</v>
      </c>
      <c r="K444" s="263">
        <v>587.85</v>
      </c>
      <c r="L444" s="263">
        <v>574.95000000000005</v>
      </c>
      <c r="M444" s="263">
        <v>3.3647</v>
      </c>
    </row>
    <row r="445" spans="1:13">
      <c r="A445" s="254">
        <v>435</v>
      </c>
      <c r="B445" s="263" t="s">
        <v>501</v>
      </c>
      <c r="C445" s="263">
        <v>979.6</v>
      </c>
      <c r="D445" s="265">
        <v>978.68333333333339</v>
      </c>
      <c r="E445" s="265">
        <v>968.41666666666674</v>
      </c>
      <c r="F445" s="265">
        <v>957.23333333333335</v>
      </c>
      <c r="G445" s="265">
        <v>946.9666666666667</v>
      </c>
      <c r="H445" s="265">
        <v>989.86666666666679</v>
      </c>
      <c r="I445" s="265">
        <v>1000.1333333333334</v>
      </c>
      <c r="J445" s="265">
        <v>1011.3166666666668</v>
      </c>
      <c r="K445" s="263">
        <v>988.95</v>
      </c>
      <c r="L445" s="263">
        <v>967.5</v>
      </c>
      <c r="M445" s="263">
        <v>0.26849000000000001</v>
      </c>
    </row>
    <row r="446" spans="1:13">
      <c r="A446" s="254">
        <v>436</v>
      </c>
      <c r="B446" s="263" t="s">
        <v>502</v>
      </c>
      <c r="C446" s="263">
        <v>401.15</v>
      </c>
      <c r="D446" s="265">
        <v>402.7166666666667</v>
      </c>
      <c r="E446" s="265">
        <v>395.43333333333339</v>
      </c>
      <c r="F446" s="265">
        <v>389.7166666666667</v>
      </c>
      <c r="G446" s="265">
        <v>382.43333333333339</v>
      </c>
      <c r="H446" s="265">
        <v>408.43333333333339</v>
      </c>
      <c r="I446" s="265">
        <v>415.7166666666667</v>
      </c>
      <c r="J446" s="265">
        <v>421.43333333333339</v>
      </c>
      <c r="K446" s="263">
        <v>410</v>
      </c>
      <c r="L446" s="263">
        <v>397</v>
      </c>
      <c r="M446" s="263">
        <v>0.50307999999999997</v>
      </c>
    </row>
    <row r="447" spans="1:13">
      <c r="A447" s="254">
        <v>437</v>
      </c>
      <c r="B447" s="263" t="s">
        <v>503</v>
      </c>
      <c r="C447" s="263">
        <v>7237.8</v>
      </c>
      <c r="D447" s="265">
        <v>7093.95</v>
      </c>
      <c r="E447" s="265">
        <v>6787.9</v>
      </c>
      <c r="F447" s="265">
        <v>6338</v>
      </c>
      <c r="G447" s="265">
        <v>6031.95</v>
      </c>
      <c r="H447" s="265">
        <v>7543.8499999999995</v>
      </c>
      <c r="I447" s="265">
        <v>7849.9000000000005</v>
      </c>
      <c r="J447" s="265">
        <v>8299.7999999999993</v>
      </c>
      <c r="K447" s="263">
        <v>7400</v>
      </c>
      <c r="L447" s="263">
        <v>6644.05</v>
      </c>
      <c r="M447" s="263">
        <v>2.407</v>
      </c>
    </row>
    <row r="448" spans="1:13">
      <c r="A448" s="254">
        <v>438</v>
      </c>
      <c r="B448" s="263" t="s">
        <v>504</v>
      </c>
      <c r="C448" s="263">
        <v>276.89999999999998</v>
      </c>
      <c r="D448" s="265">
        <v>268.91666666666663</v>
      </c>
      <c r="E448" s="265">
        <v>256.13333333333327</v>
      </c>
      <c r="F448" s="265">
        <v>235.36666666666665</v>
      </c>
      <c r="G448" s="265">
        <v>222.58333333333329</v>
      </c>
      <c r="H448" s="265">
        <v>289.68333333333328</v>
      </c>
      <c r="I448" s="265">
        <v>302.46666666666658</v>
      </c>
      <c r="J448" s="265">
        <v>323.23333333333323</v>
      </c>
      <c r="K448" s="263">
        <v>281.7</v>
      </c>
      <c r="L448" s="263">
        <v>248.15</v>
      </c>
      <c r="M448" s="263">
        <v>11.54514</v>
      </c>
    </row>
    <row r="449" spans="1:13">
      <c r="A449" s="254">
        <v>439</v>
      </c>
      <c r="B449" s="263" t="s">
        <v>505</v>
      </c>
      <c r="C449" s="263">
        <v>29.95</v>
      </c>
      <c r="D449" s="265">
        <v>30.066666666666666</v>
      </c>
      <c r="E449" s="265">
        <v>29.433333333333334</v>
      </c>
      <c r="F449" s="265">
        <v>28.916666666666668</v>
      </c>
      <c r="G449" s="265">
        <v>28.283333333333335</v>
      </c>
      <c r="H449" s="265">
        <v>30.583333333333332</v>
      </c>
      <c r="I449" s="265">
        <v>31.216666666666665</v>
      </c>
      <c r="J449" s="265">
        <v>31.733333333333331</v>
      </c>
      <c r="K449" s="263">
        <v>30.7</v>
      </c>
      <c r="L449" s="263">
        <v>29.55</v>
      </c>
      <c r="M449" s="263">
        <v>61.89528</v>
      </c>
    </row>
    <row r="450" spans="1:13">
      <c r="A450" s="254">
        <v>440</v>
      </c>
      <c r="B450" s="263" t="s">
        <v>189</v>
      </c>
      <c r="C450" s="263">
        <v>638.85</v>
      </c>
      <c r="D450" s="265">
        <v>643.80000000000007</v>
      </c>
      <c r="E450" s="265">
        <v>631.65000000000009</v>
      </c>
      <c r="F450" s="265">
        <v>624.45000000000005</v>
      </c>
      <c r="G450" s="265">
        <v>612.30000000000007</v>
      </c>
      <c r="H450" s="265">
        <v>651.00000000000011</v>
      </c>
      <c r="I450" s="265">
        <v>663.15</v>
      </c>
      <c r="J450" s="265">
        <v>670.35000000000014</v>
      </c>
      <c r="K450" s="263">
        <v>655.95</v>
      </c>
      <c r="L450" s="263">
        <v>636.6</v>
      </c>
      <c r="M450" s="263">
        <v>14.483180000000001</v>
      </c>
    </row>
    <row r="451" spans="1:13">
      <c r="A451" s="254">
        <v>441</v>
      </c>
      <c r="B451" s="263" t="s">
        <v>768</v>
      </c>
      <c r="C451" s="263">
        <v>13811.05</v>
      </c>
      <c r="D451" s="265">
        <v>13646.216666666665</v>
      </c>
      <c r="E451" s="265">
        <v>13006.283333333331</v>
      </c>
      <c r="F451" s="265">
        <v>12201.516666666666</v>
      </c>
      <c r="G451" s="265">
        <v>11561.583333333332</v>
      </c>
      <c r="H451" s="265">
        <v>14450.98333333333</v>
      </c>
      <c r="I451" s="265">
        <v>15090.916666666664</v>
      </c>
      <c r="J451" s="265">
        <v>15895.683333333329</v>
      </c>
      <c r="K451" s="263">
        <v>14286.15</v>
      </c>
      <c r="L451" s="263">
        <v>12841.45</v>
      </c>
      <c r="M451" s="263">
        <v>9.1319999999999998E-2</v>
      </c>
    </row>
    <row r="452" spans="1:13">
      <c r="A452" s="254">
        <v>442</v>
      </c>
      <c r="B452" s="263" t="s">
        <v>178</v>
      </c>
      <c r="C452" s="263">
        <v>563.1</v>
      </c>
      <c r="D452" s="265">
        <v>567.4</v>
      </c>
      <c r="E452" s="265">
        <v>553.79999999999995</v>
      </c>
      <c r="F452" s="265">
        <v>544.5</v>
      </c>
      <c r="G452" s="265">
        <v>530.9</v>
      </c>
      <c r="H452" s="265">
        <v>576.69999999999993</v>
      </c>
      <c r="I452" s="265">
        <v>590.30000000000007</v>
      </c>
      <c r="J452" s="265">
        <v>599.59999999999991</v>
      </c>
      <c r="K452" s="263">
        <v>581</v>
      </c>
      <c r="L452" s="263">
        <v>558.1</v>
      </c>
      <c r="M452" s="263">
        <v>75.908159999999995</v>
      </c>
    </row>
    <row r="453" spans="1:13">
      <c r="A453" s="254">
        <v>443</v>
      </c>
      <c r="B453" s="263" t="s">
        <v>769</v>
      </c>
      <c r="C453" s="263">
        <v>108.35</v>
      </c>
      <c r="D453" s="265">
        <v>108.61666666666666</v>
      </c>
      <c r="E453" s="265">
        <v>107.43333333333332</v>
      </c>
      <c r="F453" s="265">
        <v>106.51666666666667</v>
      </c>
      <c r="G453" s="265">
        <v>105.33333333333333</v>
      </c>
      <c r="H453" s="265">
        <v>109.53333333333332</v>
      </c>
      <c r="I453" s="265">
        <v>110.71666666666665</v>
      </c>
      <c r="J453" s="265">
        <v>111.63333333333331</v>
      </c>
      <c r="K453" s="263">
        <v>109.8</v>
      </c>
      <c r="L453" s="263">
        <v>107.7</v>
      </c>
      <c r="M453" s="263">
        <v>6.2880000000000003</v>
      </c>
    </row>
    <row r="454" spans="1:13">
      <c r="A454" s="254">
        <v>444</v>
      </c>
      <c r="B454" s="263" t="s">
        <v>770</v>
      </c>
      <c r="C454" s="263">
        <v>1029.0999999999999</v>
      </c>
      <c r="D454" s="265">
        <v>1031.5833333333333</v>
      </c>
      <c r="E454" s="265">
        <v>1015.5166666666664</v>
      </c>
      <c r="F454" s="265">
        <v>1001.9333333333332</v>
      </c>
      <c r="G454" s="265">
        <v>985.86666666666633</v>
      </c>
      <c r="H454" s="265">
        <v>1045.1666666666665</v>
      </c>
      <c r="I454" s="265">
        <v>1061.2333333333336</v>
      </c>
      <c r="J454" s="265">
        <v>1074.8166666666666</v>
      </c>
      <c r="K454" s="263">
        <v>1047.6500000000001</v>
      </c>
      <c r="L454" s="263">
        <v>1018</v>
      </c>
      <c r="M454" s="263">
        <v>0.82925000000000004</v>
      </c>
    </row>
    <row r="455" spans="1:13">
      <c r="A455" s="254">
        <v>445</v>
      </c>
      <c r="B455" s="263" t="s">
        <v>184</v>
      </c>
      <c r="C455" s="263">
        <v>3206</v>
      </c>
      <c r="D455" s="265">
        <v>3203.4500000000003</v>
      </c>
      <c r="E455" s="265">
        <v>3187.6000000000004</v>
      </c>
      <c r="F455" s="265">
        <v>3169.2000000000003</v>
      </c>
      <c r="G455" s="265">
        <v>3153.3500000000004</v>
      </c>
      <c r="H455" s="265">
        <v>3221.8500000000004</v>
      </c>
      <c r="I455" s="265">
        <v>3237.7</v>
      </c>
      <c r="J455" s="265">
        <v>3256.1000000000004</v>
      </c>
      <c r="K455" s="263">
        <v>3219.3</v>
      </c>
      <c r="L455" s="263">
        <v>3185.05</v>
      </c>
      <c r="M455" s="263">
        <v>11.65882</v>
      </c>
    </row>
    <row r="456" spans="1:13">
      <c r="A456" s="254">
        <v>446</v>
      </c>
      <c r="B456" s="263" t="s">
        <v>806</v>
      </c>
      <c r="C456" s="263">
        <v>610.35</v>
      </c>
      <c r="D456" s="265">
        <v>610.23333333333323</v>
      </c>
      <c r="E456" s="265">
        <v>598.46666666666647</v>
      </c>
      <c r="F456" s="265">
        <v>586.58333333333326</v>
      </c>
      <c r="G456" s="265">
        <v>574.81666666666649</v>
      </c>
      <c r="H456" s="265">
        <v>622.11666666666645</v>
      </c>
      <c r="I456" s="265">
        <v>633.8833333333331</v>
      </c>
      <c r="J456" s="265">
        <v>645.76666666666642</v>
      </c>
      <c r="K456" s="263">
        <v>622</v>
      </c>
      <c r="L456" s="263">
        <v>598.35</v>
      </c>
      <c r="M456" s="263">
        <v>70.337620000000001</v>
      </c>
    </row>
    <row r="457" spans="1:13">
      <c r="A457" s="254">
        <v>447</v>
      </c>
      <c r="B457" s="263" t="s">
        <v>179</v>
      </c>
      <c r="C457" s="263">
        <v>2835</v>
      </c>
      <c r="D457" s="265">
        <v>2842.6833333333329</v>
      </c>
      <c r="E457" s="265">
        <v>2820.3166666666657</v>
      </c>
      <c r="F457" s="265">
        <v>2805.6333333333328</v>
      </c>
      <c r="G457" s="265">
        <v>2783.2666666666655</v>
      </c>
      <c r="H457" s="265">
        <v>2857.3666666666659</v>
      </c>
      <c r="I457" s="265">
        <v>2879.7333333333336</v>
      </c>
      <c r="J457" s="265">
        <v>2894.4166666666661</v>
      </c>
      <c r="K457" s="263">
        <v>2865.05</v>
      </c>
      <c r="L457" s="263">
        <v>2828</v>
      </c>
      <c r="M457" s="263">
        <v>2.9952700000000001</v>
      </c>
    </row>
    <row r="458" spans="1:13">
      <c r="A458" s="254">
        <v>448</v>
      </c>
      <c r="B458" s="263" t="s">
        <v>506</v>
      </c>
      <c r="C458" s="263">
        <v>1087.2</v>
      </c>
      <c r="D458" s="265">
        <v>1087.8499999999999</v>
      </c>
      <c r="E458" s="265">
        <v>1080.6999999999998</v>
      </c>
      <c r="F458" s="265">
        <v>1074.1999999999998</v>
      </c>
      <c r="G458" s="265">
        <v>1067.0499999999997</v>
      </c>
      <c r="H458" s="265">
        <v>1094.3499999999999</v>
      </c>
      <c r="I458" s="265">
        <v>1101.5</v>
      </c>
      <c r="J458" s="265">
        <v>1108</v>
      </c>
      <c r="K458" s="263">
        <v>1095</v>
      </c>
      <c r="L458" s="263">
        <v>1081.3499999999999</v>
      </c>
      <c r="M458" s="263">
        <v>0.20455000000000001</v>
      </c>
    </row>
    <row r="459" spans="1:13">
      <c r="A459" s="254">
        <v>449</v>
      </c>
      <c r="B459" s="263" t="s">
        <v>181</v>
      </c>
      <c r="C459" s="263">
        <v>133.15</v>
      </c>
      <c r="D459" s="265">
        <v>133.28333333333333</v>
      </c>
      <c r="E459" s="265">
        <v>131.96666666666667</v>
      </c>
      <c r="F459" s="265">
        <v>130.78333333333333</v>
      </c>
      <c r="G459" s="265">
        <v>129.46666666666667</v>
      </c>
      <c r="H459" s="265">
        <v>134.46666666666667</v>
      </c>
      <c r="I459" s="265">
        <v>135.78333333333333</v>
      </c>
      <c r="J459" s="265">
        <v>136.96666666666667</v>
      </c>
      <c r="K459" s="263">
        <v>134.6</v>
      </c>
      <c r="L459" s="263">
        <v>132.1</v>
      </c>
      <c r="M459" s="263">
        <v>44.810859999999998</v>
      </c>
    </row>
    <row r="460" spans="1:13">
      <c r="A460" s="254">
        <v>450</v>
      </c>
      <c r="B460" s="263" t="s">
        <v>180</v>
      </c>
      <c r="C460" s="263">
        <v>325</v>
      </c>
      <c r="D460" s="265">
        <v>326.58333333333331</v>
      </c>
      <c r="E460" s="265">
        <v>321.81666666666661</v>
      </c>
      <c r="F460" s="265">
        <v>318.63333333333327</v>
      </c>
      <c r="G460" s="265">
        <v>313.86666666666656</v>
      </c>
      <c r="H460" s="265">
        <v>329.76666666666665</v>
      </c>
      <c r="I460" s="265">
        <v>334.53333333333342</v>
      </c>
      <c r="J460" s="265">
        <v>337.7166666666667</v>
      </c>
      <c r="K460" s="263">
        <v>331.35</v>
      </c>
      <c r="L460" s="263">
        <v>323.39999999999998</v>
      </c>
      <c r="M460" s="263">
        <v>552.57165999999995</v>
      </c>
    </row>
    <row r="461" spans="1:13">
      <c r="A461" s="254">
        <v>451</v>
      </c>
      <c r="B461" s="263" t="s">
        <v>182</v>
      </c>
      <c r="C461" s="263">
        <v>87.8</v>
      </c>
      <c r="D461" s="265">
        <v>88.149999999999991</v>
      </c>
      <c r="E461" s="265">
        <v>87.149999999999977</v>
      </c>
      <c r="F461" s="265">
        <v>86.499999999999986</v>
      </c>
      <c r="G461" s="265">
        <v>85.499999999999972</v>
      </c>
      <c r="H461" s="265">
        <v>88.799999999999983</v>
      </c>
      <c r="I461" s="265">
        <v>89.800000000000011</v>
      </c>
      <c r="J461" s="265">
        <v>90.449999999999989</v>
      </c>
      <c r="K461" s="263">
        <v>89.15</v>
      </c>
      <c r="L461" s="263">
        <v>87.5</v>
      </c>
      <c r="M461" s="263">
        <v>184.82937000000001</v>
      </c>
    </row>
    <row r="462" spans="1:13">
      <c r="A462" s="254">
        <v>452</v>
      </c>
      <c r="B462" s="263" t="s">
        <v>771</v>
      </c>
      <c r="C462" s="263">
        <v>44.05</v>
      </c>
      <c r="D462" s="265">
        <v>43.783333333333331</v>
      </c>
      <c r="E462" s="265">
        <v>43.266666666666666</v>
      </c>
      <c r="F462" s="265">
        <v>42.483333333333334</v>
      </c>
      <c r="G462" s="265">
        <v>41.966666666666669</v>
      </c>
      <c r="H462" s="265">
        <v>44.566666666666663</v>
      </c>
      <c r="I462" s="265">
        <v>45.083333333333329</v>
      </c>
      <c r="J462" s="265">
        <v>45.86666666666666</v>
      </c>
      <c r="K462" s="263">
        <v>44.3</v>
      </c>
      <c r="L462" s="263">
        <v>43</v>
      </c>
      <c r="M462" s="263">
        <v>76.049239999999998</v>
      </c>
    </row>
    <row r="463" spans="1:13">
      <c r="A463" s="254">
        <v>453</v>
      </c>
      <c r="B463" s="263" t="s">
        <v>183</v>
      </c>
      <c r="C463" s="263">
        <v>694.7</v>
      </c>
      <c r="D463" s="265">
        <v>694.05000000000007</v>
      </c>
      <c r="E463" s="265">
        <v>683.50000000000011</v>
      </c>
      <c r="F463" s="265">
        <v>672.30000000000007</v>
      </c>
      <c r="G463" s="265">
        <v>661.75000000000011</v>
      </c>
      <c r="H463" s="265">
        <v>705.25000000000011</v>
      </c>
      <c r="I463" s="265">
        <v>715.80000000000007</v>
      </c>
      <c r="J463" s="265">
        <v>727.00000000000011</v>
      </c>
      <c r="K463" s="263">
        <v>704.6</v>
      </c>
      <c r="L463" s="263">
        <v>682.85</v>
      </c>
      <c r="M463" s="263">
        <v>163.40705</v>
      </c>
    </row>
    <row r="464" spans="1:13">
      <c r="A464" s="254">
        <v>454</v>
      </c>
      <c r="B464" s="263" t="s">
        <v>507</v>
      </c>
      <c r="C464" s="263">
        <v>3381.6</v>
      </c>
      <c r="D464" s="265">
        <v>3394.6833333333329</v>
      </c>
      <c r="E464" s="265">
        <v>3306.9166666666661</v>
      </c>
      <c r="F464" s="265">
        <v>3232.2333333333331</v>
      </c>
      <c r="G464" s="265">
        <v>3144.4666666666662</v>
      </c>
      <c r="H464" s="265">
        <v>3469.3666666666659</v>
      </c>
      <c r="I464" s="265">
        <v>3557.1333333333332</v>
      </c>
      <c r="J464" s="265">
        <v>3631.8166666666657</v>
      </c>
      <c r="K464" s="263">
        <v>3482.45</v>
      </c>
      <c r="L464" s="263">
        <v>3320</v>
      </c>
      <c r="M464" s="263">
        <v>0.16259999999999999</v>
      </c>
    </row>
    <row r="465" spans="1:13">
      <c r="A465" s="254">
        <v>455</v>
      </c>
      <c r="B465" s="263" t="s">
        <v>185</v>
      </c>
      <c r="C465" s="263">
        <v>985.6</v>
      </c>
      <c r="D465" s="265">
        <v>982.36666666666667</v>
      </c>
      <c r="E465" s="265">
        <v>976.08333333333337</v>
      </c>
      <c r="F465" s="265">
        <v>966.56666666666672</v>
      </c>
      <c r="G465" s="265">
        <v>960.28333333333342</v>
      </c>
      <c r="H465" s="265">
        <v>991.88333333333333</v>
      </c>
      <c r="I465" s="265">
        <v>998.16666666666663</v>
      </c>
      <c r="J465" s="265">
        <v>1007.6833333333333</v>
      </c>
      <c r="K465" s="263">
        <v>988.65</v>
      </c>
      <c r="L465" s="263">
        <v>972.85</v>
      </c>
      <c r="M465" s="263">
        <v>20.704350000000002</v>
      </c>
    </row>
    <row r="466" spans="1:13">
      <c r="A466" s="254">
        <v>456</v>
      </c>
      <c r="B466" s="231" t="s">
        <v>277</v>
      </c>
      <c r="C466" s="263">
        <v>132.55000000000001</v>
      </c>
      <c r="D466" s="265">
        <v>133.1</v>
      </c>
      <c r="E466" s="265">
        <v>131.44999999999999</v>
      </c>
      <c r="F466" s="265">
        <v>130.35</v>
      </c>
      <c r="G466" s="265">
        <v>128.69999999999999</v>
      </c>
      <c r="H466" s="265">
        <v>134.19999999999999</v>
      </c>
      <c r="I466" s="265">
        <v>135.85000000000002</v>
      </c>
      <c r="J466" s="265">
        <v>136.94999999999999</v>
      </c>
      <c r="K466" s="263">
        <v>134.75</v>
      </c>
      <c r="L466" s="263">
        <v>132</v>
      </c>
      <c r="M466" s="263">
        <v>1.99621</v>
      </c>
    </row>
    <row r="467" spans="1:13">
      <c r="A467" s="254">
        <v>457</v>
      </c>
      <c r="B467" s="231" t="s">
        <v>164</v>
      </c>
      <c r="C467" s="263">
        <v>941.65</v>
      </c>
      <c r="D467" s="265">
        <v>936.9666666666667</v>
      </c>
      <c r="E467" s="265">
        <v>924.93333333333339</v>
      </c>
      <c r="F467" s="265">
        <v>908.2166666666667</v>
      </c>
      <c r="G467" s="265">
        <v>896.18333333333339</v>
      </c>
      <c r="H467" s="265">
        <v>953.68333333333339</v>
      </c>
      <c r="I467" s="265">
        <v>965.7166666666667</v>
      </c>
      <c r="J467" s="265">
        <v>982.43333333333339</v>
      </c>
      <c r="K467" s="263">
        <v>949</v>
      </c>
      <c r="L467" s="263">
        <v>920.25</v>
      </c>
      <c r="M467" s="263">
        <v>5.8673799999999998</v>
      </c>
    </row>
    <row r="468" spans="1:13">
      <c r="A468" s="254">
        <v>458</v>
      </c>
      <c r="B468" s="231" t="s">
        <v>508</v>
      </c>
      <c r="C468" s="263">
        <v>1150.2</v>
      </c>
      <c r="D468" s="265">
        <v>1151.6833333333334</v>
      </c>
      <c r="E468" s="265">
        <v>1133.5166666666669</v>
      </c>
      <c r="F468" s="265">
        <v>1116.8333333333335</v>
      </c>
      <c r="G468" s="265">
        <v>1098.666666666667</v>
      </c>
      <c r="H468" s="265">
        <v>1168.3666666666668</v>
      </c>
      <c r="I468" s="265">
        <v>1186.5333333333333</v>
      </c>
      <c r="J468" s="265">
        <v>1203.2166666666667</v>
      </c>
      <c r="K468" s="263">
        <v>1169.8499999999999</v>
      </c>
      <c r="L468" s="263">
        <v>1135</v>
      </c>
      <c r="M468" s="263">
        <v>0.48702000000000001</v>
      </c>
    </row>
    <row r="469" spans="1:13">
      <c r="A469" s="254">
        <v>459</v>
      </c>
      <c r="B469" s="231" t="s">
        <v>509</v>
      </c>
      <c r="C469" s="263">
        <v>909.2</v>
      </c>
      <c r="D469" s="265">
        <v>913.06666666666661</v>
      </c>
      <c r="E469" s="265">
        <v>896.13333333333321</v>
      </c>
      <c r="F469" s="265">
        <v>883.06666666666661</v>
      </c>
      <c r="G469" s="265">
        <v>866.13333333333321</v>
      </c>
      <c r="H469" s="265">
        <v>926.13333333333321</v>
      </c>
      <c r="I469" s="265">
        <v>943.06666666666661</v>
      </c>
      <c r="J469" s="265">
        <v>956.13333333333321</v>
      </c>
      <c r="K469" s="263">
        <v>930</v>
      </c>
      <c r="L469" s="263">
        <v>900</v>
      </c>
      <c r="M469" s="263">
        <v>0.54701</v>
      </c>
    </row>
    <row r="470" spans="1:13">
      <c r="A470" s="254">
        <v>460</v>
      </c>
      <c r="B470" s="231" t="s">
        <v>510</v>
      </c>
      <c r="C470" s="263">
        <v>1385.5</v>
      </c>
      <c r="D470" s="265">
        <v>1378.5</v>
      </c>
      <c r="E470" s="265">
        <v>1342</v>
      </c>
      <c r="F470" s="265">
        <v>1298.5</v>
      </c>
      <c r="G470" s="265">
        <v>1262</v>
      </c>
      <c r="H470" s="265">
        <v>1422</v>
      </c>
      <c r="I470" s="265">
        <v>1458.5</v>
      </c>
      <c r="J470" s="265">
        <v>1502</v>
      </c>
      <c r="K470" s="263">
        <v>1415</v>
      </c>
      <c r="L470" s="263">
        <v>1335</v>
      </c>
      <c r="M470" s="263">
        <v>0.80500000000000005</v>
      </c>
    </row>
    <row r="471" spans="1:13">
      <c r="A471" s="254">
        <v>461</v>
      </c>
      <c r="B471" s="231" t="s">
        <v>186</v>
      </c>
      <c r="C471" s="263">
        <v>1524.7</v>
      </c>
      <c r="D471" s="265">
        <v>1537.2833333333335</v>
      </c>
      <c r="E471" s="265">
        <v>1498.666666666667</v>
      </c>
      <c r="F471" s="265">
        <v>1472.6333333333334</v>
      </c>
      <c r="G471" s="265">
        <v>1434.0166666666669</v>
      </c>
      <c r="H471" s="265">
        <v>1563.3166666666671</v>
      </c>
      <c r="I471" s="265">
        <v>1601.9333333333334</v>
      </c>
      <c r="J471" s="265">
        <v>1627.9666666666672</v>
      </c>
      <c r="K471" s="263">
        <v>1575.9</v>
      </c>
      <c r="L471" s="263">
        <v>1511.25</v>
      </c>
      <c r="M471" s="263">
        <v>59.70196</v>
      </c>
    </row>
    <row r="472" spans="1:13">
      <c r="A472" s="254">
        <v>462</v>
      </c>
      <c r="B472" s="231" t="s">
        <v>187</v>
      </c>
      <c r="C472" s="263">
        <v>2608.75</v>
      </c>
      <c r="D472" s="265">
        <v>2599.2333333333331</v>
      </c>
      <c r="E472" s="265">
        <v>2584.4666666666662</v>
      </c>
      <c r="F472" s="263">
        <v>2560.1833333333329</v>
      </c>
      <c r="G472" s="265">
        <v>2545.4166666666661</v>
      </c>
      <c r="H472" s="265">
        <v>2623.5166666666664</v>
      </c>
      <c r="I472" s="263">
        <v>2638.2833333333338</v>
      </c>
      <c r="J472" s="265">
        <v>2662.5666666666666</v>
      </c>
      <c r="K472" s="265">
        <v>2614</v>
      </c>
      <c r="L472" s="263">
        <v>2574.9499999999998</v>
      </c>
      <c r="M472" s="265">
        <v>4.0357599999999998</v>
      </c>
    </row>
    <row r="473" spans="1:13">
      <c r="A473" s="254">
        <v>463</v>
      </c>
      <c r="B473" s="231" t="s">
        <v>188</v>
      </c>
      <c r="C473" s="263">
        <v>333.9</v>
      </c>
      <c r="D473" s="265">
        <v>331.96666666666664</v>
      </c>
      <c r="E473" s="265">
        <v>329.43333333333328</v>
      </c>
      <c r="F473" s="263">
        <v>324.96666666666664</v>
      </c>
      <c r="G473" s="265">
        <v>322.43333333333328</v>
      </c>
      <c r="H473" s="265">
        <v>336.43333333333328</v>
      </c>
      <c r="I473" s="263">
        <v>338.9666666666667</v>
      </c>
      <c r="J473" s="265">
        <v>343.43333333333328</v>
      </c>
      <c r="K473" s="265">
        <v>334.5</v>
      </c>
      <c r="L473" s="263">
        <v>327.5</v>
      </c>
      <c r="M473" s="265">
        <v>10.678649999999999</v>
      </c>
    </row>
    <row r="474" spans="1:13">
      <c r="A474" s="254">
        <v>464</v>
      </c>
      <c r="B474" s="231" t="s">
        <v>511</v>
      </c>
      <c r="C474" s="231">
        <v>693.55</v>
      </c>
      <c r="D474" s="275">
        <v>689.91666666666663</v>
      </c>
      <c r="E474" s="275">
        <v>680.83333333333326</v>
      </c>
      <c r="F474" s="275">
        <v>668.11666666666667</v>
      </c>
      <c r="G474" s="275">
        <v>659.0333333333333</v>
      </c>
      <c r="H474" s="275">
        <v>702.63333333333321</v>
      </c>
      <c r="I474" s="275">
        <v>711.71666666666647</v>
      </c>
      <c r="J474" s="275">
        <v>724.43333333333317</v>
      </c>
      <c r="K474" s="275">
        <v>699</v>
      </c>
      <c r="L474" s="275">
        <v>677.2</v>
      </c>
      <c r="M474" s="275">
        <v>4.3857699999999999</v>
      </c>
    </row>
    <row r="475" spans="1:13">
      <c r="A475" s="254">
        <v>465</v>
      </c>
      <c r="B475" s="231" t="s">
        <v>512</v>
      </c>
      <c r="C475" s="231">
        <v>13.95</v>
      </c>
      <c r="D475" s="275">
        <v>13.966666666666667</v>
      </c>
      <c r="E475" s="275">
        <v>13.883333333333333</v>
      </c>
      <c r="F475" s="275">
        <v>13.816666666666666</v>
      </c>
      <c r="G475" s="275">
        <v>13.733333333333333</v>
      </c>
      <c r="H475" s="275">
        <v>14.033333333333333</v>
      </c>
      <c r="I475" s="275">
        <v>14.116666666666665</v>
      </c>
      <c r="J475" s="275">
        <v>14.183333333333334</v>
      </c>
      <c r="K475" s="275">
        <v>14.05</v>
      </c>
      <c r="L475" s="275">
        <v>13.9</v>
      </c>
      <c r="M475" s="275">
        <v>72.188760000000002</v>
      </c>
    </row>
    <row r="476" spans="1:13">
      <c r="A476" s="254">
        <v>466</v>
      </c>
      <c r="B476" s="231" t="s">
        <v>513</v>
      </c>
      <c r="C476" s="275">
        <v>945.55</v>
      </c>
      <c r="D476" s="275">
        <v>938.26666666666677</v>
      </c>
      <c r="E476" s="275">
        <v>912.53333333333353</v>
      </c>
      <c r="F476" s="275">
        <v>879.51666666666677</v>
      </c>
      <c r="G476" s="275">
        <v>853.78333333333353</v>
      </c>
      <c r="H476" s="275">
        <v>971.28333333333353</v>
      </c>
      <c r="I476" s="275">
        <v>997.01666666666688</v>
      </c>
      <c r="J476" s="275">
        <v>1030.0333333333335</v>
      </c>
      <c r="K476" s="275">
        <v>964</v>
      </c>
      <c r="L476" s="275">
        <v>905.25</v>
      </c>
      <c r="M476" s="275">
        <v>3.43513</v>
      </c>
    </row>
    <row r="477" spans="1:13">
      <c r="A477" s="254">
        <v>467</v>
      </c>
      <c r="B477" s="231" t="s">
        <v>514</v>
      </c>
      <c r="C477" s="275">
        <v>12.95</v>
      </c>
      <c r="D477" s="275">
        <v>13</v>
      </c>
      <c r="E477" s="275">
        <v>12.85</v>
      </c>
      <c r="F477" s="275">
        <v>12.75</v>
      </c>
      <c r="G477" s="275">
        <v>12.6</v>
      </c>
      <c r="H477" s="275">
        <v>13.1</v>
      </c>
      <c r="I477" s="275">
        <v>13.249999999999998</v>
      </c>
      <c r="J477" s="275">
        <v>13.35</v>
      </c>
      <c r="K477" s="275">
        <v>13.15</v>
      </c>
      <c r="L477" s="275">
        <v>12.9</v>
      </c>
      <c r="M477" s="275">
        <v>14.56366</v>
      </c>
    </row>
    <row r="478" spans="1:13">
      <c r="A478" s="254">
        <v>468</v>
      </c>
      <c r="B478" s="231" t="s">
        <v>515</v>
      </c>
      <c r="C478" s="275">
        <v>363.05</v>
      </c>
      <c r="D478" s="275">
        <v>360.3</v>
      </c>
      <c r="E478" s="275">
        <v>355.6</v>
      </c>
      <c r="F478" s="275">
        <v>348.15000000000003</v>
      </c>
      <c r="G478" s="275">
        <v>343.45000000000005</v>
      </c>
      <c r="H478" s="275">
        <v>367.75</v>
      </c>
      <c r="I478" s="275">
        <v>372.44999999999993</v>
      </c>
      <c r="J478" s="275">
        <v>379.9</v>
      </c>
      <c r="K478" s="275">
        <v>365</v>
      </c>
      <c r="L478" s="275">
        <v>352.85</v>
      </c>
      <c r="M478" s="275">
        <v>4.1857899999999999</v>
      </c>
    </row>
    <row r="479" spans="1:13">
      <c r="A479" s="254">
        <v>469</v>
      </c>
      <c r="B479" s="231" t="s">
        <v>194</v>
      </c>
      <c r="C479" s="275">
        <v>543.54999999999995</v>
      </c>
      <c r="D479" s="275">
        <v>539.78333333333342</v>
      </c>
      <c r="E479" s="275">
        <v>533.96666666666681</v>
      </c>
      <c r="F479" s="275">
        <v>524.38333333333344</v>
      </c>
      <c r="G479" s="275">
        <v>518.56666666666683</v>
      </c>
      <c r="H479" s="275">
        <v>549.36666666666679</v>
      </c>
      <c r="I479" s="275">
        <v>555.18333333333339</v>
      </c>
      <c r="J479" s="275">
        <v>564.76666666666677</v>
      </c>
      <c r="K479" s="275">
        <v>545.6</v>
      </c>
      <c r="L479" s="275">
        <v>530.20000000000005</v>
      </c>
      <c r="M479" s="275">
        <v>56.847769999999997</v>
      </c>
    </row>
    <row r="480" spans="1:13">
      <c r="A480" s="254">
        <v>470</v>
      </c>
      <c r="B480" s="231" t="s">
        <v>191</v>
      </c>
      <c r="C480" s="275">
        <v>244</v>
      </c>
      <c r="D480" s="275">
        <v>243.55000000000004</v>
      </c>
      <c r="E480" s="275">
        <v>241.00000000000009</v>
      </c>
      <c r="F480" s="275">
        <v>238.00000000000006</v>
      </c>
      <c r="G480" s="275">
        <v>235.4500000000001</v>
      </c>
      <c r="H480" s="275">
        <v>246.55000000000007</v>
      </c>
      <c r="I480" s="275">
        <v>249.10000000000002</v>
      </c>
      <c r="J480" s="275">
        <v>252.10000000000005</v>
      </c>
      <c r="K480" s="275">
        <v>246.1</v>
      </c>
      <c r="L480" s="275">
        <v>240.55</v>
      </c>
      <c r="M480" s="275">
        <v>9.2163400000000006</v>
      </c>
    </row>
    <row r="481" spans="1:13">
      <c r="A481" s="254">
        <v>471</v>
      </c>
      <c r="B481" s="231" t="s">
        <v>786</v>
      </c>
      <c r="C481" s="275">
        <v>35.25</v>
      </c>
      <c r="D481" s="275">
        <v>35.416666666666664</v>
      </c>
      <c r="E481" s="275">
        <v>35.033333333333331</v>
      </c>
      <c r="F481" s="275">
        <v>34.81666666666667</v>
      </c>
      <c r="G481" s="275">
        <v>34.433333333333337</v>
      </c>
      <c r="H481" s="275">
        <v>35.633333333333326</v>
      </c>
      <c r="I481" s="275">
        <v>36.016666666666666</v>
      </c>
      <c r="J481" s="275">
        <v>36.23333333333332</v>
      </c>
      <c r="K481" s="275">
        <v>35.799999999999997</v>
      </c>
      <c r="L481" s="275">
        <v>35.200000000000003</v>
      </c>
      <c r="M481" s="275">
        <v>11.912789999999999</v>
      </c>
    </row>
    <row r="482" spans="1:13">
      <c r="A482" s="254">
        <v>472</v>
      </c>
      <c r="B482" s="231" t="s">
        <v>192</v>
      </c>
      <c r="C482" s="275">
        <v>6427.15</v>
      </c>
      <c r="D482" s="275">
        <v>6421.4833333333336</v>
      </c>
      <c r="E482" s="275">
        <v>6374.9666666666672</v>
      </c>
      <c r="F482" s="275">
        <v>6322.7833333333338</v>
      </c>
      <c r="G482" s="275">
        <v>6276.2666666666673</v>
      </c>
      <c r="H482" s="275">
        <v>6473.666666666667</v>
      </c>
      <c r="I482" s="275">
        <v>6520.1833333333334</v>
      </c>
      <c r="J482" s="275">
        <v>6572.3666666666668</v>
      </c>
      <c r="K482" s="275">
        <v>6468</v>
      </c>
      <c r="L482" s="275">
        <v>6369.3</v>
      </c>
      <c r="M482" s="275">
        <v>3.9046500000000002</v>
      </c>
    </row>
    <row r="483" spans="1:13">
      <c r="A483" s="254">
        <v>473</v>
      </c>
      <c r="B483" s="231" t="s">
        <v>193</v>
      </c>
      <c r="C483" s="275">
        <v>33.35</v>
      </c>
      <c r="D483" s="275">
        <v>33.500000000000007</v>
      </c>
      <c r="E483" s="275">
        <v>33.050000000000011</v>
      </c>
      <c r="F483" s="275">
        <v>32.750000000000007</v>
      </c>
      <c r="G483" s="275">
        <v>32.300000000000011</v>
      </c>
      <c r="H483" s="275">
        <v>33.800000000000011</v>
      </c>
      <c r="I483" s="275">
        <v>34.250000000000014</v>
      </c>
      <c r="J483" s="275">
        <v>34.550000000000011</v>
      </c>
      <c r="K483" s="275">
        <v>33.950000000000003</v>
      </c>
      <c r="L483" s="275">
        <v>33.200000000000003</v>
      </c>
      <c r="M483" s="275">
        <v>44.481000000000002</v>
      </c>
    </row>
    <row r="484" spans="1:13">
      <c r="A484" s="254">
        <v>474</v>
      </c>
      <c r="B484" s="231" t="s">
        <v>190</v>
      </c>
      <c r="C484" s="275">
        <v>1265.1500000000001</v>
      </c>
      <c r="D484" s="275">
        <v>1257.05</v>
      </c>
      <c r="E484" s="275">
        <v>1245.5999999999999</v>
      </c>
      <c r="F484" s="275">
        <v>1226.05</v>
      </c>
      <c r="G484" s="275">
        <v>1214.5999999999999</v>
      </c>
      <c r="H484" s="275">
        <v>1276.5999999999999</v>
      </c>
      <c r="I484" s="275">
        <v>1288.0500000000002</v>
      </c>
      <c r="J484" s="275">
        <v>1307.5999999999999</v>
      </c>
      <c r="K484" s="275">
        <v>1268.5</v>
      </c>
      <c r="L484" s="275">
        <v>1237.5</v>
      </c>
      <c r="M484" s="275">
        <v>4.5197799999999999</v>
      </c>
    </row>
    <row r="485" spans="1:13">
      <c r="A485" s="254">
        <v>475</v>
      </c>
      <c r="B485" s="231" t="s">
        <v>141</v>
      </c>
      <c r="C485" s="275">
        <v>571.70000000000005</v>
      </c>
      <c r="D485" s="275">
        <v>573.16666666666663</v>
      </c>
      <c r="E485" s="275">
        <v>565.5333333333333</v>
      </c>
      <c r="F485" s="275">
        <v>559.36666666666667</v>
      </c>
      <c r="G485" s="275">
        <v>551.73333333333335</v>
      </c>
      <c r="H485" s="275">
        <v>579.33333333333326</v>
      </c>
      <c r="I485" s="275">
        <v>586.9666666666667</v>
      </c>
      <c r="J485" s="275">
        <v>593.13333333333321</v>
      </c>
      <c r="K485" s="275">
        <v>580.79999999999995</v>
      </c>
      <c r="L485" s="275">
        <v>567</v>
      </c>
      <c r="M485" s="275">
        <v>19.991440000000001</v>
      </c>
    </row>
    <row r="486" spans="1:13">
      <c r="A486" s="254">
        <v>476</v>
      </c>
      <c r="B486" s="231" t="s">
        <v>278</v>
      </c>
      <c r="C486" s="275">
        <v>229.65</v>
      </c>
      <c r="D486" s="275">
        <v>228.36666666666665</v>
      </c>
      <c r="E486" s="275">
        <v>225.98333333333329</v>
      </c>
      <c r="F486" s="275">
        <v>222.31666666666663</v>
      </c>
      <c r="G486" s="275">
        <v>219.93333333333328</v>
      </c>
      <c r="H486" s="275">
        <v>232.0333333333333</v>
      </c>
      <c r="I486" s="275">
        <v>234.41666666666669</v>
      </c>
      <c r="J486" s="275">
        <v>238.08333333333331</v>
      </c>
      <c r="K486" s="275">
        <v>230.75</v>
      </c>
      <c r="L486" s="275">
        <v>224.7</v>
      </c>
      <c r="M486" s="275">
        <v>4.2375499999999997</v>
      </c>
    </row>
    <row r="487" spans="1:13">
      <c r="A487" s="254">
        <v>477</v>
      </c>
      <c r="B487" s="231" t="s">
        <v>516</v>
      </c>
      <c r="C487" s="275">
        <v>2986.25</v>
      </c>
      <c r="D487" s="275">
        <v>2812.6</v>
      </c>
      <c r="E487" s="275">
        <v>2638.95</v>
      </c>
      <c r="F487" s="275">
        <v>2291.65</v>
      </c>
      <c r="G487" s="275">
        <v>2118</v>
      </c>
      <c r="H487" s="275">
        <v>3159.8999999999996</v>
      </c>
      <c r="I487" s="275">
        <v>3333.55</v>
      </c>
      <c r="J487" s="275">
        <v>3680.8499999999995</v>
      </c>
      <c r="K487" s="275">
        <v>2986.25</v>
      </c>
      <c r="L487" s="275">
        <v>2465.3000000000002</v>
      </c>
      <c r="M487" s="275">
        <v>3.4473099999999999</v>
      </c>
    </row>
    <row r="488" spans="1:13">
      <c r="A488" s="254">
        <v>478</v>
      </c>
      <c r="B488" s="231" t="s">
        <v>517</v>
      </c>
      <c r="C488" s="275">
        <v>357.8</v>
      </c>
      <c r="D488" s="275">
        <v>354.55</v>
      </c>
      <c r="E488" s="275">
        <v>349.3</v>
      </c>
      <c r="F488" s="275">
        <v>340.8</v>
      </c>
      <c r="G488" s="275">
        <v>335.55</v>
      </c>
      <c r="H488" s="275">
        <v>363.05</v>
      </c>
      <c r="I488" s="275">
        <v>368.3</v>
      </c>
      <c r="J488" s="275">
        <v>376.8</v>
      </c>
      <c r="K488" s="275">
        <v>359.8</v>
      </c>
      <c r="L488" s="275">
        <v>346.05</v>
      </c>
      <c r="M488" s="275">
        <v>2.7999800000000001</v>
      </c>
    </row>
    <row r="489" spans="1:13">
      <c r="A489" s="254">
        <v>479</v>
      </c>
      <c r="B489" s="231" t="s">
        <v>518</v>
      </c>
      <c r="C489" s="275">
        <v>231.4</v>
      </c>
      <c r="D489" s="275">
        <v>226.71666666666667</v>
      </c>
      <c r="E489" s="275">
        <v>219.78333333333333</v>
      </c>
      <c r="F489" s="275">
        <v>208.16666666666666</v>
      </c>
      <c r="G489" s="275">
        <v>201.23333333333332</v>
      </c>
      <c r="H489" s="275">
        <v>238.33333333333334</v>
      </c>
      <c r="I489" s="275">
        <v>245.26666666666668</v>
      </c>
      <c r="J489" s="275">
        <v>256.88333333333333</v>
      </c>
      <c r="K489" s="275">
        <v>233.65</v>
      </c>
      <c r="L489" s="275">
        <v>215.1</v>
      </c>
      <c r="M489" s="275">
        <v>8.5220500000000001</v>
      </c>
    </row>
    <row r="490" spans="1:13">
      <c r="A490" s="254">
        <v>480</v>
      </c>
      <c r="B490" s="231" t="s">
        <v>519</v>
      </c>
      <c r="C490" s="275">
        <v>3636.8</v>
      </c>
      <c r="D490" s="275">
        <v>3632.6333333333332</v>
      </c>
      <c r="E490" s="275">
        <v>3605.1666666666665</v>
      </c>
      <c r="F490" s="275">
        <v>3573.5333333333333</v>
      </c>
      <c r="G490" s="275">
        <v>3546.0666666666666</v>
      </c>
      <c r="H490" s="275">
        <v>3664.2666666666664</v>
      </c>
      <c r="I490" s="275">
        <v>3691.7333333333336</v>
      </c>
      <c r="J490" s="275">
        <v>3723.3666666666663</v>
      </c>
      <c r="K490" s="275">
        <v>3660.1</v>
      </c>
      <c r="L490" s="275">
        <v>3601</v>
      </c>
      <c r="M490" s="275">
        <v>2.4369999999999999E-2</v>
      </c>
    </row>
    <row r="491" spans="1:13">
      <c r="A491" s="254">
        <v>481</v>
      </c>
      <c r="B491" s="231" t="s">
        <v>520</v>
      </c>
      <c r="C491" s="275">
        <v>2844.9</v>
      </c>
      <c r="D491" s="275">
        <v>2825.0166666666664</v>
      </c>
      <c r="E491" s="275">
        <v>2795.0333333333328</v>
      </c>
      <c r="F491" s="275">
        <v>2745.1666666666665</v>
      </c>
      <c r="G491" s="275">
        <v>2715.1833333333329</v>
      </c>
      <c r="H491" s="275">
        <v>2874.8833333333328</v>
      </c>
      <c r="I491" s="275">
        <v>2904.8666666666663</v>
      </c>
      <c r="J491" s="275">
        <v>2954.7333333333327</v>
      </c>
      <c r="K491" s="275">
        <v>2855</v>
      </c>
      <c r="L491" s="275">
        <v>2775.15</v>
      </c>
      <c r="M491" s="275">
        <v>0.72543000000000002</v>
      </c>
    </row>
    <row r="492" spans="1:13">
      <c r="A492" s="254">
        <v>482</v>
      </c>
      <c r="B492" s="231" t="s">
        <v>521</v>
      </c>
      <c r="C492" s="275">
        <v>52.8</v>
      </c>
      <c r="D492" s="275">
        <v>52.04999999999999</v>
      </c>
      <c r="E492" s="275">
        <v>51.049999999999983</v>
      </c>
      <c r="F492" s="275">
        <v>49.29999999999999</v>
      </c>
      <c r="G492" s="275">
        <v>48.299999999999983</v>
      </c>
      <c r="H492" s="275">
        <v>53.799999999999983</v>
      </c>
      <c r="I492" s="275">
        <v>54.8</v>
      </c>
      <c r="J492" s="275">
        <v>56.549999999999983</v>
      </c>
      <c r="K492" s="275">
        <v>53.05</v>
      </c>
      <c r="L492" s="275">
        <v>50.3</v>
      </c>
      <c r="M492" s="275">
        <v>54.5261</v>
      </c>
    </row>
    <row r="493" spans="1:13">
      <c r="A493" s="254">
        <v>483</v>
      </c>
      <c r="B493" s="231" t="s">
        <v>522</v>
      </c>
      <c r="C493" s="275">
        <v>1038.6500000000001</v>
      </c>
      <c r="D493" s="275">
        <v>1040.4666666666669</v>
      </c>
      <c r="E493" s="275">
        <v>1030.4833333333338</v>
      </c>
      <c r="F493" s="275">
        <v>1022.3166666666668</v>
      </c>
      <c r="G493" s="275">
        <v>1012.3333333333337</v>
      </c>
      <c r="H493" s="275">
        <v>1048.6333333333339</v>
      </c>
      <c r="I493" s="275">
        <v>1058.616666666667</v>
      </c>
      <c r="J493" s="275">
        <v>1066.783333333334</v>
      </c>
      <c r="K493" s="275">
        <v>1050.45</v>
      </c>
      <c r="L493" s="275">
        <v>1032.3</v>
      </c>
      <c r="M493" s="275">
        <v>0.11199000000000001</v>
      </c>
    </row>
    <row r="494" spans="1:13">
      <c r="A494" s="254">
        <v>484</v>
      </c>
      <c r="B494" s="231" t="s">
        <v>279</v>
      </c>
      <c r="C494" s="275">
        <v>406.1</v>
      </c>
      <c r="D494" s="275">
        <v>412.84999999999997</v>
      </c>
      <c r="E494" s="275">
        <v>395.44999999999993</v>
      </c>
      <c r="F494" s="275">
        <v>384.79999999999995</v>
      </c>
      <c r="G494" s="275">
        <v>367.39999999999992</v>
      </c>
      <c r="H494" s="275">
        <v>423.49999999999994</v>
      </c>
      <c r="I494" s="275">
        <v>440.89999999999992</v>
      </c>
      <c r="J494" s="275">
        <v>451.54999999999995</v>
      </c>
      <c r="K494" s="275">
        <v>430.25</v>
      </c>
      <c r="L494" s="275">
        <v>402.2</v>
      </c>
      <c r="M494" s="275">
        <v>3.3147799999999998</v>
      </c>
    </row>
    <row r="495" spans="1:13">
      <c r="A495" s="254">
        <v>485</v>
      </c>
      <c r="B495" s="231" t="s">
        <v>523</v>
      </c>
      <c r="C495" s="275">
        <v>904.45</v>
      </c>
      <c r="D495" s="275">
        <v>904.75</v>
      </c>
      <c r="E495" s="275">
        <v>884.5</v>
      </c>
      <c r="F495" s="275">
        <v>864.55</v>
      </c>
      <c r="G495" s="275">
        <v>844.3</v>
      </c>
      <c r="H495" s="275">
        <v>924.7</v>
      </c>
      <c r="I495" s="275">
        <v>944.95</v>
      </c>
      <c r="J495" s="275">
        <v>964.90000000000009</v>
      </c>
      <c r="K495" s="275">
        <v>925</v>
      </c>
      <c r="L495" s="275">
        <v>884.8</v>
      </c>
      <c r="M495" s="275">
        <v>6.4369399999999999</v>
      </c>
    </row>
    <row r="496" spans="1:13">
      <c r="A496" s="254">
        <v>486</v>
      </c>
      <c r="B496" s="231" t="s">
        <v>524</v>
      </c>
      <c r="C496" s="275">
        <v>1644</v>
      </c>
      <c r="D496" s="275">
        <v>1645.5833333333333</v>
      </c>
      <c r="E496" s="275">
        <v>1616.6166666666666</v>
      </c>
      <c r="F496" s="275">
        <v>1589.2333333333333</v>
      </c>
      <c r="G496" s="275">
        <v>1560.2666666666667</v>
      </c>
      <c r="H496" s="275">
        <v>1672.9666666666665</v>
      </c>
      <c r="I496" s="275">
        <v>1701.9333333333332</v>
      </c>
      <c r="J496" s="275">
        <v>1729.3166666666664</v>
      </c>
      <c r="K496" s="275">
        <v>1674.55</v>
      </c>
      <c r="L496" s="275">
        <v>1618.2</v>
      </c>
      <c r="M496" s="275">
        <v>0.68198000000000003</v>
      </c>
    </row>
    <row r="497" spans="1:13">
      <c r="A497" s="254">
        <v>487</v>
      </c>
      <c r="B497" s="231" t="s">
        <v>525</v>
      </c>
      <c r="C497" s="275">
        <v>1439.4</v>
      </c>
      <c r="D497" s="275">
        <v>1410.0833333333333</v>
      </c>
      <c r="E497" s="275">
        <v>1370.1666666666665</v>
      </c>
      <c r="F497" s="275">
        <v>1300.9333333333332</v>
      </c>
      <c r="G497" s="275">
        <v>1261.0166666666664</v>
      </c>
      <c r="H497" s="275">
        <v>1479.3166666666666</v>
      </c>
      <c r="I497" s="275">
        <v>1519.2333333333331</v>
      </c>
      <c r="J497" s="275">
        <v>1588.4666666666667</v>
      </c>
      <c r="K497" s="275">
        <v>1450</v>
      </c>
      <c r="L497" s="275">
        <v>1340.85</v>
      </c>
      <c r="M497" s="275">
        <v>7.8239999999999998</v>
      </c>
    </row>
    <row r="498" spans="1:13">
      <c r="A498" s="254">
        <v>488</v>
      </c>
      <c r="B498" s="231" t="s">
        <v>118</v>
      </c>
      <c r="C498" s="275">
        <v>12.9</v>
      </c>
      <c r="D498" s="275">
        <v>12.583333333333334</v>
      </c>
      <c r="E498" s="275">
        <v>12.116666666666667</v>
      </c>
      <c r="F498" s="275">
        <v>11.333333333333334</v>
      </c>
      <c r="G498" s="275">
        <v>10.866666666666667</v>
      </c>
      <c r="H498" s="275">
        <v>13.366666666666667</v>
      </c>
      <c r="I498" s="275">
        <v>13.833333333333332</v>
      </c>
      <c r="J498" s="275">
        <v>14.616666666666667</v>
      </c>
      <c r="K498" s="275">
        <v>13.05</v>
      </c>
      <c r="L498" s="275">
        <v>11.8</v>
      </c>
      <c r="M498" s="275">
        <v>5381.3273099999997</v>
      </c>
    </row>
    <row r="499" spans="1:13">
      <c r="A499" s="254">
        <v>489</v>
      </c>
      <c r="B499" s="231" t="s">
        <v>196</v>
      </c>
      <c r="C499" s="275">
        <v>1103.2</v>
      </c>
      <c r="D499" s="275">
        <v>1098.1499999999999</v>
      </c>
      <c r="E499" s="275">
        <v>1085.2999999999997</v>
      </c>
      <c r="F499" s="275">
        <v>1067.3999999999999</v>
      </c>
      <c r="G499" s="275">
        <v>1054.5499999999997</v>
      </c>
      <c r="H499" s="275">
        <v>1116.0499999999997</v>
      </c>
      <c r="I499" s="275">
        <v>1128.8999999999996</v>
      </c>
      <c r="J499" s="275">
        <v>1146.7999999999997</v>
      </c>
      <c r="K499" s="275">
        <v>1111</v>
      </c>
      <c r="L499" s="275">
        <v>1080.25</v>
      </c>
      <c r="M499" s="275">
        <v>22.112629999999999</v>
      </c>
    </row>
    <row r="500" spans="1:13">
      <c r="A500" s="254">
        <v>490</v>
      </c>
      <c r="B500" s="231" t="s">
        <v>526</v>
      </c>
      <c r="C500" s="275">
        <v>5871.15</v>
      </c>
      <c r="D500" s="275">
        <v>5843.1833333333334</v>
      </c>
      <c r="E500" s="275">
        <v>5661.3666666666668</v>
      </c>
      <c r="F500" s="275">
        <v>5451.583333333333</v>
      </c>
      <c r="G500" s="275">
        <v>5269.7666666666664</v>
      </c>
      <c r="H500" s="275">
        <v>6052.9666666666672</v>
      </c>
      <c r="I500" s="275">
        <v>6234.7833333333347</v>
      </c>
      <c r="J500" s="275">
        <v>6444.5666666666675</v>
      </c>
      <c r="K500" s="275">
        <v>6025</v>
      </c>
      <c r="L500" s="275">
        <v>5633.4</v>
      </c>
      <c r="M500" s="275">
        <v>0.19256000000000001</v>
      </c>
    </row>
    <row r="501" spans="1:13">
      <c r="A501" s="254">
        <v>491</v>
      </c>
      <c r="B501" s="231" t="s">
        <v>527</v>
      </c>
      <c r="C501" s="275">
        <v>125.8</v>
      </c>
      <c r="D501" s="275">
        <v>125.10000000000001</v>
      </c>
      <c r="E501" s="275">
        <v>123.70000000000002</v>
      </c>
      <c r="F501" s="275">
        <v>121.60000000000001</v>
      </c>
      <c r="G501" s="275">
        <v>120.20000000000002</v>
      </c>
      <c r="H501" s="275">
        <v>127.20000000000002</v>
      </c>
      <c r="I501" s="275">
        <v>128.60000000000002</v>
      </c>
      <c r="J501" s="275">
        <v>130.70000000000002</v>
      </c>
      <c r="K501" s="275">
        <v>126.5</v>
      </c>
      <c r="L501" s="275">
        <v>123</v>
      </c>
      <c r="M501" s="275">
        <v>4.3016199999999998</v>
      </c>
    </row>
    <row r="502" spans="1:13">
      <c r="A502" s="254">
        <v>492</v>
      </c>
      <c r="B502" s="231" t="s">
        <v>528</v>
      </c>
      <c r="C502" s="275">
        <v>68.400000000000006</v>
      </c>
      <c r="D502" s="275">
        <v>68.266666666666666</v>
      </c>
      <c r="E502" s="275">
        <v>67.733333333333334</v>
      </c>
      <c r="F502" s="275">
        <v>67.066666666666663</v>
      </c>
      <c r="G502" s="275">
        <v>66.533333333333331</v>
      </c>
      <c r="H502" s="275">
        <v>68.933333333333337</v>
      </c>
      <c r="I502" s="275">
        <v>69.466666666666669</v>
      </c>
      <c r="J502" s="275">
        <v>70.13333333333334</v>
      </c>
      <c r="K502" s="275">
        <v>68.8</v>
      </c>
      <c r="L502" s="275">
        <v>67.599999999999994</v>
      </c>
      <c r="M502" s="275">
        <v>3.4116599999999999</v>
      </c>
    </row>
    <row r="503" spans="1:13">
      <c r="A503" s="254">
        <v>493</v>
      </c>
      <c r="B503" s="231" t="s">
        <v>772</v>
      </c>
      <c r="C503" s="275">
        <v>461.6</v>
      </c>
      <c r="D503" s="275">
        <v>462.40000000000003</v>
      </c>
      <c r="E503" s="275">
        <v>455.05000000000007</v>
      </c>
      <c r="F503" s="275">
        <v>448.50000000000006</v>
      </c>
      <c r="G503" s="275">
        <v>441.15000000000009</v>
      </c>
      <c r="H503" s="275">
        <v>468.95000000000005</v>
      </c>
      <c r="I503" s="275">
        <v>476.30000000000007</v>
      </c>
      <c r="J503" s="275">
        <v>482.85</v>
      </c>
      <c r="K503" s="275">
        <v>469.75</v>
      </c>
      <c r="L503" s="275">
        <v>455.85</v>
      </c>
      <c r="M503" s="275">
        <v>0.92469999999999997</v>
      </c>
    </row>
    <row r="504" spans="1:13">
      <c r="A504" s="254">
        <v>494</v>
      </c>
      <c r="B504" s="231" t="s">
        <v>529</v>
      </c>
      <c r="C504" s="275">
        <v>2464.25</v>
      </c>
      <c r="D504" s="275">
        <v>2474.8333333333335</v>
      </c>
      <c r="E504" s="275">
        <v>2439.666666666667</v>
      </c>
      <c r="F504" s="275">
        <v>2415.0833333333335</v>
      </c>
      <c r="G504" s="275">
        <v>2379.916666666667</v>
      </c>
      <c r="H504" s="275">
        <v>2499.416666666667</v>
      </c>
      <c r="I504" s="275">
        <v>2534.5833333333339</v>
      </c>
      <c r="J504" s="275">
        <v>2559.166666666667</v>
      </c>
      <c r="K504" s="275">
        <v>2510</v>
      </c>
      <c r="L504" s="275">
        <v>2450.25</v>
      </c>
      <c r="M504" s="275">
        <v>1.0422100000000001</v>
      </c>
    </row>
    <row r="505" spans="1:13">
      <c r="A505" s="254">
        <v>495</v>
      </c>
      <c r="B505" s="231" t="s">
        <v>197</v>
      </c>
      <c r="C505" s="275">
        <v>437</v>
      </c>
      <c r="D505" s="275">
        <v>436.9666666666667</v>
      </c>
      <c r="E505" s="275">
        <v>433.43333333333339</v>
      </c>
      <c r="F505" s="275">
        <v>429.86666666666667</v>
      </c>
      <c r="G505" s="275">
        <v>426.33333333333337</v>
      </c>
      <c r="H505" s="275">
        <v>440.53333333333342</v>
      </c>
      <c r="I505" s="275">
        <v>444.06666666666672</v>
      </c>
      <c r="J505" s="275">
        <v>447.63333333333344</v>
      </c>
      <c r="K505" s="275">
        <v>440.5</v>
      </c>
      <c r="L505" s="275">
        <v>433.4</v>
      </c>
      <c r="M505" s="275">
        <v>92.370260000000002</v>
      </c>
    </row>
    <row r="506" spans="1:13">
      <c r="A506" s="254">
        <v>496</v>
      </c>
      <c r="B506" s="231" t="s">
        <v>530</v>
      </c>
      <c r="C506" s="275">
        <v>517.9</v>
      </c>
      <c r="D506" s="275">
        <v>519.9666666666667</v>
      </c>
      <c r="E506" s="275">
        <v>513.93333333333339</v>
      </c>
      <c r="F506" s="275">
        <v>509.9666666666667</v>
      </c>
      <c r="G506" s="275">
        <v>503.93333333333339</v>
      </c>
      <c r="H506" s="275">
        <v>523.93333333333339</v>
      </c>
      <c r="I506" s="275">
        <v>529.9666666666667</v>
      </c>
      <c r="J506" s="275">
        <v>533.93333333333339</v>
      </c>
      <c r="K506" s="275">
        <v>526</v>
      </c>
      <c r="L506" s="275">
        <v>516</v>
      </c>
      <c r="M506" s="275">
        <v>4.2034399999999996</v>
      </c>
    </row>
    <row r="507" spans="1:13">
      <c r="A507" s="254">
        <v>497</v>
      </c>
      <c r="B507" s="231" t="s">
        <v>198</v>
      </c>
      <c r="C507" s="275">
        <v>16.5</v>
      </c>
      <c r="D507" s="275">
        <v>16.5</v>
      </c>
      <c r="E507" s="275">
        <v>16.3</v>
      </c>
      <c r="F507" s="275">
        <v>16.100000000000001</v>
      </c>
      <c r="G507" s="275">
        <v>15.900000000000002</v>
      </c>
      <c r="H507" s="275">
        <v>16.7</v>
      </c>
      <c r="I507" s="275">
        <v>16.900000000000002</v>
      </c>
      <c r="J507" s="275">
        <v>17.099999999999998</v>
      </c>
      <c r="K507" s="275">
        <v>16.7</v>
      </c>
      <c r="L507" s="275">
        <v>16.3</v>
      </c>
      <c r="M507" s="275">
        <v>580.79418999999996</v>
      </c>
    </row>
    <row r="508" spans="1:13">
      <c r="A508" s="254">
        <v>498</v>
      </c>
      <c r="B508" s="231" t="s">
        <v>199</v>
      </c>
      <c r="C508" s="275">
        <v>215.1</v>
      </c>
      <c r="D508" s="275">
        <v>215.9</v>
      </c>
      <c r="E508" s="275">
        <v>213.20000000000002</v>
      </c>
      <c r="F508" s="275">
        <v>211.3</v>
      </c>
      <c r="G508" s="275">
        <v>208.60000000000002</v>
      </c>
      <c r="H508" s="275">
        <v>217.8</v>
      </c>
      <c r="I508" s="275">
        <v>220.5</v>
      </c>
      <c r="J508" s="275">
        <v>222.4</v>
      </c>
      <c r="K508" s="275">
        <v>218.6</v>
      </c>
      <c r="L508" s="275">
        <v>214</v>
      </c>
      <c r="M508" s="275">
        <v>140.09697</v>
      </c>
    </row>
    <row r="509" spans="1:13">
      <c r="A509" s="254">
        <v>499</v>
      </c>
      <c r="B509" s="231" t="s">
        <v>531</v>
      </c>
      <c r="C509" s="275">
        <v>226.7</v>
      </c>
      <c r="D509" s="275">
        <v>227.86666666666667</v>
      </c>
      <c r="E509" s="275">
        <v>223.83333333333334</v>
      </c>
      <c r="F509" s="275">
        <v>220.96666666666667</v>
      </c>
      <c r="G509" s="275">
        <v>216.93333333333334</v>
      </c>
      <c r="H509" s="275">
        <v>230.73333333333335</v>
      </c>
      <c r="I509" s="275">
        <v>234.76666666666665</v>
      </c>
      <c r="J509" s="275">
        <v>237.63333333333335</v>
      </c>
      <c r="K509" s="275">
        <v>231.9</v>
      </c>
      <c r="L509" s="275">
        <v>225</v>
      </c>
      <c r="M509" s="275">
        <v>0.89502000000000004</v>
      </c>
    </row>
    <row r="510" spans="1:13">
      <c r="A510" s="254">
        <v>500</v>
      </c>
      <c r="B510" s="231" t="s">
        <v>532</v>
      </c>
      <c r="C510" s="275">
        <v>1921.1</v>
      </c>
      <c r="D510" s="275">
        <v>1930.4000000000003</v>
      </c>
      <c r="E510" s="275">
        <v>1883.6000000000006</v>
      </c>
      <c r="F510" s="275">
        <v>1846.1000000000004</v>
      </c>
      <c r="G510" s="275">
        <v>1799.3000000000006</v>
      </c>
      <c r="H510" s="275">
        <v>1967.9000000000005</v>
      </c>
      <c r="I510" s="275">
        <v>2014.7000000000003</v>
      </c>
      <c r="J510" s="275">
        <v>2052.2000000000007</v>
      </c>
      <c r="K510" s="275">
        <v>1977.2</v>
      </c>
      <c r="L510" s="275">
        <v>1892.9</v>
      </c>
      <c r="M510" s="275">
        <v>0.39439999999999997</v>
      </c>
    </row>
    <row r="511" spans="1:13">
      <c r="A511" s="254">
        <v>501</v>
      </c>
      <c r="B511" s="231" t="s">
        <v>742</v>
      </c>
      <c r="C511" s="275">
        <v>989</v>
      </c>
      <c r="D511" s="275">
        <v>981.33333333333337</v>
      </c>
      <c r="E511" s="275">
        <v>967.66666666666674</v>
      </c>
      <c r="F511" s="275">
        <v>946.33333333333337</v>
      </c>
      <c r="G511" s="275">
        <v>932.66666666666674</v>
      </c>
      <c r="H511" s="275">
        <v>1002.6666666666667</v>
      </c>
      <c r="I511" s="275">
        <v>1016.3333333333335</v>
      </c>
      <c r="J511" s="275">
        <v>1037.6666666666667</v>
      </c>
      <c r="K511" s="275">
        <v>995</v>
      </c>
      <c r="L511" s="275">
        <v>960</v>
      </c>
      <c r="M511" s="275">
        <v>0.41494999999999999</v>
      </c>
    </row>
    <row r="513" spans="1:1">
      <c r="A513" s="280"/>
    </row>
    <row r="514" spans="1:1">
      <c r="A514" s="257"/>
    </row>
    <row r="515" spans="1:1">
      <c r="A515" s="280"/>
    </row>
    <row r="516" spans="1:1">
      <c r="A516" s="280"/>
    </row>
    <row r="517" spans="1:1">
      <c r="A517" s="281" t="s">
        <v>282</v>
      </c>
    </row>
    <row r="518" spans="1:1">
      <c r="A518" s="282" t="s">
        <v>200</v>
      </c>
    </row>
    <row r="519" spans="1:1">
      <c r="A519" s="282" t="s">
        <v>201</v>
      </c>
    </row>
    <row r="520" spans="1:1">
      <c r="A520" s="282" t="s">
        <v>202</v>
      </c>
    </row>
    <row r="521" spans="1:1">
      <c r="A521" s="282" t="s">
        <v>203</v>
      </c>
    </row>
    <row r="522" spans="1:1">
      <c r="A522" s="282" t="s">
        <v>204</v>
      </c>
    </row>
    <row r="523" spans="1:1">
      <c r="A523" s="28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80" t="s">
        <v>206</v>
      </c>
    </row>
    <row r="530" spans="1:1">
      <c r="A530" s="280" t="s">
        <v>207</v>
      </c>
    </row>
    <row r="531" spans="1:1">
      <c r="A531" s="280" t="s">
        <v>208</v>
      </c>
    </row>
    <row r="532" spans="1:1">
      <c r="A532" s="284" t="s">
        <v>209</v>
      </c>
    </row>
    <row r="533" spans="1:1">
      <c r="A533" s="284" t="s">
        <v>210</v>
      </c>
    </row>
    <row r="534" spans="1:1">
      <c r="A534" s="284" t="s">
        <v>211</v>
      </c>
    </row>
    <row r="535" spans="1:1">
      <c r="A535" s="284" t="s">
        <v>212</v>
      </c>
    </row>
    <row r="536" spans="1:1">
      <c r="A536" s="284" t="s">
        <v>213</v>
      </c>
    </row>
    <row r="537" spans="1:1">
      <c r="A537" s="284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24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61"/>
      <c r="B5" s="561"/>
      <c r="C5" s="562"/>
      <c r="D5" s="562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63" t="s">
        <v>534</v>
      </c>
      <c r="C7" s="563"/>
      <c r="D7" s="248">
        <f>Main!B10</f>
        <v>44239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44238</v>
      </c>
      <c r="B10" s="253">
        <v>542020</v>
      </c>
      <c r="C10" s="254" t="s">
        <v>926</v>
      </c>
      <c r="D10" s="254" t="s">
        <v>927</v>
      </c>
      <c r="E10" s="254" t="s">
        <v>543</v>
      </c>
      <c r="F10" s="362">
        <v>100000</v>
      </c>
      <c r="G10" s="253">
        <v>21.88</v>
      </c>
      <c r="H10" s="331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44238</v>
      </c>
      <c r="B11" s="253">
        <v>524640</v>
      </c>
      <c r="C11" s="254" t="s">
        <v>928</v>
      </c>
      <c r="D11" s="254" t="s">
        <v>929</v>
      </c>
      <c r="E11" s="254" t="s">
        <v>544</v>
      </c>
      <c r="F11" s="362">
        <v>300000</v>
      </c>
      <c r="G11" s="253">
        <v>25</v>
      </c>
      <c r="H11" s="331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44238</v>
      </c>
      <c r="B12" s="253">
        <v>524640</v>
      </c>
      <c r="C12" s="254" t="s">
        <v>928</v>
      </c>
      <c r="D12" s="254" t="s">
        <v>930</v>
      </c>
      <c r="E12" s="254" t="s">
        <v>543</v>
      </c>
      <c r="F12" s="362">
        <v>100000</v>
      </c>
      <c r="G12" s="253">
        <v>25</v>
      </c>
      <c r="H12" s="331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44238</v>
      </c>
      <c r="B13" s="253">
        <v>524640</v>
      </c>
      <c r="C13" s="254" t="s">
        <v>928</v>
      </c>
      <c r="D13" s="254" t="s">
        <v>931</v>
      </c>
      <c r="E13" s="254" t="s">
        <v>543</v>
      </c>
      <c r="F13" s="362">
        <v>100000</v>
      </c>
      <c r="G13" s="253">
        <v>25</v>
      </c>
      <c r="H13" s="331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44238</v>
      </c>
      <c r="B14" s="253">
        <v>519532</v>
      </c>
      <c r="C14" s="254" t="s">
        <v>932</v>
      </c>
      <c r="D14" s="254" t="s">
        <v>847</v>
      </c>
      <c r="E14" s="254" t="s">
        <v>543</v>
      </c>
      <c r="F14" s="362">
        <v>106341</v>
      </c>
      <c r="G14" s="253">
        <v>20.190000000000001</v>
      </c>
      <c r="H14" s="331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44238</v>
      </c>
      <c r="B15" s="253">
        <v>519532</v>
      </c>
      <c r="C15" s="254" t="s">
        <v>932</v>
      </c>
      <c r="D15" s="254" t="s">
        <v>847</v>
      </c>
      <c r="E15" s="254" t="s">
        <v>544</v>
      </c>
      <c r="F15" s="362">
        <v>5751</v>
      </c>
      <c r="G15" s="253">
        <v>20.23</v>
      </c>
      <c r="H15" s="331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44238</v>
      </c>
      <c r="B16" s="253">
        <v>519532</v>
      </c>
      <c r="C16" s="254" t="s">
        <v>932</v>
      </c>
      <c r="D16" s="254" t="s">
        <v>933</v>
      </c>
      <c r="E16" s="254" t="s">
        <v>544</v>
      </c>
      <c r="F16" s="362">
        <v>60000</v>
      </c>
      <c r="G16" s="253">
        <v>20.100000000000001</v>
      </c>
      <c r="H16" s="331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44238</v>
      </c>
      <c r="B17" s="253">
        <v>542934</v>
      </c>
      <c r="C17" s="254" t="s">
        <v>906</v>
      </c>
      <c r="D17" s="254" t="s">
        <v>907</v>
      </c>
      <c r="E17" s="254" t="s">
        <v>544</v>
      </c>
      <c r="F17" s="362">
        <v>38000</v>
      </c>
      <c r="G17" s="253">
        <v>39.69</v>
      </c>
      <c r="H17" s="331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44238</v>
      </c>
      <c r="B18" s="253">
        <v>542803</v>
      </c>
      <c r="C18" s="254" t="s">
        <v>908</v>
      </c>
      <c r="D18" s="254" t="s">
        <v>934</v>
      </c>
      <c r="E18" s="254" t="s">
        <v>544</v>
      </c>
      <c r="F18" s="362">
        <v>10000</v>
      </c>
      <c r="G18" s="253">
        <v>98.02</v>
      </c>
      <c r="H18" s="331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44238</v>
      </c>
      <c r="B19" s="253">
        <v>539098</v>
      </c>
      <c r="C19" s="254" t="s">
        <v>935</v>
      </c>
      <c r="D19" s="254" t="s">
        <v>936</v>
      </c>
      <c r="E19" s="254" t="s">
        <v>543</v>
      </c>
      <c r="F19" s="362">
        <v>72000</v>
      </c>
      <c r="G19" s="253">
        <v>12.86</v>
      </c>
      <c r="H19" s="331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44238</v>
      </c>
      <c r="B20" s="253">
        <v>542924</v>
      </c>
      <c r="C20" s="254" t="s">
        <v>896</v>
      </c>
      <c r="D20" s="254" t="s">
        <v>897</v>
      </c>
      <c r="E20" s="254" t="s">
        <v>543</v>
      </c>
      <c r="F20" s="362">
        <v>4500</v>
      </c>
      <c r="G20" s="253">
        <v>101.4</v>
      </c>
      <c r="H20" s="331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44238</v>
      </c>
      <c r="B21" s="253">
        <v>542924</v>
      </c>
      <c r="C21" s="254" t="s">
        <v>896</v>
      </c>
      <c r="D21" s="254" t="s">
        <v>897</v>
      </c>
      <c r="E21" s="254" t="s">
        <v>544</v>
      </c>
      <c r="F21" s="362">
        <v>36000</v>
      </c>
      <c r="G21" s="253">
        <v>101.72</v>
      </c>
      <c r="H21" s="331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44238</v>
      </c>
      <c r="B22" s="253">
        <v>542924</v>
      </c>
      <c r="C22" s="254" t="s">
        <v>896</v>
      </c>
      <c r="D22" s="254" t="s">
        <v>937</v>
      </c>
      <c r="E22" s="254" t="s">
        <v>543</v>
      </c>
      <c r="F22" s="362">
        <v>39000</v>
      </c>
      <c r="G22" s="253">
        <v>101.47</v>
      </c>
      <c r="H22" s="331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44238</v>
      </c>
      <c r="B23" s="253">
        <v>542924</v>
      </c>
      <c r="C23" s="254" t="s">
        <v>896</v>
      </c>
      <c r="D23" s="254" t="s">
        <v>937</v>
      </c>
      <c r="E23" s="254" t="s">
        <v>544</v>
      </c>
      <c r="F23" s="362">
        <v>3000</v>
      </c>
      <c r="G23" s="253">
        <v>102.1</v>
      </c>
      <c r="H23" s="331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44238</v>
      </c>
      <c r="B24" s="253">
        <v>539289</v>
      </c>
      <c r="C24" s="254" t="s">
        <v>938</v>
      </c>
      <c r="D24" s="254" t="s">
        <v>939</v>
      </c>
      <c r="E24" s="254" t="s">
        <v>544</v>
      </c>
      <c r="F24" s="362">
        <v>200000</v>
      </c>
      <c r="G24" s="253">
        <v>62.15</v>
      </c>
      <c r="H24" s="331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44238</v>
      </c>
      <c r="B25" s="253">
        <v>540080</v>
      </c>
      <c r="C25" s="254" t="s">
        <v>940</v>
      </c>
      <c r="D25" s="254" t="s">
        <v>941</v>
      </c>
      <c r="E25" s="254" t="s">
        <v>544</v>
      </c>
      <c r="F25" s="362">
        <v>59000</v>
      </c>
      <c r="G25" s="253">
        <v>20.100000000000001</v>
      </c>
      <c r="H25" s="331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44238</v>
      </c>
      <c r="B26" s="253">
        <v>540198</v>
      </c>
      <c r="C26" s="254" t="s">
        <v>942</v>
      </c>
      <c r="D26" s="254" t="s">
        <v>943</v>
      </c>
      <c r="E26" s="254" t="s">
        <v>544</v>
      </c>
      <c r="F26" s="362">
        <v>34323</v>
      </c>
      <c r="G26" s="253">
        <v>23.7</v>
      </c>
      <c r="H26" s="331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44238</v>
      </c>
      <c r="B27" s="253">
        <v>511754</v>
      </c>
      <c r="C27" s="254" t="s">
        <v>944</v>
      </c>
      <c r="D27" s="254" t="s">
        <v>945</v>
      </c>
      <c r="E27" s="254" t="s">
        <v>544</v>
      </c>
      <c r="F27" s="362">
        <v>44000</v>
      </c>
      <c r="G27" s="253">
        <v>78</v>
      </c>
      <c r="H27" s="331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44238</v>
      </c>
      <c r="B28" s="253">
        <v>513699</v>
      </c>
      <c r="C28" s="254" t="s">
        <v>946</v>
      </c>
      <c r="D28" s="254" t="s">
        <v>947</v>
      </c>
      <c r="E28" s="254" t="s">
        <v>543</v>
      </c>
      <c r="F28" s="362">
        <v>32303</v>
      </c>
      <c r="G28" s="253">
        <v>47.05</v>
      </c>
      <c r="H28" s="331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44238</v>
      </c>
      <c r="B29" s="253">
        <v>513699</v>
      </c>
      <c r="C29" s="254" t="s">
        <v>946</v>
      </c>
      <c r="D29" s="254" t="s">
        <v>948</v>
      </c>
      <c r="E29" s="254" t="s">
        <v>543</v>
      </c>
      <c r="F29" s="362">
        <v>40077</v>
      </c>
      <c r="G29" s="253">
        <v>47.05</v>
      </c>
      <c r="H29" s="331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44238</v>
      </c>
      <c r="B30" s="253">
        <v>513699</v>
      </c>
      <c r="C30" s="254" t="s">
        <v>946</v>
      </c>
      <c r="D30" s="254" t="s">
        <v>949</v>
      </c>
      <c r="E30" s="254" t="s">
        <v>543</v>
      </c>
      <c r="F30" s="362">
        <v>70944</v>
      </c>
      <c r="G30" s="253">
        <v>47.05</v>
      </c>
      <c r="H30" s="331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44238</v>
      </c>
      <c r="B31" s="253">
        <v>513699</v>
      </c>
      <c r="C31" s="254" t="s">
        <v>946</v>
      </c>
      <c r="D31" s="254" t="s">
        <v>950</v>
      </c>
      <c r="E31" s="254" t="s">
        <v>544</v>
      </c>
      <c r="F31" s="362">
        <v>140944</v>
      </c>
      <c r="G31" s="253">
        <v>47.05</v>
      </c>
      <c r="H31" s="331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44238</v>
      </c>
      <c r="B32" s="253">
        <v>538920</v>
      </c>
      <c r="C32" s="254" t="s">
        <v>875</v>
      </c>
      <c r="D32" s="254" t="s">
        <v>951</v>
      </c>
      <c r="E32" s="254" t="s">
        <v>543</v>
      </c>
      <c r="F32" s="362">
        <v>32750</v>
      </c>
      <c r="G32" s="253">
        <v>16.190000000000001</v>
      </c>
      <c r="H32" s="331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44238</v>
      </c>
      <c r="B33" s="253">
        <v>538920</v>
      </c>
      <c r="C33" s="254" t="s">
        <v>875</v>
      </c>
      <c r="D33" s="254" t="s">
        <v>952</v>
      </c>
      <c r="E33" s="254" t="s">
        <v>543</v>
      </c>
      <c r="F33" s="362">
        <v>50000</v>
      </c>
      <c r="G33" s="253">
        <v>16.190000000000001</v>
      </c>
      <c r="H33" s="331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44238</v>
      </c>
      <c r="B34" s="253">
        <v>538920</v>
      </c>
      <c r="C34" s="254" t="s">
        <v>875</v>
      </c>
      <c r="D34" s="254" t="s">
        <v>909</v>
      </c>
      <c r="E34" s="254" t="s">
        <v>544</v>
      </c>
      <c r="F34" s="362">
        <v>54000</v>
      </c>
      <c r="G34" s="253">
        <v>16.190000000000001</v>
      </c>
      <c r="H34" s="331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44238</v>
      </c>
      <c r="B35" s="253">
        <v>538920</v>
      </c>
      <c r="C35" s="254" t="s">
        <v>875</v>
      </c>
      <c r="D35" s="254" t="s">
        <v>953</v>
      </c>
      <c r="E35" s="254" t="s">
        <v>544</v>
      </c>
      <c r="F35" s="362">
        <v>135000</v>
      </c>
      <c r="G35" s="253">
        <v>16.190000000000001</v>
      </c>
      <c r="H35" s="331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44238</v>
      </c>
      <c r="B36" s="253">
        <v>538920</v>
      </c>
      <c r="C36" s="254" t="s">
        <v>875</v>
      </c>
      <c r="D36" s="254" t="s">
        <v>954</v>
      </c>
      <c r="E36" s="254" t="s">
        <v>544</v>
      </c>
      <c r="F36" s="362">
        <v>141000</v>
      </c>
      <c r="G36" s="253">
        <v>16.190000000000001</v>
      </c>
      <c r="H36" s="331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44238</v>
      </c>
      <c r="B37" s="253">
        <v>538920</v>
      </c>
      <c r="C37" s="254" t="s">
        <v>875</v>
      </c>
      <c r="D37" s="254" t="s">
        <v>955</v>
      </c>
      <c r="E37" s="254" t="s">
        <v>543</v>
      </c>
      <c r="F37" s="362">
        <v>21667</v>
      </c>
      <c r="G37" s="253">
        <v>16.190000000000001</v>
      </c>
      <c r="H37" s="331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44238</v>
      </c>
      <c r="B38" s="253">
        <v>538920</v>
      </c>
      <c r="C38" s="254" t="s">
        <v>875</v>
      </c>
      <c r="D38" s="254" t="s">
        <v>956</v>
      </c>
      <c r="E38" s="254" t="s">
        <v>543</v>
      </c>
      <c r="F38" s="362">
        <v>60000</v>
      </c>
      <c r="G38" s="253">
        <v>16.190000000000001</v>
      </c>
      <c r="H38" s="331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44238</v>
      </c>
      <c r="B39" s="253">
        <v>538920</v>
      </c>
      <c r="C39" s="254" t="s">
        <v>875</v>
      </c>
      <c r="D39" s="254" t="s">
        <v>957</v>
      </c>
      <c r="E39" s="254" t="s">
        <v>543</v>
      </c>
      <c r="F39" s="362">
        <v>35000</v>
      </c>
      <c r="G39" s="253">
        <v>16.190000000000001</v>
      </c>
      <c r="H39" s="331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44238</v>
      </c>
      <c r="B40" s="253">
        <v>538920</v>
      </c>
      <c r="C40" s="254" t="s">
        <v>875</v>
      </c>
      <c r="D40" s="254" t="s">
        <v>958</v>
      </c>
      <c r="E40" s="254" t="s">
        <v>543</v>
      </c>
      <c r="F40" s="362">
        <v>100000</v>
      </c>
      <c r="G40" s="253">
        <v>16.190000000000001</v>
      </c>
      <c r="H40" s="331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44238</v>
      </c>
      <c r="B41" s="253" t="s">
        <v>898</v>
      </c>
      <c r="C41" s="254" t="s">
        <v>899</v>
      </c>
      <c r="D41" s="254" t="s">
        <v>959</v>
      </c>
      <c r="E41" s="254" t="s">
        <v>543</v>
      </c>
      <c r="F41" s="362">
        <v>1181005</v>
      </c>
      <c r="G41" s="253">
        <v>12.4</v>
      </c>
      <c r="H41" s="331" t="s">
        <v>775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44238</v>
      </c>
      <c r="B42" s="253" t="s">
        <v>898</v>
      </c>
      <c r="C42" s="254" t="s">
        <v>899</v>
      </c>
      <c r="D42" s="254" t="s">
        <v>847</v>
      </c>
      <c r="E42" s="254" t="s">
        <v>543</v>
      </c>
      <c r="F42" s="362">
        <v>500000</v>
      </c>
      <c r="G42" s="253">
        <v>12.45</v>
      </c>
      <c r="H42" s="331" t="s">
        <v>775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44238</v>
      </c>
      <c r="B43" s="253" t="s">
        <v>960</v>
      </c>
      <c r="C43" s="254" t="s">
        <v>961</v>
      </c>
      <c r="D43" s="254" t="s">
        <v>847</v>
      </c>
      <c r="E43" s="254" t="s">
        <v>543</v>
      </c>
      <c r="F43" s="362">
        <v>58963</v>
      </c>
      <c r="G43" s="253">
        <v>25.89</v>
      </c>
      <c r="H43" s="331" t="s">
        <v>775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44238</v>
      </c>
      <c r="B44" s="253" t="s">
        <v>962</v>
      </c>
      <c r="C44" s="254" t="s">
        <v>963</v>
      </c>
      <c r="D44" s="254" t="s">
        <v>964</v>
      </c>
      <c r="E44" s="254" t="s">
        <v>543</v>
      </c>
      <c r="F44" s="362">
        <v>117578</v>
      </c>
      <c r="G44" s="253">
        <v>127.74</v>
      </c>
      <c r="H44" s="331" t="s">
        <v>775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44238</v>
      </c>
      <c r="B45" s="253" t="s">
        <v>965</v>
      </c>
      <c r="C45" s="254" t="s">
        <v>966</v>
      </c>
      <c r="D45" s="254" t="s">
        <v>967</v>
      </c>
      <c r="E45" s="254" t="s">
        <v>543</v>
      </c>
      <c r="F45" s="362">
        <v>235738</v>
      </c>
      <c r="G45" s="253">
        <v>16.2</v>
      </c>
      <c r="H45" s="331" t="s">
        <v>775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44238</v>
      </c>
      <c r="B46" s="253" t="s">
        <v>911</v>
      </c>
      <c r="C46" s="254" t="s">
        <v>912</v>
      </c>
      <c r="D46" s="254" t="s">
        <v>968</v>
      </c>
      <c r="E46" s="254" t="s">
        <v>543</v>
      </c>
      <c r="F46" s="362">
        <v>60000</v>
      </c>
      <c r="G46" s="253">
        <v>16.43</v>
      </c>
      <c r="H46" s="331" t="s">
        <v>775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44238</v>
      </c>
      <c r="B47" s="253" t="s">
        <v>911</v>
      </c>
      <c r="C47" s="254" t="s">
        <v>912</v>
      </c>
      <c r="D47" s="254" t="s">
        <v>947</v>
      </c>
      <c r="E47" s="254" t="s">
        <v>543</v>
      </c>
      <c r="F47" s="362">
        <v>299346</v>
      </c>
      <c r="G47" s="253">
        <v>14.24</v>
      </c>
      <c r="H47" s="331" t="s">
        <v>775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44238</v>
      </c>
      <c r="B48" s="253" t="s">
        <v>911</v>
      </c>
      <c r="C48" s="254" t="s">
        <v>912</v>
      </c>
      <c r="D48" s="254" t="s">
        <v>913</v>
      </c>
      <c r="E48" s="254" t="s">
        <v>543</v>
      </c>
      <c r="F48" s="362">
        <v>334712</v>
      </c>
      <c r="G48" s="253">
        <v>14.34</v>
      </c>
      <c r="H48" s="331" t="s">
        <v>775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44238</v>
      </c>
      <c r="B49" s="253" t="s">
        <v>911</v>
      </c>
      <c r="C49" s="254" t="s">
        <v>912</v>
      </c>
      <c r="D49" s="254" t="s">
        <v>915</v>
      </c>
      <c r="E49" s="254" t="s">
        <v>543</v>
      </c>
      <c r="F49" s="362">
        <v>26500</v>
      </c>
      <c r="G49" s="253">
        <v>16.739999999999998</v>
      </c>
      <c r="H49" s="331" t="s">
        <v>775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44238</v>
      </c>
      <c r="B50" s="253" t="s">
        <v>911</v>
      </c>
      <c r="C50" s="254" t="s">
        <v>912</v>
      </c>
      <c r="D50" s="254" t="s">
        <v>914</v>
      </c>
      <c r="E50" s="254" t="s">
        <v>543</v>
      </c>
      <c r="F50" s="362">
        <v>15000</v>
      </c>
      <c r="G50" s="253">
        <v>16.760000000000002</v>
      </c>
      <c r="H50" s="331" t="s">
        <v>775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44238</v>
      </c>
      <c r="B51" s="253" t="s">
        <v>911</v>
      </c>
      <c r="C51" s="254" t="s">
        <v>912</v>
      </c>
      <c r="D51" s="254" t="s">
        <v>910</v>
      </c>
      <c r="E51" s="254" t="s">
        <v>543</v>
      </c>
      <c r="F51" s="362">
        <v>70038</v>
      </c>
      <c r="G51" s="253">
        <v>15.27</v>
      </c>
      <c r="H51" s="331" t="s">
        <v>775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44238</v>
      </c>
      <c r="B52" s="253" t="s">
        <v>911</v>
      </c>
      <c r="C52" s="254" t="s">
        <v>912</v>
      </c>
      <c r="D52" s="254" t="s">
        <v>969</v>
      </c>
      <c r="E52" s="254" t="s">
        <v>543</v>
      </c>
      <c r="F52" s="362">
        <v>88059</v>
      </c>
      <c r="G52" s="253">
        <v>15.43</v>
      </c>
      <c r="H52" s="331" t="s">
        <v>775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44238</v>
      </c>
      <c r="B53" s="253" t="s">
        <v>911</v>
      </c>
      <c r="C53" s="254" t="s">
        <v>912</v>
      </c>
      <c r="D53" s="254" t="s">
        <v>847</v>
      </c>
      <c r="E53" s="254" t="s">
        <v>543</v>
      </c>
      <c r="F53" s="362">
        <v>118586</v>
      </c>
      <c r="G53" s="253">
        <v>15.55</v>
      </c>
      <c r="H53" s="331" t="s">
        <v>775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44238</v>
      </c>
      <c r="B54" s="253" t="s">
        <v>970</v>
      </c>
      <c r="C54" s="254" t="s">
        <v>971</v>
      </c>
      <c r="D54" s="254" t="s">
        <v>972</v>
      </c>
      <c r="E54" s="254" t="s">
        <v>543</v>
      </c>
      <c r="F54" s="362">
        <v>100000</v>
      </c>
      <c r="G54" s="253">
        <v>29</v>
      </c>
      <c r="H54" s="331" t="s">
        <v>775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44238</v>
      </c>
      <c r="B55" s="253" t="s">
        <v>970</v>
      </c>
      <c r="C55" s="254" t="s">
        <v>971</v>
      </c>
      <c r="D55" s="254" t="s">
        <v>973</v>
      </c>
      <c r="E55" s="254" t="s">
        <v>543</v>
      </c>
      <c r="F55" s="362">
        <v>100000</v>
      </c>
      <c r="G55" s="253">
        <v>29</v>
      </c>
      <c r="H55" s="331" t="s">
        <v>775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44238</v>
      </c>
      <c r="B56" s="253" t="s">
        <v>970</v>
      </c>
      <c r="C56" s="254" t="s">
        <v>971</v>
      </c>
      <c r="D56" s="254" t="s">
        <v>974</v>
      </c>
      <c r="E56" s="254" t="s">
        <v>543</v>
      </c>
      <c r="F56" s="362">
        <v>74000</v>
      </c>
      <c r="G56" s="253">
        <v>29</v>
      </c>
      <c r="H56" s="331" t="s">
        <v>775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44238</v>
      </c>
      <c r="B57" s="253" t="s">
        <v>970</v>
      </c>
      <c r="C57" s="254" t="s">
        <v>971</v>
      </c>
      <c r="D57" s="254" t="s">
        <v>975</v>
      </c>
      <c r="E57" s="254" t="s">
        <v>543</v>
      </c>
      <c r="F57" s="362">
        <v>100000</v>
      </c>
      <c r="G57" s="253">
        <v>29</v>
      </c>
      <c r="H57" s="331" t="s">
        <v>775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44238</v>
      </c>
      <c r="B58" s="253" t="s">
        <v>884</v>
      </c>
      <c r="C58" s="254" t="s">
        <v>885</v>
      </c>
      <c r="D58" s="254" t="s">
        <v>886</v>
      </c>
      <c r="E58" s="254" t="s">
        <v>544</v>
      </c>
      <c r="F58" s="362">
        <v>80000</v>
      </c>
      <c r="G58" s="253">
        <v>11.9</v>
      </c>
      <c r="H58" s="331" t="s">
        <v>775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44238</v>
      </c>
      <c r="B59" s="253" t="s">
        <v>976</v>
      </c>
      <c r="C59" s="254" t="s">
        <v>977</v>
      </c>
      <c r="D59" s="254" t="s">
        <v>978</v>
      </c>
      <c r="E59" s="254" t="s">
        <v>544</v>
      </c>
      <c r="F59" s="362">
        <v>200000</v>
      </c>
      <c r="G59" s="253">
        <v>52</v>
      </c>
      <c r="H59" s="331" t="s">
        <v>775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44238</v>
      </c>
      <c r="B60" s="253" t="s">
        <v>898</v>
      </c>
      <c r="C60" s="254" t="s">
        <v>899</v>
      </c>
      <c r="D60" s="254" t="s">
        <v>959</v>
      </c>
      <c r="E60" s="254" t="s">
        <v>544</v>
      </c>
      <c r="F60" s="362">
        <v>1181005</v>
      </c>
      <c r="G60" s="253">
        <v>12.45</v>
      </c>
      <c r="H60" s="331" t="s">
        <v>775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44238</v>
      </c>
      <c r="B61" s="253" t="s">
        <v>898</v>
      </c>
      <c r="C61" s="254" t="s">
        <v>899</v>
      </c>
      <c r="D61" s="254" t="s">
        <v>847</v>
      </c>
      <c r="E61" s="254" t="s">
        <v>544</v>
      </c>
      <c r="F61" s="362">
        <v>334366</v>
      </c>
      <c r="G61" s="253">
        <v>12.44</v>
      </c>
      <c r="H61" s="331" t="s">
        <v>775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44238</v>
      </c>
      <c r="B62" s="253" t="s">
        <v>898</v>
      </c>
      <c r="C62" s="254" t="s">
        <v>899</v>
      </c>
      <c r="D62" s="254" t="s">
        <v>979</v>
      </c>
      <c r="E62" s="254" t="s">
        <v>544</v>
      </c>
      <c r="F62" s="362">
        <v>1030000</v>
      </c>
      <c r="G62" s="253">
        <v>12.43</v>
      </c>
      <c r="H62" s="331" t="s">
        <v>775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44238</v>
      </c>
      <c r="B63" s="253" t="s">
        <v>960</v>
      </c>
      <c r="C63" s="254" t="s">
        <v>961</v>
      </c>
      <c r="D63" s="254" t="s">
        <v>847</v>
      </c>
      <c r="E63" s="254" t="s">
        <v>544</v>
      </c>
      <c r="F63" s="362">
        <v>47040</v>
      </c>
      <c r="G63" s="253">
        <v>25.71</v>
      </c>
      <c r="H63" s="331" t="s">
        <v>775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44238</v>
      </c>
      <c r="B64" s="253" t="s">
        <v>962</v>
      </c>
      <c r="C64" s="254" t="s">
        <v>963</v>
      </c>
      <c r="D64" s="254" t="s">
        <v>964</v>
      </c>
      <c r="E64" s="254" t="s">
        <v>544</v>
      </c>
      <c r="F64" s="362">
        <v>117578</v>
      </c>
      <c r="G64" s="253">
        <v>131.32</v>
      </c>
      <c r="H64" s="331" t="s">
        <v>775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44238</v>
      </c>
      <c r="B65" s="253" t="s">
        <v>900</v>
      </c>
      <c r="C65" s="254" t="s">
        <v>901</v>
      </c>
      <c r="D65" s="254" t="s">
        <v>980</v>
      </c>
      <c r="E65" s="254" t="s">
        <v>544</v>
      </c>
      <c r="F65" s="362">
        <v>289244</v>
      </c>
      <c r="G65" s="253">
        <v>61.94</v>
      </c>
      <c r="H65" s="331" t="s">
        <v>775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44238</v>
      </c>
      <c r="B66" s="253" t="s">
        <v>900</v>
      </c>
      <c r="C66" s="254" t="s">
        <v>901</v>
      </c>
      <c r="D66" s="254" t="s">
        <v>981</v>
      </c>
      <c r="E66" s="254" t="s">
        <v>544</v>
      </c>
      <c r="F66" s="362">
        <v>350000</v>
      </c>
      <c r="G66" s="253">
        <v>62.15</v>
      </c>
      <c r="H66" s="331" t="s">
        <v>775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44238</v>
      </c>
      <c r="B67" s="253" t="s">
        <v>900</v>
      </c>
      <c r="C67" s="254" t="s">
        <v>901</v>
      </c>
      <c r="D67" s="254" t="s">
        <v>982</v>
      </c>
      <c r="E67" s="254" t="s">
        <v>544</v>
      </c>
      <c r="F67" s="362">
        <v>185000</v>
      </c>
      <c r="G67" s="253">
        <v>62.15</v>
      </c>
      <c r="H67" s="331" t="s">
        <v>775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44238</v>
      </c>
      <c r="B68" s="253" t="s">
        <v>900</v>
      </c>
      <c r="C68" s="254" t="s">
        <v>901</v>
      </c>
      <c r="D68" s="254" t="s">
        <v>983</v>
      </c>
      <c r="E68" s="254" t="s">
        <v>544</v>
      </c>
      <c r="F68" s="362">
        <v>628000</v>
      </c>
      <c r="G68" s="253">
        <v>62.15</v>
      </c>
      <c r="H68" s="331" t="s">
        <v>775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44238</v>
      </c>
      <c r="B69" s="253" t="s">
        <v>900</v>
      </c>
      <c r="C69" s="254" t="s">
        <v>901</v>
      </c>
      <c r="D69" s="254" t="s">
        <v>984</v>
      </c>
      <c r="E69" s="254" t="s">
        <v>544</v>
      </c>
      <c r="F69" s="362">
        <v>400000</v>
      </c>
      <c r="G69" s="253">
        <v>62.15</v>
      </c>
      <c r="H69" s="331" t="s">
        <v>775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44238</v>
      </c>
      <c r="B70" s="253" t="s">
        <v>911</v>
      </c>
      <c r="C70" s="254" t="s">
        <v>912</v>
      </c>
      <c r="D70" s="254" t="s">
        <v>985</v>
      </c>
      <c r="E70" s="254" t="s">
        <v>544</v>
      </c>
      <c r="F70" s="362">
        <v>60000</v>
      </c>
      <c r="G70" s="253">
        <v>14.15</v>
      </c>
      <c r="H70" s="331" t="s">
        <v>775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44238</v>
      </c>
      <c r="B71" s="253" t="s">
        <v>911</v>
      </c>
      <c r="C71" s="254" t="s">
        <v>912</v>
      </c>
      <c r="D71" s="254" t="s">
        <v>914</v>
      </c>
      <c r="E71" s="254" t="s">
        <v>544</v>
      </c>
      <c r="F71" s="362">
        <v>175494</v>
      </c>
      <c r="G71" s="253">
        <v>15.39</v>
      </c>
      <c r="H71" s="331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44238</v>
      </c>
      <c r="B72" s="253" t="s">
        <v>911</v>
      </c>
      <c r="C72" s="254" t="s">
        <v>912</v>
      </c>
      <c r="D72" s="254" t="s">
        <v>847</v>
      </c>
      <c r="E72" s="254" t="s">
        <v>544</v>
      </c>
      <c r="F72" s="362">
        <v>121586</v>
      </c>
      <c r="G72" s="253">
        <v>16.22</v>
      </c>
      <c r="H72" s="331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44238</v>
      </c>
      <c r="B73" s="253" t="s">
        <v>911</v>
      </c>
      <c r="C73" s="254" t="s">
        <v>912</v>
      </c>
      <c r="D73" s="254" t="s">
        <v>915</v>
      </c>
      <c r="E73" s="254" t="s">
        <v>544</v>
      </c>
      <c r="F73" s="362">
        <v>86500</v>
      </c>
      <c r="G73" s="253">
        <v>14.22</v>
      </c>
      <c r="H73" s="331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44238</v>
      </c>
      <c r="B74" s="253" t="s">
        <v>911</v>
      </c>
      <c r="C74" s="254" t="s">
        <v>912</v>
      </c>
      <c r="D74" s="254" t="s">
        <v>947</v>
      </c>
      <c r="E74" s="254" t="s">
        <v>544</v>
      </c>
      <c r="F74" s="362">
        <v>299344</v>
      </c>
      <c r="G74" s="253">
        <v>14.15</v>
      </c>
      <c r="H74" s="331" t="s">
        <v>775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44238</v>
      </c>
      <c r="B75" s="253" t="s">
        <v>911</v>
      </c>
      <c r="C75" s="254" t="s">
        <v>912</v>
      </c>
      <c r="D75" s="254" t="s">
        <v>969</v>
      </c>
      <c r="E75" s="254" t="s">
        <v>544</v>
      </c>
      <c r="F75" s="362">
        <v>88059</v>
      </c>
      <c r="G75" s="253">
        <v>14.66</v>
      </c>
      <c r="H75" s="331" t="s">
        <v>775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44238</v>
      </c>
      <c r="B76" s="253" t="s">
        <v>911</v>
      </c>
      <c r="C76" s="254" t="s">
        <v>912</v>
      </c>
      <c r="D76" s="254" t="s">
        <v>913</v>
      </c>
      <c r="E76" s="254" t="s">
        <v>544</v>
      </c>
      <c r="F76" s="362">
        <v>334712</v>
      </c>
      <c r="G76" s="253">
        <v>14.6</v>
      </c>
      <c r="H76" s="331" t="s">
        <v>775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44238</v>
      </c>
      <c r="B77" s="253" t="s">
        <v>911</v>
      </c>
      <c r="C77" s="254" t="s">
        <v>912</v>
      </c>
      <c r="D77" s="254" t="s">
        <v>910</v>
      </c>
      <c r="E77" s="254" t="s">
        <v>544</v>
      </c>
      <c r="F77" s="362">
        <v>38751</v>
      </c>
      <c r="G77" s="253">
        <v>15.44</v>
      </c>
      <c r="H77" s="331" t="s">
        <v>775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44238</v>
      </c>
      <c r="B78" s="253" t="s">
        <v>911</v>
      </c>
      <c r="C78" s="254" t="s">
        <v>912</v>
      </c>
      <c r="D78" s="254" t="s">
        <v>986</v>
      </c>
      <c r="E78" s="254" t="s">
        <v>544</v>
      </c>
      <c r="F78" s="362">
        <v>65000</v>
      </c>
      <c r="G78" s="253">
        <v>14.53</v>
      </c>
      <c r="H78" s="331" t="s">
        <v>775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44238</v>
      </c>
      <c r="B79" s="253" t="s">
        <v>916</v>
      </c>
      <c r="C79" s="254" t="s">
        <v>917</v>
      </c>
      <c r="D79" s="254" t="s">
        <v>918</v>
      </c>
      <c r="E79" s="254" t="s">
        <v>544</v>
      </c>
      <c r="F79" s="362">
        <v>8739109</v>
      </c>
      <c r="G79" s="253">
        <v>0.91</v>
      </c>
      <c r="H79" s="331" t="s">
        <v>775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44238</v>
      </c>
      <c r="B80" s="253" t="s">
        <v>970</v>
      </c>
      <c r="C80" s="254" t="s">
        <v>971</v>
      </c>
      <c r="D80" s="254" t="s">
        <v>987</v>
      </c>
      <c r="E80" s="254" t="s">
        <v>544</v>
      </c>
      <c r="F80" s="362">
        <v>374000</v>
      </c>
      <c r="G80" s="253">
        <v>29</v>
      </c>
      <c r="H80" s="331" t="s">
        <v>775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62"/>
      <c r="G82" s="253"/>
      <c r="H82" s="331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62"/>
      <c r="G83" s="253"/>
      <c r="H83" s="331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62"/>
      <c r="G84" s="253"/>
      <c r="H84" s="331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62"/>
      <c r="G85" s="253"/>
      <c r="H85" s="331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62"/>
      <c r="G86" s="253"/>
      <c r="H86" s="331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62"/>
      <c r="G87" s="253"/>
      <c r="H87" s="331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62"/>
      <c r="G88" s="253"/>
      <c r="H88" s="331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62"/>
      <c r="G89" s="253"/>
      <c r="H89" s="331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62"/>
      <c r="G90" s="253"/>
      <c r="H90" s="331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62"/>
      <c r="G91" s="253"/>
      <c r="H91" s="331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62"/>
      <c r="G92" s="253"/>
      <c r="H92" s="331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62"/>
      <c r="G93" s="253"/>
      <c r="H93" s="331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62"/>
      <c r="G94" s="253"/>
      <c r="H94" s="331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62"/>
      <c r="G95" s="253"/>
      <c r="H95" s="331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62"/>
      <c r="G96" s="253"/>
      <c r="H96" s="331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62"/>
      <c r="G97" s="253"/>
      <c r="H97" s="331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62"/>
      <c r="G98" s="253"/>
      <c r="H98" s="331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62"/>
      <c r="G99" s="253"/>
      <c r="H99" s="331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62"/>
      <c r="G100" s="253"/>
      <c r="H100" s="331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62"/>
      <c r="G101" s="253"/>
      <c r="H101" s="331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62"/>
      <c r="G102" s="253"/>
      <c r="H102" s="331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62"/>
      <c r="G103" s="253"/>
      <c r="H103" s="331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62"/>
      <c r="G104" s="253"/>
      <c r="H104" s="331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62"/>
      <c r="G105" s="253"/>
      <c r="H105" s="331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62"/>
      <c r="G106" s="253"/>
      <c r="H106" s="331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62"/>
      <c r="G107" s="253"/>
      <c r="H107" s="331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62"/>
      <c r="G108" s="253"/>
      <c r="H108" s="331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62"/>
      <c r="G109" s="253"/>
      <c r="H109" s="331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62"/>
      <c r="G110" s="253"/>
      <c r="H110" s="331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62"/>
      <c r="G111" s="253"/>
      <c r="H111" s="331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62"/>
      <c r="G112" s="253"/>
      <c r="H112" s="331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62"/>
      <c r="G113" s="253"/>
      <c r="H113" s="331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62"/>
      <c r="G114" s="253"/>
      <c r="H114" s="331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62"/>
      <c r="G115" s="253"/>
      <c r="H115" s="331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62"/>
      <c r="G116" s="253"/>
      <c r="H116" s="331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62"/>
      <c r="G117" s="253"/>
      <c r="H117" s="331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62"/>
      <c r="G118" s="253"/>
      <c r="H118" s="331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62"/>
      <c r="G119" s="253"/>
      <c r="H119" s="331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62"/>
      <c r="G120" s="253"/>
      <c r="H120" s="331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62"/>
      <c r="G121" s="253"/>
      <c r="H121" s="331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62"/>
      <c r="G122" s="253"/>
      <c r="H122" s="331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62"/>
      <c r="G123" s="253"/>
      <c r="H123" s="331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62"/>
      <c r="G124" s="253"/>
      <c r="H124" s="331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62"/>
      <c r="G125" s="253"/>
      <c r="H125" s="331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62"/>
      <c r="G126" s="253"/>
      <c r="H126" s="331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62"/>
      <c r="G127" s="253"/>
      <c r="H127" s="331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62"/>
      <c r="G128" s="253"/>
      <c r="H128" s="331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62"/>
      <c r="G129" s="253"/>
      <c r="H129" s="331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62"/>
      <c r="G130" s="253"/>
      <c r="H130" s="331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62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62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62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62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62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62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62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62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62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62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62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62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62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62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62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62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62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62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62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62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62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62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62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62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62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62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62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62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62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62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62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62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62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62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62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62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62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62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62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62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62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62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62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62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62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62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62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62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62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62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62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62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62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62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62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62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62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62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62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62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62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62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62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62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62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62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62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62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62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62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62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62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62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62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62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62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62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62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62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62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62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62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62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62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62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62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62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62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62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62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62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62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62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62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62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62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62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62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62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62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62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62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62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62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62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62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62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62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62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62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62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62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62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62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62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62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62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62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62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62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62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62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62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62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62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62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62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62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62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62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62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62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62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62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62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62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62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62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62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62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62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62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62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62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62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62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62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62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62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62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62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62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62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62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62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62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62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62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62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62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62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62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62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62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62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62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62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62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62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62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62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62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62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62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62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62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62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62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62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62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62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62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62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62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62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62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62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62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62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62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62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62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62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62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62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62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62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62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62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62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62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62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62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62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62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62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62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62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62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62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62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62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62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62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62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62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62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62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62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62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62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62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62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62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62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62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62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62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62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62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62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62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62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8"/>
  <sheetViews>
    <sheetView zoomScale="83" zoomScaleNormal="70" workbookViewId="0">
      <selection activeCell="K254" sqref="K25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77">
        <v>1</v>
      </c>
      <c r="B10" s="474">
        <v>44175</v>
      </c>
      <c r="C10" s="455"/>
      <c r="D10" s="453" t="s">
        <v>773</v>
      </c>
      <c r="E10" s="454" t="s">
        <v>558</v>
      </c>
      <c r="F10" s="451">
        <v>1427.5</v>
      </c>
      <c r="G10" s="478">
        <v>1330</v>
      </c>
      <c r="H10" s="451">
        <v>1535</v>
      </c>
      <c r="I10" s="475" t="s">
        <v>830</v>
      </c>
      <c r="J10" s="452" t="s">
        <v>870</v>
      </c>
      <c r="K10" s="476">
        <f t="shared" ref="K10" si="0">H10-F10</f>
        <v>107.5</v>
      </c>
      <c r="L10" s="448">
        <f t="shared" ref="L10" si="1">(F10*-0.8)/100</f>
        <v>-11.42</v>
      </c>
      <c r="M10" s="449">
        <f>(K10+L10)/F10</f>
        <v>6.7306479859894922E-2</v>
      </c>
      <c r="N10" s="452" t="s">
        <v>557</v>
      </c>
      <c r="O10" s="450">
        <v>44231</v>
      </c>
      <c r="P10" s="387"/>
      <c r="Q10" s="61"/>
      <c r="R10" s="327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77">
        <v>2</v>
      </c>
      <c r="B11" s="474">
        <v>44201</v>
      </c>
      <c r="C11" s="455"/>
      <c r="D11" s="453" t="s">
        <v>74</v>
      </c>
      <c r="E11" s="454" t="s">
        <v>558</v>
      </c>
      <c r="F11" s="451">
        <v>3540</v>
      </c>
      <c r="G11" s="478">
        <v>3295</v>
      </c>
      <c r="H11" s="451">
        <f>(3682.5+3520)/2</f>
        <v>3601.25</v>
      </c>
      <c r="I11" s="475" t="s">
        <v>833</v>
      </c>
      <c r="J11" s="452" t="s">
        <v>812</v>
      </c>
      <c r="K11" s="476">
        <f t="shared" ref="K11:K12" si="2">H11-F11</f>
        <v>61.25</v>
      </c>
      <c r="L11" s="448">
        <f t="shared" ref="L11" si="3">(F11*-0.8)/100</f>
        <v>-28.32</v>
      </c>
      <c r="M11" s="449">
        <f>(K11+L11)/F11</f>
        <v>9.3022598870056497E-3</v>
      </c>
      <c r="N11" s="452" t="s">
        <v>557</v>
      </c>
      <c r="O11" s="450">
        <v>44228</v>
      </c>
      <c r="P11" s="463"/>
      <c r="Q11" s="4"/>
      <c r="R11" s="464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20">
        <v>3</v>
      </c>
      <c r="B12" s="521">
        <v>44229</v>
      </c>
      <c r="C12" s="522"/>
      <c r="D12" s="453" t="s">
        <v>403</v>
      </c>
      <c r="E12" s="523" t="s">
        <v>558</v>
      </c>
      <c r="F12" s="451">
        <v>2197.5</v>
      </c>
      <c r="G12" s="524">
        <v>2070</v>
      </c>
      <c r="H12" s="451">
        <v>2357.5</v>
      </c>
      <c r="I12" s="525" t="s">
        <v>851</v>
      </c>
      <c r="J12" s="476" t="s">
        <v>890</v>
      </c>
      <c r="K12" s="476">
        <f t="shared" si="2"/>
        <v>160</v>
      </c>
      <c r="L12" s="448">
        <f>(F12*-0.8)/100</f>
        <v>-17.579999999999998</v>
      </c>
      <c r="M12" s="449">
        <f t="shared" ref="M12" si="4">(K12+L12)/F12</f>
        <v>6.481001137656428E-2</v>
      </c>
      <c r="N12" s="526" t="s">
        <v>557</v>
      </c>
      <c r="O12" s="450">
        <v>43869</v>
      </c>
      <c r="P12" s="463"/>
      <c r="Q12" s="4"/>
      <c r="R12" s="464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92">
        <v>4</v>
      </c>
      <c r="B13" s="493">
        <v>44229</v>
      </c>
      <c r="C13" s="425"/>
      <c r="D13" s="418" t="s">
        <v>114</v>
      </c>
      <c r="E13" s="419" t="s">
        <v>558</v>
      </c>
      <c r="F13" s="393" t="s">
        <v>849</v>
      </c>
      <c r="G13" s="497">
        <v>2090</v>
      </c>
      <c r="H13" s="393"/>
      <c r="I13" s="495" t="s">
        <v>850</v>
      </c>
      <c r="J13" s="358" t="s">
        <v>559</v>
      </c>
      <c r="K13" s="494"/>
      <c r="L13" s="412"/>
      <c r="M13" s="408"/>
      <c r="N13" s="358"/>
      <c r="O13" s="415"/>
      <c r="P13" s="463"/>
      <c r="Q13" s="4"/>
      <c r="R13" s="464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77">
        <v>5</v>
      </c>
      <c r="B14" s="474">
        <v>44231</v>
      </c>
      <c r="C14" s="455"/>
      <c r="D14" s="453" t="s">
        <v>268</v>
      </c>
      <c r="E14" s="454" t="s">
        <v>558</v>
      </c>
      <c r="F14" s="451">
        <v>2190</v>
      </c>
      <c r="G14" s="478">
        <v>1995</v>
      </c>
      <c r="H14" s="451">
        <v>2330</v>
      </c>
      <c r="I14" s="475">
        <v>2500</v>
      </c>
      <c r="J14" s="452" t="s">
        <v>685</v>
      </c>
      <c r="K14" s="476">
        <f t="shared" ref="K14" si="5">H14-F14</f>
        <v>140</v>
      </c>
      <c r="L14" s="448">
        <f>(F14*-0.07)/100</f>
        <v>-1.5330000000000001</v>
      </c>
      <c r="M14" s="449">
        <f t="shared" ref="M14" si="6">(K14+L14)/F14</f>
        <v>6.3226940639269411E-2</v>
      </c>
      <c r="N14" s="452" t="s">
        <v>557</v>
      </c>
      <c r="O14" s="482">
        <v>43865</v>
      </c>
      <c r="P14" s="463"/>
      <c r="Q14" s="4"/>
      <c r="R14" s="464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31">
        <v>6</v>
      </c>
      <c r="B15" s="532">
        <v>44236</v>
      </c>
      <c r="C15" s="533"/>
      <c r="D15" s="534" t="s">
        <v>773</v>
      </c>
      <c r="E15" s="535" t="s">
        <v>558</v>
      </c>
      <c r="F15" s="536">
        <v>1597.5</v>
      </c>
      <c r="G15" s="537">
        <v>1514</v>
      </c>
      <c r="H15" s="536">
        <v>1661</v>
      </c>
      <c r="I15" s="538" t="s">
        <v>889</v>
      </c>
      <c r="J15" s="539" t="s">
        <v>893</v>
      </c>
      <c r="K15" s="540">
        <f t="shared" ref="K15" si="7">H15-F15</f>
        <v>63.5</v>
      </c>
      <c r="L15" s="541">
        <f>(F15*-0.07)/100</f>
        <v>-1.1182500000000002</v>
      </c>
      <c r="M15" s="542">
        <f t="shared" ref="M15" si="8">(K15+L15)/F15</f>
        <v>3.9049608763693268E-2</v>
      </c>
      <c r="N15" s="539" t="s">
        <v>557</v>
      </c>
      <c r="O15" s="543">
        <v>43870</v>
      </c>
      <c r="P15" s="463"/>
      <c r="Q15" s="4"/>
      <c r="R15" s="464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92">
        <v>7</v>
      </c>
      <c r="B16" s="528">
        <v>44236</v>
      </c>
      <c r="C16" s="425"/>
      <c r="D16" s="418" t="s">
        <v>268</v>
      </c>
      <c r="E16" s="419" t="s">
        <v>558</v>
      </c>
      <c r="F16" s="393" t="s">
        <v>891</v>
      </c>
      <c r="G16" s="497">
        <v>2070</v>
      </c>
      <c r="H16" s="393"/>
      <c r="I16" s="495" t="s">
        <v>892</v>
      </c>
      <c r="J16" s="358" t="s">
        <v>559</v>
      </c>
      <c r="K16" s="494"/>
      <c r="L16" s="412"/>
      <c r="M16" s="408"/>
      <c r="N16" s="358"/>
      <c r="O16" s="415"/>
      <c r="P16" s="463"/>
      <c r="Q16" s="4"/>
      <c r="R16" s="464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27"/>
      <c r="B17" s="528"/>
      <c r="C17" s="425"/>
      <c r="D17" s="418"/>
      <c r="E17" s="419"/>
      <c r="F17" s="393"/>
      <c r="G17" s="497"/>
      <c r="H17" s="393"/>
      <c r="I17" s="530"/>
      <c r="J17" s="358"/>
      <c r="K17" s="529"/>
      <c r="L17" s="412"/>
      <c r="M17" s="408"/>
      <c r="N17" s="358"/>
      <c r="O17" s="415"/>
      <c r="P17" s="463"/>
      <c r="Q17" s="4"/>
      <c r="R17" s="46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27"/>
      <c r="B18" s="528"/>
      <c r="C18" s="425"/>
      <c r="D18" s="418"/>
      <c r="E18" s="419"/>
      <c r="F18" s="393"/>
      <c r="G18" s="497"/>
      <c r="H18" s="393"/>
      <c r="I18" s="530"/>
      <c r="J18" s="358"/>
      <c r="K18" s="529"/>
      <c r="L18" s="412"/>
      <c r="M18" s="408"/>
      <c r="N18" s="358"/>
      <c r="O18" s="415"/>
      <c r="P18" s="463"/>
      <c r="Q18" s="4"/>
      <c r="R18" s="46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64"/>
      <c r="B19" s="379"/>
      <c r="C19" s="380"/>
      <c r="D19" s="391"/>
      <c r="E19" s="384"/>
      <c r="F19" s="384"/>
      <c r="G19" s="389"/>
      <c r="H19" s="384"/>
      <c r="I19" s="381"/>
      <c r="J19" s="386"/>
      <c r="K19" s="386"/>
      <c r="L19" s="394"/>
      <c r="M19" s="357"/>
      <c r="N19" s="367"/>
      <c r="O19" s="363"/>
      <c r="P19" s="387"/>
      <c r="Q19" s="61"/>
      <c r="R19" s="327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9"/>
      <c r="B20" s="440"/>
      <c r="C20" s="441"/>
      <c r="D20" s="442"/>
      <c r="E20" s="443"/>
      <c r="F20" s="443"/>
      <c r="G20" s="406"/>
      <c r="H20" s="443"/>
      <c r="I20" s="444"/>
      <c r="J20" s="407"/>
      <c r="K20" s="407"/>
      <c r="L20" s="445"/>
      <c r="M20" s="76"/>
      <c r="N20" s="446"/>
      <c r="O20" s="447"/>
      <c r="P20" s="387"/>
      <c r="Q20" s="61"/>
      <c r="R20" s="327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9"/>
      <c r="B21" s="440"/>
      <c r="C21" s="441"/>
      <c r="D21" s="442"/>
      <c r="E21" s="443"/>
      <c r="F21" s="443"/>
      <c r="G21" s="406"/>
      <c r="H21" s="443"/>
      <c r="I21" s="444"/>
      <c r="J21" s="407"/>
      <c r="K21" s="407"/>
      <c r="L21" s="445"/>
      <c r="M21" s="76"/>
      <c r="N21" s="446"/>
      <c r="O21" s="447"/>
      <c r="P21" s="387"/>
      <c r="Q21" s="61"/>
      <c r="R21" s="327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95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396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396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6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397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398" t="s">
        <v>822</v>
      </c>
      <c r="M27" s="60" t="s">
        <v>821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75" customFormat="1" ht="15" customHeight="1">
      <c r="A28" s="499">
        <v>1</v>
      </c>
      <c r="B28" s="500">
        <v>44228</v>
      </c>
      <c r="C28" s="455"/>
      <c r="D28" s="453" t="s">
        <v>68</v>
      </c>
      <c r="E28" s="454" t="s">
        <v>558</v>
      </c>
      <c r="F28" s="451">
        <v>566</v>
      </c>
      <c r="G28" s="451">
        <v>548</v>
      </c>
      <c r="H28" s="451">
        <v>577</v>
      </c>
      <c r="I28" s="452">
        <v>600</v>
      </c>
      <c r="J28" s="452" t="s">
        <v>857</v>
      </c>
      <c r="K28" s="476">
        <f t="shared" ref="K28:K29" si="9">H28-F28</f>
        <v>11</v>
      </c>
      <c r="L28" s="448">
        <f>(F28*-0.07)/100</f>
        <v>-0.39620000000000005</v>
      </c>
      <c r="M28" s="449">
        <f t="shared" ref="M28:M29" si="10">(K28+L28)/F28</f>
        <v>1.8734628975265018E-2</v>
      </c>
      <c r="N28" s="452" t="s">
        <v>557</v>
      </c>
      <c r="O28" s="482">
        <v>44228</v>
      </c>
      <c r="P28" s="4"/>
      <c r="Q28" s="4"/>
      <c r="R28" s="330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75" customFormat="1" ht="15" customHeight="1">
      <c r="A29" s="511">
        <v>2</v>
      </c>
      <c r="B29" s="512">
        <v>44229</v>
      </c>
      <c r="C29" s="513"/>
      <c r="D29" s="514" t="s">
        <v>80</v>
      </c>
      <c r="E29" s="480" t="s">
        <v>558</v>
      </c>
      <c r="F29" s="480">
        <v>627.5</v>
      </c>
      <c r="G29" s="515">
        <v>609</v>
      </c>
      <c r="H29" s="515">
        <v>608.5</v>
      </c>
      <c r="I29" s="480">
        <v>660</v>
      </c>
      <c r="J29" s="481" t="s">
        <v>880</v>
      </c>
      <c r="K29" s="516">
        <f t="shared" si="9"/>
        <v>-19</v>
      </c>
      <c r="L29" s="517">
        <f t="shared" ref="L29:L34" si="11">(F29*-0.7)/100</f>
        <v>-4.3925000000000001</v>
      </c>
      <c r="M29" s="518">
        <f t="shared" si="10"/>
        <v>-3.7278884462151392E-2</v>
      </c>
      <c r="N29" s="481" t="s">
        <v>621</v>
      </c>
      <c r="O29" s="519">
        <v>44235</v>
      </c>
      <c r="P29" s="4"/>
      <c r="Q29" s="4"/>
      <c r="R29" s="330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5" customFormat="1" ht="15" customHeight="1">
      <c r="A30" s="499">
        <v>3</v>
      </c>
      <c r="B30" s="500">
        <v>44229</v>
      </c>
      <c r="C30" s="455"/>
      <c r="D30" s="453" t="s">
        <v>141</v>
      </c>
      <c r="E30" s="454" t="s">
        <v>558</v>
      </c>
      <c r="F30" s="451">
        <v>576.5</v>
      </c>
      <c r="G30" s="451">
        <v>560</v>
      </c>
      <c r="H30" s="451">
        <v>590</v>
      </c>
      <c r="I30" s="452" t="s">
        <v>855</v>
      </c>
      <c r="J30" s="452" t="s">
        <v>858</v>
      </c>
      <c r="K30" s="476">
        <f t="shared" ref="K30" si="12">H30-F30</f>
        <v>13.5</v>
      </c>
      <c r="L30" s="448">
        <f t="shared" si="11"/>
        <v>-4.0354999999999999</v>
      </c>
      <c r="M30" s="449">
        <f t="shared" ref="M30" si="13">(K30+L30)/F30</f>
        <v>1.6417172593235042E-2</v>
      </c>
      <c r="N30" s="452" t="s">
        <v>557</v>
      </c>
      <c r="O30" s="450">
        <v>44231</v>
      </c>
      <c r="P30" s="4"/>
      <c r="Q30" s="4"/>
      <c r="R30" s="330" t="s">
        <v>794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5" customFormat="1" ht="15" customHeight="1">
      <c r="A31" s="506">
        <v>4</v>
      </c>
      <c r="B31" s="500">
        <v>44229</v>
      </c>
      <c r="C31" s="507"/>
      <c r="D31" s="508" t="s">
        <v>68</v>
      </c>
      <c r="E31" s="451" t="s">
        <v>558</v>
      </c>
      <c r="F31" s="451">
        <v>601.5</v>
      </c>
      <c r="G31" s="509">
        <v>585</v>
      </c>
      <c r="H31" s="509">
        <v>615.5</v>
      </c>
      <c r="I31" s="451">
        <v>630</v>
      </c>
      <c r="J31" s="452" t="s">
        <v>858</v>
      </c>
      <c r="K31" s="476">
        <f t="shared" ref="K31" si="14">H31-F31</f>
        <v>14</v>
      </c>
      <c r="L31" s="448">
        <f t="shared" si="11"/>
        <v>-4.2104999999999997</v>
      </c>
      <c r="M31" s="449">
        <f t="shared" ref="M31" si="15">(K31+L31)/F31</f>
        <v>1.6275145469659184E-2</v>
      </c>
      <c r="N31" s="452" t="s">
        <v>557</v>
      </c>
      <c r="O31" s="450">
        <v>44230</v>
      </c>
      <c r="P31" s="4"/>
      <c r="Q31" s="4"/>
      <c r="R31" s="330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5" customFormat="1" ht="15" customHeight="1">
      <c r="A32" s="499">
        <v>5</v>
      </c>
      <c r="B32" s="500">
        <v>44230</v>
      </c>
      <c r="C32" s="455"/>
      <c r="D32" s="453" t="s">
        <v>131</v>
      </c>
      <c r="E32" s="454" t="s">
        <v>558</v>
      </c>
      <c r="F32" s="451">
        <v>1844</v>
      </c>
      <c r="G32" s="451">
        <v>1790</v>
      </c>
      <c r="H32" s="451">
        <v>1887.5</v>
      </c>
      <c r="I32" s="452" t="s">
        <v>863</v>
      </c>
      <c r="J32" s="452" t="s">
        <v>871</v>
      </c>
      <c r="K32" s="476">
        <f t="shared" ref="K32" si="16">H32-F32</f>
        <v>43.5</v>
      </c>
      <c r="L32" s="448">
        <f t="shared" si="11"/>
        <v>-12.907999999999999</v>
      </c>
      <c r="M32" s="449">
        <f t="shared" ref="M32" si="17">(K32+L32)/F32</f>
        <v>1.6590021691973968E-2</v>
      </c>
      <c r="N32" s="452" t="s">
        <v>557</v>
      </c>
      <c r="O32" s="450">
        <v>44231</v>
      </c>
      <c r="P32" s="4"/>
      <c r="Q32" s="4"/>
      <c r="R32" s="330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75" customFormat="1" ht="15" customHeight="1">
      <c r="A33" s="511">
        <v>6</v>
      </c>
      <c r="B33" s="512">
        <v>44231</v>
      </c>
      <c r="C33" s="513"/>
      <c r="D33" s="514" t="s">
        <v>68</v>
      </c>
      <c r="E33" s="480" t="s">
        <v>558</v>
      </c>
      <c r="F33" s="480">
        <v>612.5</v>
      </c>
      <c r="G33" s="515">
        <v>598</v>
      </c>
      <c r="H33" s="515">
        <v>592.5</v>
      </c>
      <c r="I33" s="480" t="s">
        <v>872</v>
      </c>
      <c r="J33" s="481" t="s">
        <v>877</v>
      </c>
      <c r="K33" s="516">
        <f t="shared" ref="K33:K34" si="18">H33-F33</f>
        <v>-20</v>
      </c>
      <c r="L33" s="517">
        <f t="shared" si="11"/>
        <v>-4.2874999999999996</v>
      </c>
      <c r="M33" s="518">
        <f t="shared" ref="M33:M34" si="19">(K33+L33)/F33</f>
        <v>-3.9653061224489798E-2</v>
      </c>
      <c r="N33" s="481" t="s">
        <v>621</v>
      </c>
      <c r="O33" s="519">
        <v>44232</v>
      </c>
      <c r="P33" s="4"/>
      <c r="Q33" s="4"/>
      <c r="R33" s="330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75" customFormat="1" ht="15" customHeight="1">
      <c r="A34" s="499">
        <v>7</v>
      </c>
      <c r="B34" s="500">
        <v>44231</v>
      </c>
      <c r="C34" s="455"/>
      <c r="D34" s="453" t="s">
        <v>117</v>
      </c>
      <c r="E34" s="454" t="s">
        <v>558</v>
      </c>
      <c r="F34" s="451">
        <v>472</v>
      </c>
      <c r="G34" s="451">
        <v>457</v>
      </c>
      <c r="H34" s="451">
        <v>485</v>
      </c>
      <c r="I34" s="452" t="s">
        <v>873</v>
      </c>
      <c r="J34" s="452" t="s">
        <v>919</v>
      </c>
      <c r="K34" s="476">
        <f t="shared" si="18"/>
        <v>13</v>
      </c>
      <c r="L34" s="448">
        <f t="shared" si="11"/>
        <v>-3.3039999999999998</v>
      </c>
      <c r="M34" s="449">
        <f t="shared" si="19"/>
        <v>2.0542372881355932E-2</v>
      </c>
      <c r="N34" s="452" t="s">
        <v>557</v>
      </c>
      <c r="O34" s="450">
        <v>44238</v>
      </c>
      <c r="P34" s="4"/>
      <c r="Q34" s="4"/>
      <c r="R34" s="330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75" customFormat="1" ht="15" customHeight="1">
      <c r="A35" s="499">
        <v>8</v>
      </c>
      <c r="B35" s="500">
        <v>44232</v>
      </c>
      <c r="C35" s="455"/>
      <c r="D35" s="453" t="s">
        <v>773</v>
      </c>
      <c r="E35" s="454" t="s">
        <v>558</v>
      </c>
      <c r="F35" s="451">
        <v>1520</v>
      </c>
      <c r="G35" s="451">
        <v>1469</v>
      </c>
      <c r="H35" s="451">
        <v>1560</v>
      </c>
      <c r="I35" s="452" t="s">
        <v>860</v>
      </c>
      <c r="J35" s="452" t="s">
        <v>594</v>
      </c>
      <c r="K35" s="476">
        <f t="shared" ref="K35" si="20">H35-F35</f>
        <v>40</v>
      </c>
      <c r="L35" s="448">
        <f>(F35*-0.07)/100</f>
        <v>-1.0640000000000001</v>
      </c>
      <c r="M35" s="449">
        <f t="shared" ref="M35" si="21">(K35+L35)/F35</f>
        <v>2.561578947368421E-2</v>
      </c>
      <c r="N35" s="452" t="s">
        <v>557</v>
      </c>
      <c r="O35" s="482">
        <v>44232</v>
      </c>
      <c r="P35" s="4"/>
      <c r="Q35" s="4"/>
      <c r="R35" s="330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75" customFormat="1" ht="15" customHeight="1">
      <c r="A36" s="400">
        <v>9</v>
      </c>
      <c r="B36" s="424">
        <v>44235</v>
      </c>
      <c r="C36" s="427"/>
      <c r="D36" s="392" t="s">
        <v>881</v>
      </c>
      <c r="E36" s="393" t="s">
        <v>558</v>
      </c>
      <c r="F36" s="393" t="s">
        <v>887</v>
      </c>
      <c r="G36" s="428">
        <v>214.5</v>
      </c>
      <c r="H36" s="428"/>
      <c r="I36" s="393" t="s">
        <v>882</v>
      </c>
      <c r="J36" s="498" t="s">
        <v>559</v>
      </c>
      <c r="K36" s="358"/>
      <c r="L36" s="410"/>
      <c r="M36" s="408"/>
      <c r="N36" s="386"/>
      <c r="O36" s="399"/>
      <c r="P36" s="4"/>
      <c r="Q36" s="4"/>
      <c r="R36" s="330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75" customFormat="1" ht="15" customHeight="1">
      <c r="A37" s="499">
        <v>10</v>
      </c>
      <c r="B37" s="500">
        <v>44237</v>
      </c>
      <c r="C37" s="455"/>
      <c r="D37" s="453" t="s">
        <v>126</v>
      </c>
      <c r="E37" s="454" t="s">
        <v>558</v>
      </c>
      <c r="F37" s="451">
        <v>224.5</v>
      </c>
      <c r="G37" s="451">
        <v>218</v>
      </c>
      <c r="H37" s="451">
        <v>227.75</v>
      </c>
      <c r="I37" s="452">
        <v>235</v>
      </c>
      <c r="J37" s="452" t="s">
        <v>902</v>
      </c>
      <c r="K37" s="476">
        <f t="shared" ref="K37" si="22">H37-F37</f>
        <v>3.25</v>
      </c>
      <c r="L37" s="448">
        <f>(F37*-0.07)/100</f>
        <v>-0.15715000000000001</v>
      </c>
      <c r="M37" s="449">
        <f t="shared" ref="M37" si="23">(K37+L37)/F37</f>
        <v>1.3776614699331847E-2</v>
      </c>
      <c r="N37" s="452" t="s">
        <v>557</v>
      </c>
      <c r="O37" s="482">
        <v>44237</v>
      </c>
      <c r="P37" s="4"/>
      <c r="Q37" s="4"/>
      <c r="R37" s="330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75" customFormat="1" ht="15" customHeight="1">
      <c r="A38" s="400"/>
      <c r="B38" s="424"/>
      <c r="C38" s="427"/>
      <c r="D38" s="392"/>
      <c r="E38" s="393"/>
      <c r="F38" s="393"/>
      <c r="G38" s="428"/>
      <c r="H38" s="428"/>
      <c r="I38" s="393"/>
      <c r="J38" s="400"/>
      <c r="K38" s="358"/>
      <c r="L38" s="410"/>
      <c r="M38" s="408"/>
      <c r="N38" s="386"/>
      <c r="O38" s="399"/>
      <c r="P38" s="4"/>
      <c r="Q38" s="4"/>
      <c r="R38" s="330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75" customFormat="1" ht="15" customHeight="1">
      <c r="A39" s="400"/>
      <c r="B39" s="424"/>
      <c r="C39" s="427"/>
      <c r="D39" s="392"/>
      <c r="E39" s="393"/>
      <c r="F39" s="393"/>
      <c r="G39" s="428"/>
      <c r="H39" s="428"/>
      <c r="I39" s="393"/>
      <c r="J39" s="400"/>
      <c r="K39" s="358"/>
      <c r="L39" s="410"/>
      <c r="M39" s="408"/>
      <c r="N39" s="386"/>
      <c r="O39" s="399"/>
      <c r="P39" s="4"/>
      <c r="Q39" s="4"/>
      <c r="R39" s="330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75" customFormat="1" ht="15" customHeight="1">
      <c r="A40" s="400"/>
      <c r="B40" s="424"/>
      <c r="C40" s="427"/>
      <c r="D40" s="392"/>
      <c r="E40" s="393"/>
      <c r="F40" s="393"/>
      <c r="G40" s="428"/>
      <c r="H40" s="428"/>
      <c r="I40" s="393"/>
      <c r="J40" s="358"/>
      <c r="K40" s="358"/>
      <c r="L40" s="410"/>
      <c r="M40" s="408"/>
      <c r="N40" s="386"/>
      <c r="O40" s="399"/>
      <c r="P40" s="4"/>
      <c r="Q40" s="4"/>
      <c r="R40" s="330"/>
      <c r="S40" s="37"/>
      <c r="T40" s="37"/>
      <c r="U40" s="37"/>
      <c r="V40" s="37"/>
      <c r="W40" s="37"/>
      <c r="X40" s="37"/>
      <c r="Y40" s="37"/>
      <c r="Z40" s="37"/>
      <c r="AA40" s="37"/>
    </row>
    <row r="41" spans="1:34" ht="44.25" customHeight="1">
      <c r="A41" s="20" t="s">
        <v>561</v>
      </c>
      <c r="B41" s="36"/>
      <c r="C41" s="36"/>
      <c r="D41" s="37"/>
      <c r="E41" s="33"/>
      <c r="F41" s="33"/>
      <c r="G41" s="32"/>
      <c r="H41" s="32" t="s">
        <v>824</v>
      </c>
      <c r="I41" s="33"/>
      <c r="J41" s="14"/>
      <c r="K41" s="76"/>
      <c r="L41" s="77"/>
      <c r="M41" s="76"/>
      <c r="N41" s="78"/>
      <c r="O41" s="76"/>
      <c r="P41" s="4"/>
      <c r="Q41" s="416"/>
      <c r="R41" s="429"/>
      <c r="S41" s="416"/>
      <c r="T41" s="416"/>
      <c r="U41" s="416"/>
      <c r="V41" s="416"/>
      <c r="W41" s="416"/>
      <c r="X41" s="416"/>
      <c r="Y41" s="416"/>
      <c r="Z41" s="37"/>
      <c r="AA41" s="37"/>
      <c r="AB41" s="37"/>
    </row>
    <row r="42" spans="1:34" s="3" customFormat="1">
      <c r="A42" s="26" t="s">
        <v>562</v>
      </c>
      <c r="B42" s="20"/>
      <c r="C42" s="20"/>
      <c r="D42" s="20"/>
      <c r="E42" s="2"/>
      <c r="F42" s="27" t="s">
        <v>563</v>
      </c>
      <c r="G42" s="38"/>
      <c r="H42" s="39"/>
      <c r="I42" s="79"/>
      <c r="J42" s="14"/>
      <c r="K42" s="80"/>
      <c r="L42" s="81"/>
      <c r="M42" s="82"/>
      <c r="N42" s="83"/>
      <c r="O42" s="84"/>
      <c r="P42" s="2"/>
      <c r="Q42" s="1"/>
      <c r="R42" s="9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6" customFormat="1" ht="14.25" customHeight="1">
      <c r="A43" s="26"/>
      <c r="B43" s="20"/>
      <c r="C43" s="20"/>
      <c r="D43" s="20"/>
      <c r="E43" s="29"/>
      <c r="F43" s="27" t="s">
        <v>565</v>
      </c>
      <c r="G43" s="38"/>
      <c r="H43" s="39"/>
      <c r="I43" s="79"/>
      <c r="J43" s="14"/>
      <c r="K43" s="80"/>
      <c r="L43" s="81"/>
      <c r="M43" s="82"/>
      <c r="N43" s="83"/>
      <c r="O43" s="84"/>
      <c r="P43" s="2"/>
      <c r="Q43" s="1"/>
      <c r="R43" s="9"/>
      <c r="S43" s="3"/>
      <c r="Y43" s="3"/>
      <c r="Z43" s="3"/>
    </row>
    <row r="44" spans="1:34" s="6" customFormat="1" ht="14.25" customHeight="1">
      <c r="A44" s="20"/>
      <c r="B44" s="20"/>
      <c r="C44" s="20"/>
      <c r="D44" s="20"/>
      <c r="E44" s="29"/>
      <c r="F44" s="14"/>
      <c r="G44" s="14"/>
      <c r="H44" s="28"/>
      <c r="I44" s="33"/>
      <c r="J44" s="68"/>
      <c r="K44" s="65"/>
      <c r="L44" s="66"/>
      <c r="M44" s="14"/>
      <c r="N44" s="69"/>
      <c r="O44" s="54"/>
      <c r="P44" s="5"/>
      <c r="Q44" s="1"/>
      <c r="R44" s="9"/>
      <c r="S44" s="3"/>
      <c r="Y44" s="3"/>
      <c r="Z44" s="3"/>
    </row>
    <row r="45" spans="1:34" s="6" customFormat="1" ht="15">
      <c r="A45" s="40" t="s">
        <v>572</v>
      </c>
      <c r="B45" s="40"/>
      <c r="C45" s="40"/>
      <c r="D45" s="40"/>
      <c r="E45" s="29"/>
      <c r="F45" s="14"/>
      <c r="G45" s="9"/>
      <c r="H45" s="14"/>
      <c r="I45" s="9"/>
      <c r="J45" s="85"/>
      <c r="K45" s="9"/>
      <c r="L45" s="9"/>
      <c r="M45" s="9"/>
      <c r="N45" s="9"/>
      <c r="O45" s="86"/>
      <c r="P45"/>
      <c r="Q45" s="1"/>
      <c r="R45" s="9"/>
      <c r="S45" s="3"/>
      <c r="Y45" s="3"/>
      <c r="Z45" s="3"/>
    </row>
    <row r="46" spans="1:34" s="6" customFormat="1" ht="38.25">
      <c r="A46" s="18" t="s">
        <v>16</v>
      </c>
      <c r="B46" s="18" t="s">
        <v>535</v>
      </c>
      <c r="C46" s="18"/>
      <c r="D46" s="19" t="s">
        <v>546</v>
      </c>
      <c r="E46" s="18" t="s">
        <v>547</v>
      </c>
      <c r="F46" s="18" t="s">
        <v>548</v>
      </c>
      <c r="G46" s="18" t="s">
        <v>567</v>
      </c>
      <c r="H46" s="18" t="s">
        <v>550</v>
      </c>
      <c r="I46" s="18" t="s">
        <v>551</v>
      </c>
      <c r="J46" s="17" t="s">
        <v>552</v>
      </c>
      <c r="K46" s="74" t="s">
        <v>573</v>
      </c>
      <c r="L46" s="60" t="s">
        <v>822</v>
      </c>
      <c r="M46" s="74" t="s">
        <v>569</v>
      </c>
      <c r="N46" s="18" t="s">
        <v>570</v>
      </c>
      <c r="O46" s="17" t="s">
        <v>555</v>
      </c>
      <c r="P46" s="87" t="s">
        <v>556</v>
      </c>
      <c r="Q46" s="1"/>
      <c r="R46" s="14"/>
      <c r="S46" s="3"/>
      <c r="Y46" s="3"/>
      <c r="Z46" s="3"/>
    </row>
    <row r="47" spans="1:34" s="375" customFormat="1" ht="13.9" customHeight="1">
      <c r="A47" s="505">
        <v>1</v>
      </c>
      <c r="B47" s="500">
        <v>44229</v>
      </c>
      <c r="C47" s="455"/>
      <c r="D47" s="453" t="s">
        <v>852</v>
      </c>
      <c r="E47" s="454" t="s">
        <v>558</v>
      </c>
      <c r="F47" s="451">
        <v>925.5</v>
      </c>
      <c r="G47" s="451">
        <v>905</v>
      </c>
      <c r="H47" s="451">
        <v>941</v>
      </c>
      <c r="I47" s="452" t="s">
        <v>853</v>
      </c>
      <c r="J47" s="452" t="s">
        <v>869</v>
      </c>
      <c r="K47" s="501">
        <f t="shared" ref="K47" si="24">H47-F47</f>
        <v>15.5</v>
      </c>
      <c r="L47" s="502">
        <f t="shared" ref="L47" si="25">(H47*N47)*0.035%</f>
        <v>214.07750000000004</v>
      </c>
      <c r="M47" s="503">
        <f t="shared" ref="M47" si="26">(K47*N47)-L47</f>
        <v>9860.9225000000006</v>
      </c>
      <c r="N47" s="452">
        <v>650</v>
      </c>
      <c r="O47" s="504" t="s">
        <v>557</v>
      </c>
      <c r="P47" s="450">
        <v>44230</v>
      </c>
      <c r="Q47" s="369"/>
      <c r="R47" s="330" t="s">
        <v>794</v>
      </c>
      <c r="S47" s="37"/>
      <c r="Y47" s="37"/>
      <c r="Z47" s="37"/>
    </row>
    <row r="48" spans="1:34" s="375" customFormat="1" ht="13.9" customHeight="1">
      <c r="A48" s="505">
        <v>2</v>
      </c>
      <c r="B48" s="500">
        <v>44229</v>
      </c>
      <c r="C48" s="455"/>
      <c r="D48" s="453" t="s">
        <v>854</v>
      </c>
      <c r="E48" s="454" t="s">
        <v>558</v>
      </c>
      <c r="F48" s="451">
        <v>1930</v>
      </c>
      <c r="G48" s="451">
        <v>1885</v>
      </c>
      <c r="H48" s="451">
        <v>1964</v>
      </c>
      <c r="I48" s="452">
        <v>2000</v>
      </c>
      <c r="J48" s="452" t="s">
        <v>571</v>
      </c>
      <c r="K48" s="501">
        <f t="shared" ref="K48" si="27">H48-F48</f>
        <v>34</v>
      </c>
      <c r="L48" s="502">
        <f t="shared" ref="L48:L49" si="28">(H48*N48)*0.035%</f>
        <v>171.85000000000002</v>
      </c>
      <c r="M48" s="503">
        <f t="shared" ref="M48" si="29">(K48*N48)-L48</f>
        <v>8328.15</v>
      </c>
      <c r="N48" s="452">
        <v>250</v>
      </c>
      <c r="O48" s="504" t="s">
        <v>557</v>
      </c>
      <c r="P48" s="450">
        <v>44235</v>
      </c>
      <c r="Q48" s="369"/>
      <c r="R48" s="330" t="s">
        <v>560</v>
      </c>
      <c r="S48" s="37"/>
      <c r="Y48" s="37"/>
      <c r="Z48" s="37"/>
    </row>
    <row r="49" spans="1:34" s="37" customFormat="1" ht="14.25">
      <c r="A49" s="488">
        <v>3</v>
      </c>
      <c r="B49" s="489">
        <v>44230</v>
      </c>
      <c r="C49" s="489"/>
      <c r="D49" s="479" t="s">
        <v>856</v>
      </c>
      <c r="E49" s="480" t="s">
        <v>819</v>
      </c>
      <c r="F49" s="480">
        <v>14700</v>
      </c>
      <c r="G49" s="490">
        <v>14820</v>
      </c>
      <c r="H49" s="490">
        <v>14820</v>
      </c>
      <c r="I49" s="480">
        <v>14500</v>
      </c>
      <c r="J49" s="481" t="s">
        <v>864</v>
      </c>
      <c r="K49" s="481">
        <f>F49-H49</f>
        <v>-120</v>
      </c>
      <c r="L49" s="481">
        <f t="shared" si="28"/>
        <v>389.02500000000003</v>
      </c>
      <c r="M49" s="481">
        <f>(K49*N49)-L49</f>
        <v>-9389.0249999999996</v>
      </c>
      <c r="N49" s="481">
        <v>75</v>
      </c>
      <c r="O49" s="481" t="s">
        <v>621</v>
      </c>
      <c r="P49" s="510">
        <v>44230</v>
      </c>
      <c r="Q49" s="369"/>
      <c r="R49" s="330" t="s">
        <v>560</v>
      </c>
      <c r="Z49" s="375"/>
      <c r="AA49" s="375"/>
      <c r="AB49" s="375"/>
      <c r="AC49" s="375"/>
      <c r="AD49" s="375"/>
      <c r="AE49" s="375"/>
      <c r="AF49" s="375"/>
      <c r="AG49" s="375"/>
      <c r="AH49" s="375"/>
    </row>
    <row r="50" spans="1:34" s="375" customFormat="1" ht="13.9" customHeight="1">
      <c r="A50" s="505">
        <v>4</v>
      </c>
      <c r="B50" s="500">
        <v>44230</v>
      </c>
      <c r="C50" s="455"/>
      <c r="D50" s="453" t="s">
        <v>859</v>
      </c>
      <c r="E50" s="454" t="s">
        <v>558</v>
      </c>
      <c r="F50" s="451">
        <v>1569</v>
      </c>
      <c r="G50" s="451">
        <v>1545</v>
      </c>
      <c r="H50" s="451">
        <v>1586</v>
      </c>
      <c r="I50" s="452" t="s">
        <v>860</v>
      </c>
      <c r="J50" s="452" t="s">
        <v>861</v>
      </c>
      <c r="K50" s="501">
        <f>H50-F50</f>
        <v>17</v>
      </c>
      <c r="L50" s="502">
        <f t="shared" ref="L50:L51" si="30">(H50*N50)*0.035%</f>
        <v>305.30500000000006</v>
      </c>
      <c r="M50" s="503">
        <f t="shared" ref="M50:M51" si="31">(K50*N50)-L50</f>
        <v>9044.6949999999997</v>
      </c>
      <c r="N50" s="452">
        <v>550</v>
      </c>
      <c r="O50" s="504" t="s">
        <v>557</v>
      </c>
      <c r="P50" s="482">
        <v>44230</v>
      </c>
      <c r="Q50" s="369"/>
      <c r="R50" s="330" t="s">
        <v>794</v>
      </c>
      <c r="S50" s="37"/>
      <c r="Y50" s="37"/>
      <c r="Z50" s="37"/>
    </row>
    <row r="51" spans="1:34" s="375" customFormat="1" ht="13.9" customHeight="1">
      <c r="A51" s="505">
        <v>5</v>
      </c>
      <c r="B51" s="500">
        <v>44231</v>
      </c>
      <c r="C51" s="455"/>
      <c r="D51" s="453" t="s">
        <v>874</v>
      </c>
      <c r="E51" s="454" t="s">
        <v>558</v>
      </c>
      <c r="F51" s="451">
        <v>924</v>
      </c>
      <c r="G51" s="451">
        <v>903</v>
      </c>
      <c r="H51" s="451">
        <v>942</v>
      </c>
      <c r="I51" s="452" t="s">
        <v>853</v>
      </c>
      <c r="J51" s="452" t="s">
        <v>876</v>
      </c>
      <c r="K51" s="501">
        <f t="shared" ref="K51" si="32">H51-F51</f>
        <v>18</v>
      </c>
      <c r="L51" s="502">
        <f t="shared" si="30"/>
        <v>214.30500000000004</v>
      </c>
      <c r="M51" s="503">
        <f t="shared" si="31"/>
        <v>11485.695</v>
      </c>
      <c r="N51" s="452">
        <v>650</v>
      </c>
      <c r="O51" s="504" t="s">
        <v>557</v>
      </c>
      <c r="P51" s="450">
        <v>44232</v>
      </c>
      <c r="Q51" s="369"/>
      <c r="R51" s="330" t="s">
        <v>794</v>
      </c>
      <c r="S51" s="37"/>
      <c r="Y51" s="37"/>
      <c r="Z51" s="37"/>
    </row>
    <row r="52" spans="1:34" s="375" customFormat="1" ht="13.9" customHeight="1">
      <c r="A52" s="505">
        <v>6</v>
      </c>
      <c r="B52" s="500">
        <v>44232</v>
      </c>
      <c r="C52" s="455"/>
      <c r="D52" s="453" t="s">
        <v>856</v>
      </c>
      <c r="E52" s="454" t="s">
        <v>819</v>
      </c>
      <c r="F52" s="451">
        <v>14980</v>
      </c>
      <c r="G52" s="451">
        <v>15080</v>
      </c>
      <c r="H52" s="451">
        <v>14910</v>
      </c>
      <c r="I52" s="452">
        <v>14800</v>
      </c>
      <c r="J52" s="452" t="s">
        <v>732</v>
      </c>
      <c r="K52" s="501">
        <f>F52-H52</f>
        <v>70</v>
      </c>
      <c r="L52" s="502">
        <f t="shared" ref="L52:L53" si="33">(H52*N52)*0.035%</f>
        <v>391.38750000000005</v>
      </c>
      <c r="M52" s="503">
        <f t="shared" ref="M52:M53" si="34">(K52*N52)-L52</f>
        <v>4858.6125000000002</v>
      </c>
      <c r="N52" s="452">
        <v>75</v>
      </c>
      <c r="O52" s="504" t="s">
        <v>557</v>
      </c>
      <c r="P52" s="482">
        <v>44232</v>
      </c>
      <c r="Q52" s="369"/>
      <c r="R52" s="330" t="s">
        <v>560</v>
      </c>
      <c r="S52" s="37"/>
      <c r="Y52" s="37"/>
      <c r="Z52" s="37"/>
    </row>
    <row r="53" spans="1:34" s="375" customFormat="1" ht="13.9" customHeight="1">
      <c r="A53" s="505">
        <v>7</v>
      </c>
      <c r="B53" s="500">
        <v>44235</v>
      </c>
      <c r="C53" s="455"/>
      <c r="D53" s="453" t="s">
        <v>883</v>
      </c>
      <c r="E53" s="454" t="s">
        <v>558</v>
      </c>
      <c r="F53" s="451">
        <v>687</v>
      </c>
      <c r="G53" s="451">
        <v>675</v>
      </c>
      <c r="H53" s="451">
        <v>697.5</v>
      </c>
      <c r="I53" s="452">
        <v>710</v>
      </c>
      <c r="J53" s="452" t="s">
        <v>888</v>
      </c>
      <c r="K53" s="501">
        <f t="shared" ref="K53" si="35">H53-F53</f>
        <v>10.5</v>
      </c>
      <c r="L53" s="502">
        <f t="shared" si="33"/>
        <v>268.53750000000002</v>
      </c>
      <c r="M53" s="503">
        <f t="shared" si="34"/>
        <v>11281.4625</v>
      </c>
      <c r="N53" s="452">
        <v>1100</v>
      </c>
      <c r="O53" s="504" t="s">
        <v>557</v>
      </c>
      <c r="P53" s="450">
        <v>44236</v>
      </c>
      <c r="Q53" s="369"/>
      <c r="R53" s="330" t="s">
        <v>560</v>
      </c>
      <c r="S53" s="37"/>
      <c r="Y53" s="37"/>
      <c r="Z53" s="37"/>
    </row>
    <row r="54" spans="1:34" s="375" customFormat="1" ht="13.9" customHeight="1">
      <c r="A54" s="496"/>
      <c r="B54" s="424"/>
      <c r="C54" s="425"/>
      <c r="D54" s="418"/>
      <c r="E54" s="419"/>
      <c r="F54" s="393"/>
      <c r="G54" s="393"/>
      <c r="H54" s="393"/>
      <c r="I54" s="358"/>
      <c r="J54" s="465"/>
      <c r="K54" s="469"/>
      <c r="L54" s="470"/>
      <c r="M54" s="466"/>
      <c r="N54" s="465"/>
      <c r="O54" s="467"/>
      <c r="P54" s="468"/>
      <c r="Q54" s="369"/>
      <c r="R54" s="330"/>
      <c r="S54" s="37"/>
      <c r="Y54" s="37"/>
      <c r="Z54" s="37"/>
    </row>
    <row r="55" spans="1:34" s="375" customFormat="1" ht="13.9" customHeight="1">
      <c r="A55" s="496"/>
      <c r="B55" s="424"/>
      <c r="C55" s="425"/>
      <c r="D55" s="418"/>
      <c r="E55" s="419"/>
      <c r="F55" s="393"/>
      <c r="G55" s="393"/>
      <c r="H55" s="393"/>
      <c r="I55" s="358"/>
      <c r="J55" s="465"/>
      <c r="K55" s="469"/>
      <c r="L55" s="470"/>
      <c r="M55" s="466"/>
      <c r="N55" s="465"/>
      <c r="O55" s="467"/>
      <c r="P55" s="468"/>
      <c r="Q55" s="369"/>
      <c r="R55" s="330"/>
      <c r="S55" s="37"/>
      <c r="Y55" s="37"/>
      <c r="Z55" s="37"/>
    </row>
    <row r="56" spans="1:34" s="375" customFormat="1" ht="13.9" customHeight="1">
      <c r="A56" s="496"/>
      <c r="B56" s="424"/>
      <c r="C56" s="425"/>
      <c r="D56" s="418"/>
      <c r="E56" s="419"/>
      <c r="F56" s="393"/>
      <c r="G56" s="393"/>
      <c r="H56" s="393"/>
      <c r="I56" s="358"/>
      <c r="J56" s="465"/>
      <c r="K56" s="469"/>
      <c r="L56" s="470"/>
      <c r="M56" s="466"/>
      <c r="N56" s="465"/>
      <c r="O56" s="467"/>
      <c r="P56" s="468"/>
      <c r="Q56" s="369"/>
      <c r="R56" s="330"/>
      <c r="S56" s="37"/>
      <c r="Y56" s="37"/>
      <c r="Z56" s="37"/>
    </row>
    <row r="57" spans="1:34" s="375" customFormat="1" ht="13.9" customHeight="1">
      <c r="A57" s="492"/>
      <c r="B57" s="424"/>
      <c r="C57" s="425"/>
      <c r="D57" s="418"/>
      <c r="E57" s="419"/>
      <c r="F57" s="393"/>
      <c r="G57" s="393"/>
      <c r="H57" s="393"/>
      <c r="I57" s="358"/>
      <c r="J57" s="465"/>
      <c r="K57" s="469"/>
      <c r="L57" s="470"/>
      <c r="M57" s="466"/>
      <c r="N57" s="465"/>
      <c r="O57" s="467"/>
      <c r="P57" s="468"/>
      <c r="Q57" s="369"/>
      <c r="R57" s="330"/>
      <c r="S57" s="37"/>
      <c r="Y57" s="37"/>
      <c r="Z57" s="37"/>
    </row>
    <row r="58" spans="1:34" s="375" customFormat="1" ht="13.9" customHeight="1">
      <c r="A58" s="426"/>
      <c r="B58" s="424"/>
      <c r="C58" s="425"/>
      <c r="D58" s="418"/>
      <c r="E58" s="419"/>
      <c r="F58" s="393"/>
      <c r="G58" s="393"/>
      <c r="H58" s="393"/>
      <c r="I58" s="358"/>
      <c r="J58" s="358"/>
      <c r="K58" s="358"/>
      <c r="L58" s="358"/>
      <c r="M58" s="358"/>
      <c r="N58" s="358"/>
      <c r="O58" s="358"/>
      <c r="P58" s="358"/>
      <c r="Q58" s="369"/>
      <c r="R58" s="330"/>
      <c r="S58" s="37"/>
      <c r="Y58" s="37"/>
      <c r="Z58" s="37"/>
    </row>
    <row r="59" spans="1:34" s="375" customFormat="1" ht="13.9" customHeight="1">
      <c r="A59" s="436"/>
      <c r="B59" s="430"/>
      <c r="C59" s="437"/>
      <c r="D59" s="438"/>
      <c r="E59" s="359"/>
      <c r="F59" s="405"/>
      <c r="G59" s="405"/>
      <c r="H59" s="405"/>
      <c r="I59" s="401"/>
      <c r="J59" s="401"/>
      <c r="K59" s="401"/>
      <c r="L59" s="401"/>
      <c r="M59" s="401"/>
      <c r="N59" s="401"/>
      <c r="O59" s="401"/>
      <c r="P59" s="401"/>
      <c r="Q59" s="369"/>
      <c r="R59" s="330"/>
      <c r="S59" s="37"/>
      <c r="Y59" s="37"/>
      <c r="Z59" s="37"/>
    </row>
    <row r="60" spans="1:34" s="3" customFormat="1">
      <c r="A60" s="41"/>
      <c r="B60" s="42"/>
      <c r="C60" s="43"/>
      <c r="D60" s="44"/>
      <c r="E60" s="45"/>
      <c r="F60" s="46"/>
      <c r="G60" s="46"/>
      <c r="H60" s="46"/>
      <c r="I60" s="46"/>
      <c r="J60" s="14"/>
      <c r="K60" s="88"/>
      <c r="L60" s="88"/>
      <c r="M60" s="14"/>
      <c r="N60" s="13"/>
      <c r="O60" s="89"/>
      <c r="P60" s="2"/>
      <c r="Q60" s="1"/>
      <c r="R60" s="14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3" customFormat="1" ht="15">
      <c r="A61" s="47" t="s">
        <v>574</v>
      </c>
      <c r="B61" s="47"/>
      <c r="C61" s="47"/>
      <c r="D61" s="47"/>
      <c r="E61" s="48"/>
      <c r="F61" s="46"/>
      <c r="G61" s="46"/>
      <c r="H61" s="46"/>
      <c r="I61" s="46"/>
      <c r="J61" s="50"/>
      <c r="K61" s="9"/>
      <c r="L61" s="9"/>
      <c r="M61" s="9"/>
      <c r="N61" s="8"/>
      <c r="O61" s="50"/>
      <c r="P61" s="2"/>
      <c r="Q61" s="1"/>
      <c r="R61" s="14"/>
      <c r="Z61" s="6"/>
      <c r="AA61" s="6"/>
      <c r="AB61" s="6"/>
      <c r="AC61" s="6"/>
      <c r="AD61" s="6"/>
      <c r="AE61" s="6"/>
      <c r="AF61" s="6"/>
      <c r="AG61" s="6"/>
      <c r="AH61" s="6"/>
    </row>
    <row r="62" spans="1:34" s="3" customFormat="1" ht="38.25">
      <c r="A62" s="18" t="s">
        <v>16</v>
      </c>
      <c r="B62" s="18" t="s">
        <v>535</v>
      </c>
      <c r="C62" s="18"/>
      <c r="D62" s="19" t="s">
        <v>546</v>
      </c>
      <c r="E62" s="18" t="s">
        <v>547</v>
      </c>
      <c r="F62" s="18" t="s">
        <v>548</v>
      </c>
      <c r="G62" s="49" t="s">
        <v>567</v>
      </c>
      <c r="H62" s="18" t="s">
        <v>550</v>
      </c>
      <c r="I62" s="18" t="s">
        <v>551</v>
      </c>
      <c r="J62" s="17" t="s">
        <v>552</v>
      </c>
      <c r="K62" s="17" t="s">
        <v>575</v>
      </c>
      <c r="L62" s="60" t="s">
        <v>822</v>
      </c>
      <c r="M62" s="74" t="s">
        <v>569</v>
      </c>
      <c r="N62" s="18" t="s">
        <v>570</v>
      </c>
      <c r="O62" s="18" t="s">
        <v>555</v>
      </c>
      <c r="P62" s="19" t="s">
        <v>556</v>
      </c>
      <c r="Q62" s="1"/>
      <c r="R62" s="14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37" customFormat="1" ht="14.25">
      <c r="A63" s="568">
        <v>1</v>
      </c>
      <c r="B63" s="570">
        <v>44225</v>
      </c>
      <c r="C63" s="545"/>
      <c r="D63" s="479" t="s">
        <v>844</v>
      </c>
      <c r="E63" s="546" t="s">
        <v>558</v>
      </c>
      <c r="F63" s="480">
        <v>215</v>
      </c>
      <c r="G63" s="480"/>
      <c r="H63" s="480">
        <v>0</v>
      </c>
      <c r="I63" s="481"/>
      <c r="J63" s="572" t="s">
        <v>925</v>
      </c>
      <c r="K63" s="481">
        <f>H63-F63</f>
        <v>-215</v>
      </c>
      <c r="L63" s="549">
        <v>100</v>
      </c>
      <c r="M63" s="572">
        <v>-8612.5</v>
      </c>
      <c r="N63" s="572">
        <v>75</v>
      </c>
      <c r="O63" s="564" t="s">
        <v>621</v>
      </c>
      <c r="P63" s="566">
        <v>44238</v>
      </c>
      <c r="Q63" s="369"/>
      <c r="R63" s="330" t="s">
        <v>794</v>
      </c>
      <c r="Z63" s="375"/>
      <c r="AA63" s="375"/>
      <c r="AB63" s="375"/>
      <c r="AC63" s="375"/>
      <c r="AD63" s="375"/>
      <c r="AE63" s="375"/>
      <c r="AF63" s="375"/>
      <c r="AG63" s="375"/>
      <c r="AH63" s="375"/>
    </row>
    <row r="64" spans="1:34" s="37" customFormat="1" ht="14.25">
      <c r="A64" s="569"/>
      <c r="B64" s="571"/>
      <c r="C64" s="545"/>
      <c r="D64" s="479" t="s">
        <v>845</v>
      </c>
      <c r="E64" s="546" t="s">
        <v>819</v>
      </c>
      <c r="F64" s="480">
        <v>97.5</v>
      </c>
      <c r="G64" s="480"/>
      <c r="H64" s="480">
        <v>0</v>
      </c>
      <c r="I64" s="481"/>
      <c r="J64" s="573"/>
      <c r="K64" s="481">
        <f>F64-H64</f>
        <v>97.5</v>
      </c>
      <c r="L64" s="549">
        <v>100</v>
      </c>
      <c r="M64" s="573"/>
      <c r="N64" s="573"/>
      <c r="O64" s="565"/>
      <c r="P64" s="567"/>
      <c r="Q64" s="369"/>
      <c r="R64" s="330" t="s">
        <v>794</v>
      </c>
      <c r="Z64" s="375"/>
      <c r="AA64" s="375"/>
      <c r="AB64" s="375"/>
      <c r="AC64" s="375"/>
      <c r="AD64" s="375"/>
      <c r="AE64" s="375"/>
      <c r="AF64" s="375"/>
      <c r="AG64" s="375"/>
      <c r="AH64" s="375"/>
    </row>
    <row r="65" spans="1:34" s="37" customFormat="1" ht="14.25">
      <c r="A65" s="488">
        <v>2</v>
      </c>
      <c r="B65" s="489">
        <v>44228</v>
      </c>
      <c r="C65" s="489"/>
      <c r="D65" s="479" t="s">
        <v>846</v>
      </c>
      <c r="E65" s="480" t="s">
        <v>558</v>
      </c>
      <c r="F65" s="480">
        <v>67.5</v>
      </c>
      <c r="G65" s="490">
        <v>35</v>
      </c>
      <c r="H65" s="490">
        <v>35</v>
      </c>
      <c r="I65" s="480">
        <v>150</v>
      </c>
      <c r="J65" s="481" t="s">
        <v>895</v>
      </c>
      <c r="K65" s="481">
        <f>H65-F65</f>
        <v>-32.5</v>
      </c>
      <c r="L65" s="481">
        <v>100</v>
      </c>
      <c r="M65" s="481">
        <f>(K65*N65)+L65</f>
        <v>-2337.5</v>
      </c>
      <c r="N65" s="481">
        <v>75</v>
      </c>
      <c r="O65" s="481" t="s">
        <v>621</v>
      </c>
      <c r="P65" s="491">
        <v>44228</v>
      </c>
      <c r="Q65" s="369"/>
      <c r="R65" s="330" t="s">
        <v>560</v>
      </c>
      <c r="Z65" s="375"/>
      <c r="AA65" s="375"/>
      <c r="AB65" s="375"/>
      <c r="AC65" s="375"/>
      <c r="AD65" s="375"/>
      <c r="AE65" s="375"/>
      <c r="AF65" s="375"/>
      <c r="AG65" s="375"/>
      <c r="AH65" s="375"/>
    </row>
    <row r="66" spans="1:34" s="375" customFormat="1" ht="13.9" customHeight="1">
      <c r="A66" s="505">
        <v>3</v>
      </c>
      <c r="B66" s="500">
        <v>44230</v>
      </c>
      <c r="C66" s="455"/>
      <c r="D66" s="453" t="s">
        <v>865</v>
      </c>
      <c r="E66" s="454" t="s">
        <v>558</v>
      </c>
      <c r="F66" s="451">
        <v>51</v>
      </c>
      <c r="G66" s="451">
        <v>18</v>
      </c>
      <c r="H66" s="451">
        <v>71.5</v>
      </c>
      <c r="I66" s="452" t="s">
        <v>866</v>
      </c>
      <c r="J66" s="452" t="s">
        <v>867</v>
      </c>
      <c r="K66" s="501">
        <f>H66-F66</f>
        <v>20.5</v>
      </c>
      <c r="L66" s="502">
        <v>100</v>
      </c>
      <c r="M66" s="503">
        <f t="shared" ref="M66:M67" si="36">(K66*N66)-L66</f>
        <v>1437.5</v>
      </c>
      <c r="N66" s="452">
        <v>75</v>
      </c>
      <c r="O66" s="504" t="s">
        <v>557</v>
      </c>
      <c r="P66" s="482">
        <v>44230</v>
      </c>
      <c r="Q66" s="369"/>
      <c r="R66" s="330" t="s">
        <v>560</v>
      </c>
      <c r="S66" s="37"/>
      <c r="Y66" s="37"/>
      <c r="Z66" s="37"/>
    </row>
    <row r="67" spans="1:34" s="375" customFormat="1" ht="13.9" customHeight="1">
      <c r="A67" s="505">
        <v>4</v>
      </c>
      <c r="B67" s="500">
        <v>44230</v>
      </c>
      <c r="C67" s="455"/>
      <c r="D67" s="453" t="s">
        <v>865</v>
      </c>
      <c r="E67" s="454" t="s">
        <v>558</v>
      </c>
      <c r="F67" s="451">
        <v>52.5</v>
      </c>
      <c r="G67" s="451">
        <v>19</v>
      </c>
      <c r="H67" s="451">
        <v>72</v>
      </c>
      <c r="I67" s="452" t="s">
        <v>866</v>
      </c>
      <c r="J67" s="452" t="s">
        <v>868</v>
      </c>
      <c r="K67" s="501">
        <f>H67-F67</f>
        <v>19.5</v>
      </c>
      <c r="L67" s="502">
        <v>100</v>
      </c>
      <c r="M67" s="503">
        <f t="shared" si="36"/>
        <v>1362.5</v>
      </c>
      <c r="N67" s="452">
        <v>75</v>
      </c>
      <c r="O67" s="504" t="s">
        <v>557</v>
      </c>
      <c r="P67" s="482">
        <v>44230</v>
      </c>
      <c r="Q67" s="369"/>
      <c r="R67" s="330" t="s">
        <v>560</v>
      </c>
      <c r="S67" s="37"/>
      <c r="Y67" s="37"/>
      <c r="Z67" s="37"/>
    </row>
    <row r="68" spans="1:34" s="375" customFormat="1" ht="13.9" customHeight="1">
      <c r="A68" s="544">
        <v>5</v>
      </c>
      <c r="B68" s="512">
        <v>44232</v>
      </c>
      <c r="C68" s="545"/>
      <c r="D68" s="479" t="s">
        <v>878</v>
      </c>
      <c r="E68" s="546" t="s">
        <v>819</v>
      </c>
      <c r="F68" s="480">
        <v>227</v>
      </c>
      <c r="G68" s="480">
        <v>325</v>
      </c>
      <c r="H68" s="480">
        <v>325</v>
      </c>
      <c r="I68" s="481" t="s">
        <v>879</v>
      </c>
      <c r="J68" s="481" t="s">
        <v>894</v>
      </c>
      <c r="K68" s="481">
        <f>F68-H68</f>
        <v>-98</v>
      </c>
      <c r="L68" s="481">
        <v>100</v>
      </c>
      <c r="M68" s="481">
        <f>(K68*N68)+L68</f>
        <v>-7250</v>
      </c>
      <c r="N68" s="481">
        <v>75</v>
      </c>
      <c r="O68" s="481" t="s">
        <v>621</v>
      </c>
      <c r="P68" s="491">
        <v>44236</v>
      </c>
      <c r="Q68" s="369"/>
      <c r="R68" s="330" t="s">
        <v>560</v>
      </c>
      <c r="S68" s="37"/>
      <c r="Y68" s="37"/>
      <c r="Z68" s="37"/>
    </row>
    <row r="69" spans="1:34" s="375" customFormat="1" ht="13.9" customHeight="1">
      <c r="A69" s="499">
        <v>6</v>
      </c>
      <c r="B69" s="500">
        <v>44237</v>
      </c>
      <c r="C69" s="455"/>
      <c r="D69" s="453" t="s">
        <v>903</v>
      </c>
      <c r="E69" s="454" t="s">
        <v>819</v>
      </c>
      <c r="F69" s="451">
        <v>227.5</v>
      </c>
      <c r="G69" s="451">
        <v>325</v>
      </c>
      <c r="H69" s="451">
        <v>175</v>
      </c>
      <c r="I69" s="452" t="s">
        <v>879</v>
      </c>
      <c r="J69" s="452" t="s">
        <v>905</v>
      </c>
      <c r="K69" s="452">
        <f>F69-H69</f>
        <v>52.5</v>
      </c>
      <c r="L69" s="452">
        <v>100</v>
      </c>
      <c r="M69" s="452">
        <f>(K69*N69)+L69</f>
        <v>4037.5</v>
      </c>
      <c r="N69" s="452">
        <v>75</v>
      </c>
      <c r="O69" s="452" t="s">
        <v>621</v>
      </c>
      <c r="P69" s="547">
        <v>44237</v>
      </c>
      <c r="Q69" s="369"/>
      <c r="R69" s="330" t="s">
        <v>560</v>
      </c>
      <c r="S69" s="37"/>
      <c r="Y69" s="37"/>
      <c r="Z69" s="37"/>
    </row>
    <row r="70" spans="1:34" s="375" customFormat="1" ht="13.9" customHeight="1">
      <c r="A70" s="426">
        <v>7</v>
      </c>
      <c r="B70" s="424">
        <v>44237</v>
      </c>
      <c r="C70" s="425"/>
      <c r="D70" s="418" t="s">
        <v>903</v>
      </c>
      <c r="E70" s="419" t="s">
        <v>819</v>
      </c>
      <c r="F70" s="393" t="s">
        <v>904</v>
      </c>
      <c r="G70" s="393">
        <v>302</v>
      </c>
      <c r="H70" s="393">
        <v>175</v>
      </c>
      <c r="I70" s="358" t="s">
        <v>879</v>
      </c>
      <c r="J70" s="358" t="s">
        <v>559</v>
      </c>
      <c r="K70" s="358"/>
      <c r="L70" s="358"/>
      <c r="M70" s="358"/>
      <c r="N70" s="358"/>
      <c r="O70" s="358"/>
      <c r="P70" s="358"/>
      <c r="Q70" s="369"/>
      <c r="R70" s="330" t="s">
        <v>560</v>
      </c>
      <c r="S70" s="37"/>
      <c r="Y70" s="37"/>
      <c r="Z70" s="37"/>
    </row>
    <row r="71" spans="1:34" s="375" customFormat="1" ht="13.9" customHeight="1">
      <c r="A71" s="426">
        <v>8</v>
      </c>
      <c r="B71" s="424">
        <v>44238</v>
      </c>
      <c r="C71" s="425"/>
      <c r="D71" s="418" t="s">
        <v>922</v>
      </c>
      <c r="E71" s="419" t="s">
        <v>819</v>
      </c>
      <c r="F71" s="393" t="s">
        <v>923</v>
      </c>
      <c r="G71" s="393">
        <v>680</v>
      </c>
      <c r="H71" s="393"/>
      <c r="I71" s="358" t="s">
        <v>924</v>
      </c>
      <c r="J71" s="358" t="s">
        <v>559</v>
      </c>
      <c r="K71" s="358"/>
      <c r="L71" s="358"/>
      <c r="M71" s="358"/>
      <c r="N71" s="358"/>
      <c r="O71" s="358"/>
      <c r="P71" s="358"/>
      <c r="Q71" s="369"/>
      <c r="R71" s="330"/>
      <c r="S71" s="37"/>
      <c r="Y71" s="37"/>
      <c r="Z71" s="37"/>
    </row>
    <row r="72" spans="1:34" s="375" customFormat="1" ht="13.9" customHeight="1">
      <c r="A72" s="426"/>
      <c r="B72" s="424"/>
      <c r="C72" s="425"/>
      <c r="D72" s="418"/>
      <c r="E72" s="419"/>
      <c r="F72" s="393"/>
      <c r="G72" s="393"/>
      <c r="H72" s="393"/>
      <c r="I72" s="358"/>
      <c r="J72" s="358"/>
      <c r="K72" s="358"/>
      <c r="L72" s="358"/>
      <c r="M72" s="358"/>
      <c r="N72" s="358"/>
      <c r="O72" s="358"/>
      <c r="P72" s="358"/>
      <c r="Q72" s="369"/>
      <c r="R72" s="330"/>
      <c r="S72" s="37"/>
      <c r="Y72" s="37"/>
      <c r="Z72" s="37"/>
    </row>
    <row r="73" spans="1:34" s="375" customFormat="1" ht="13.9" customHeight="1">
      <c r="A73" s="426"/>
      <c r="B73" s="424"/>
      <c r="C73" s="425"/>
      <c r="D73" s="418"/>
      <c r="E73" s="419"/>
      <c r="F73" s="393"/>
      <c r="G73" s="393"/>
      <c r="H73" s="393"/>
      <c r="I73" s="358"/>
      <c r="J73" s="358"/>
      <c r="K73" s="358"/>
      <c r="L73" s="358"/>
      <c r="M73" s="358"/>
      <c r="N73" s="358"/>
      <c r="O73" s="358"/>
      <c r="P73" s="358"/>
      <c r="Q73" s="369"/>
      <c r="R73" s="330"/>
      <c r="S73" s="37"/>
      <c r="Y73" s="37"/>
      <c r="Z73" s="37"/>
    </row>
    <row r="74" spans="1:34" s="37" customFormat="1" ht="14.25">
      <c r="A74" s="33"/>
      <c r="B74" s="403"/>
      <c r="C74" s="403"/>
      <c r="D74" s="404"/>
      <c r="E74" s="405"/>
      <c r="F74" s="405"/>
      <c r="G74" s="406"/>
      <c r="H74" s="406"/>
      <c r="I74" s="405"/>
      <c r="J74" s="401"/>
      <c r="K74" s="401"/>
      <c r="L74" s="401"/>
      <c r="M74" s="401"/>
      <c r="N74" s="401"/>
      <c r="O74" s="401"/>
      <c r="P74" s="401"/>
      <c r="Q74" s="369"/>
      <c r="R74" s="330"/>
      <c r="Z74" s="375"/>
      <c r="AA74" s="375"/>
      <c r="AB74" s="375"/>
      <c r="AC74" s="375"/>
      <c r="AD74" s="375"/>
      <c r="AE74" s="375"/>
      <c r="AF74" s="375"/>
      <c r="AG74" s="375"/>
      <c r="AH74" s="375"/>
    </row>
    <row r="75" spans="1:34" s="37" customFormat="1" ht="14.25">
      <c r="A75" s="33"/>
      <c r="B75" s="403"/>
      <c r="C75" s="403"/>
      <c r="D75" s="404"/>
      <c r="E75" s="405"/>
      <c r="F75" s="405"/>
      <c r="G75" s="406"/>
      <c r="H75" s="406"/>
      <c r="I75" s="405"/>
      <c r="J75" s="401"/>
      <c r="K75" s="401"/>
      <c r="L75" s="401"/>
      <c r="M75" s="401"/>
      <c r="N75" s="401"/>
      <c r="O75" s="401"/>
      <c r="P75" s="401"/>
      <c r="Q75" s="369"/>
      <c r="R75" s="330"/>
      <c r="Z75" s="375"/>
      <c r="AA75" s="375"/>
      <c r="AB75" s="375"/>
      <c r="AC75" s="375"/>
      <c r="AD75" s="375"/>
      <c r="AE75" s="375"/>
      <c r="AF75" s="375"/>
      <c r="AG75" s="375"/>
      <c r="AH75" s="375"/>
    </row>
    <row r="76" spans="1:34" s="37" customFormat="1" ht="14.25">
      <c r="A76" s="33"/>
      <c r="B76" s="403"/>
      <c r="C76" s="403"/>
      <c r="D76" s="404"/>
      <c r="E76" s="405"/>
      <c r="F76" s="405"/>
      <c r="G76" s="406"/>
      <c r="H76" s="406"/>
      <c r="I76" s="405"/>
      <c r="J76" s="401"/>
      <c r="K76" s="401"/>
      <c r="L76" s="401"/>
      <c r="M76" s="401"/>
      <c r="N76" s="401"/>
      <c r="O76" s="401"/>
      <c r="P76" s="401"/>
      <c r="Q76" s="369"/>
      <c r="R76" s="330"/>
      <c r="Z76" s="375"/>
      <c r="AA76" s="375"/>
      <c r="AB76" s="375"/>
      <c r="AC76" s="375"/>
      <c r="AD76" s="375"/>
      <c r="AE76" s="375"/>
      <c r="AF76" s="375"/>
      <c r="AG76" s="375"/>
      <c r="AH76" s="375"/>
    </row>
    <row r="77" spans="1:34" s="37" customFormat="1" ht="14.25">
      <c r="A77" s="33"/>
      <c r="B77" s="403"/>
      <c r="C77" s="403"/>
      <c r="D77" s="404"/>
      <c r="E77" s="405"/>
      <c r="F77" s="405"/>
      <c r="G77" s="406"/>
      <c r="H77" s="406"/>
      <c r="I77" s="405"/>
      <c r="J77" s="401"/>
      <c r="K77" s="401"/>
      <c r="L77" s="401"/>
      <c r="M77" s="401"/>
      <c r="N77" s="401"/>
      <c r="O77" s="401"/>
      <c r="P77" s="401"/>
      <c r="Q77" s="369"/>
      <c r="R77" s="330"/>
      <c r="Z77" s="375"/>
      <c r="AA77" s="375"/>
      <c r="AB77" s="375"/>
      <c r="AC77" s="375"/>
      <c r="AD77" s="375"/>
      <c r="AE77" s="375"/>
      <c r="AF77" s="375"/>
      <c r="AG77" s="375"/>
      <c r="AH77" s="375"/>
    </row>
    <row r="78" spans="1:34" s="37" customFormat="1" ht="14.25">
      <c r="A78" s="33"/>
      <c r="B78" s="403"/>
      <c r="C78" s="403"/>
      <c r="D78" s="404"/>
      <c r="E78" s="405"/>
      <c r="F78" s="405"/>
      <c r="G78" s="406"/>
      <c r="H78" s="406"/>
      <c r="I78" s="405"/>
      <c r="J78" s="401"/>
      <c r="K78" s="401"/>
      <c r="L78" s="401"/>
      <c r="M78" s="401"/>
      <c r="N78" s="401"/>
      <c r="O78" s="407"/>
      <c r="P78" s="401"/>
      <c r="Q78" s="369"/>
      <c r="R78" s="330"/>
      <c r="Z78" s="375"/>
      <c r="AA78" s="375"/>
      <c r="AB78" s="375"/>
      <c r="AC78" s="375"/>
      <c r="AD78" s="375"/>
      <c r="AE78" s="375"/>
      <c r="AF78" s="375"/>
      <c r="AG78" s="375"/>
      <c r="AH78" s="375"/>
    </row>
    <row r="79" spans="1:34" s="37" customFormat="1" ht="14.25">
      <c r="A79" s="359"/>
      <c r="B79" s="360"/>
      <c r="C79" s="360"/>
      <c r="D79" s="361"/>
      <c r="E79" s="359"/>
      <c r="F79" s="376"/>
      <c r="G79" s="359"/>
      <c r="H79" s="359"/>
      <c r="I79" s="359"/>
      <c r="J79" s="360"/>
      <c r="K79" s="377"/>
      <c r="L79" s="359"/>
      <c r="M79" s="359"/>
      <c r="N79" s="359"/>
      <c r="O79" s="378"/>
      <c r="P79" s="369"/>
      <c r="Q79" s="369"/>
      <c r="R79" s="330"/>
      <c r="Z79" s="375"/>
      <c r="AA79" s="375"/>
      <c r="AB79" s="375"/>
      <c r="AC79" s="375"/>
      <c r="AD79" s="375"/>
      <c r="AE79" s="375"/>
      <c r="AF79" s="375"/>
      <c r="AG79" s="375"/>
      <c r="AH79" s="375"/>
    </row>
    <row r="80" spans="1:34" ht="15">
      <c r="A80" s="96" t="s">
        <v>576</v>
      </c>
      <c r="B80" s="97"/>
      <c r="C80" s="97"/>
      <c r="D80" s="98"/>
      <c r="E80" s="31"/>
      <c r="F80" s="29"/>
      <c r="G80" s="29"/>
      <c r="H80" s="70"/>
      <c r="I80" s="116"/>
      <c r="J80" s="117"/>
      <c r="K80" s="14"/>
      <c r="L80" s="14"/>
      <c r="M80" s="14"/>
      <c r="N80" s="8"/>
      <c r="O80" s="50"/>
      <c r="Q80" s="92"/>
      <c r="R80" s="14"/>
      <c r="S80" s="13"/>
      <c r="T80" s="13"/>
      <c r="U80" s="13"/>
      <c r="V80" s="13"/>
      <c r="W80" s="13"/>
      <c r="X80" s="13"/>
      <c r="Y80" s="13"/>
      <c r="Z80" s="13"/>
    </row>
    <row r="81" spans="1:29" ht="38.25">
      <c r="A81" s="17" t="s">
        <v>16</v>
      </c>
      <c r="B81" s="18" t="s">
        <v>535</v>
      </c>
      <c r="C81" s="18"/>
      <c r="D81" s="19" t="s">
        <v>546</v>
      </c>
      <c r="E81" s="18" t="s">
        <v>547</v>
      </c>
      <c r="F81" s="18" t="s">
        <v>548</v>
      </c>
      <c r="G81" s="18" t="s">
        <v>549</v>
      </c>
      <c r="H81" s="18" t="s">
        <v>550</v>
      </c>
      <c r="I81" s="18" t="s">
        <v>551</v>
      </c>
      <c r="J81" s="17" t="s">
        <v>552</v>
      </c>
      <c r="K81" s="59" t="s">
        <v>568</v>
      </c>
      <c r="L81" s="398" t="s">
        <v>822</v>
      </c>
      <c r="M81" s="60" t="s">
        <v>821</v>
      </c>
      <c r="N81" s="18" t="s">
        <v>555</v>
      </c>
      <c r="O81" s="75" t="s">
        <v>556</v>
      </c>
      <c r="P81" s="94"/>
      <c r="Q81" s="8"/>
      <c r="R81" s="14"/>
      <c r="S81" s="13"/>
      <c r="T81" s="13"/>
      <c r="U81" s="13"/>
      <c r="V81" s="13"/>
      <c r="W81" s="13"/>
      <c r="X81" s="13"/>
      <c r="Y81" s="13"/>
      <c r="Z81" s="13"/>
    </row>
    <row r="82" spans="1:29" s="375" customFormat="1" ht="14.25">
      <c r="A82" s="364">
        <v>1</v>
      </c>
      <c r="B82" s="379">
        <v>44203</v>
      </c>
      <c r="C82" s="380"/>
      <c r="D82" s="391" t="s">
        <v>481</v>
      </c>
      <c r="E82" s="384" t="s">
        <v>558</v>
      </c>
      <c r="F82" s="393" t="s">
        <v>835</v>
      </c>
      <c r="G82" s="389">
        <v>385</v>
      </c>
      <c r="H82" s="393"/>
      <c r="I82" s="381" t="s">
        <v>836</v>
      </c>
      <c r="J82" s="420" t="s">
        <v>559</v>
      </c>
      <c r="K82" s="420"/>
      <c r="L82" s="421"/>
      <c r="M82" s="408"/>
      <c r="N82" s="385"/>
      <c r="O82" s="415"/>
      <c r="P82" s="95"/>
      <c r="Q82" s="422"/>
      <c r="R82" s="462" t="s">
        <v>560</v>
      </c>
      <c r="S82" s="416"/>
      <c r="T82" s="416"/>
      <c r="U82" s="416"/>
      <c r="V82" s="416"/>
      <c r="W82" s="416"/>
      <c r="X82" s="416"/>
      <c r="Y82" s="416"/>
      <c r="Z82" s="416"/>
    </row>
    <row r="83" spans="1:29" s="375" customFormat="1" ht="14.25">
      <c r="A83" s="439">
        <v>2</v>
      </c>
      <c r="B83" s="379">
        <v>44238</v>
      </c>
      <c r="C83" s="441"/>
      <c r="D83" s="391" t="s">
        <v>446</v>
      </c>
      <c r="E83" s="384" t="s">
        <v>558</v>
      </c>
      <c r="F83" s="393" t="s">
        <v>920</v>
      </c>
      <c r="G83" s="389">
        <v>1390</v>
      </c>
      <c r="H83" s="393"/>
      <c r="I83" s="381" t="s">
        <v>921</v>
      </c>
      <c r="J83" s="548" t="s">
        <v>559</v>
      </c>
      <c r="K83" s="548"/>
      <c r="L83" s="412"/>
      <c r="M83" s="408"/>
      <c r="N83" s="413"/>
      <c r="O83" s="415"/>
      <c r="P83" s="95"/>
      <c r="Q83" s="422"/>
      <c r="R83" s="462"/>
      <c r="S83" s="416"/>
      <c r="T83" s="416"/>
      <c r="U83" s="416"/>
      <c r="V83" s="416"/>
      <c r="W83" s="416"/>
      <c r="X83" s="416"/>
      <c r="Y83" s="416"/>
      <c r="Z83" s="416"/>
    </row>
    <row r="84" spans="1:29" s="5" customFormat="1">
      <c r="A84" s="370"/>
      <c r="B84" s="371"/>
      <c r="C84" s="372"/>
      <c r="D84" s="373"/>
      <c r="E84" s="402"/>
      <c r="F84" s="402"/>
      <c r="G84" s="460"/>
      <c r="H84" s="460"/>
      <c r="I84" s="402"/>
      <c r="J84" s="461"/>
      <c r="K84" s="456"/>
      <c r="L84" s="457"/>
      <c r="M84" s="458"/>
      <c r="N84" s="459"/>
      <c r="O84" s="374"/>
      <c r="P84" s="120"/>
      <c r="Q84"/>
      <c r="R84" s="91"/>
      <c r="T84" s="54"/>
      <c r="U84" s="54"/>
      <c r="V84" s="54"/>
      <c r="W84" s="54"/>
      <c r="X84" s="54"/>
      <c r="Y84" s="54"/>
      <c r="Z84" s="54"/>
    </row>
    <row r="85" spans="1:29">
      <c r="A85" s="20" t="s">
        <v>561</v>
      </c>
      <c r="B85" s="20"/>
      <c r="C85" s="20"/>
      <c r="D85" s="20"/>
      <c r="E85" s="2"/>
      <c r="F85" s="27" t="s">
        <v>563</v>
      </c>
      <c r="G85" s="79"/>
      <c r="H85" s="79"/>
      <c r="I85" s="35"/>
      <c r="J85" s="82"/>
      <c r="K85" s="80"/>
      <c r="L85" s="81"/>
      <c r="M85" s="82"/>
      <c r="N85" s="83"/>
      <c r="O85" s="121"/>
      <c r="P85" s="8"/>
      <c r="Q85" s="13"/>
      <c r="R85" s="93"/>
      <c r="S85" s="13"/>
      <c r="T85" s="13"/>
      <c r="U85" s="13"/>
      <c r="V85" s="13"/>
      <c r="W85" s="13"/>
      <c r="X85" s="13"/>
      <c r="Y85" s="13"/>
    </row>
    <row r="86" spans="1:29">
      <c r="A86" s="26" t="s">
        <v>562</v>
      </c>
      <c r="B86" s="20"/>
      <c r="C86" s="20"/>
      <c r="D86" s="20"/>
      <c r="E86" s="29"/>
      <c r="F86" s="27" t="s">
        <v>565</v>
      </c>
      <c r="G86" s="9"/>
      <c r="H86" s="9"/>
      <c r="I86" s="9"/>
      <c r="J86" s="50"/>
      <c r="K86" s="9"/>
      <c r="L86" s="9"/>
      <c r="M86" s="9"/>
      <c r="N86" s="8"/>
      <c r="O86" s="50"/>
      <c r="Q86" s="4"/>
      <c r="R86" s="14"/>
      <c r="S86" s="13"/>
      <c r="T86" s="13"/>
      <c r="U86" s="13"/>
      <c r="V86" s="13"/>
      <c r="W86" s="13"/>
      <c r="X86" s="13"/>
      <c r="Y86" s="13"/>
      <c r="Z86" s="13"/>
    </row>
    <row r="87" spans="1:29">
      <c r="A87" s="26"/>
      <c r="B87" s="20"/>
      <c r="C87" s="20"/>
      <c r="D87" s="20"/>
      <c r="E87" s="29"/>
      <c r="F87" s="27"/>
      <c r="G87" s="9"/>
      <c r="H87" s="9"/>
      <c r="I87" s="9"/>
      <c r="J87" s="50"/>
      <c r="K87" s="9"/>
      <c r="L87" s="9"/>
      <c r="M87" s="9"/>
      <c r="N87" s="8"/>
      <c r="O87" s="50"/>
      <c r="Q87" s="4"/>
      <c r="R87" s="79"/>
      <c r="S87" s="13"/>
      <c r="T87" s="13"/>
      <c r="U87" s="13"/>
      <c r="V87" s="13"/>
      <c r="W87" s="13"/>
      <c r="X87" s="13"/>
      <c r="Y87" s="13"/>
      <c r="Z87" s="13"/>
    </row>
    <row r="88" spans="1:29" ht="15">
      <c r="A88" s="8"/>
      <c r="B88" s="30" t="s">
        <v>826</v>
      </c>
      <c r="C88" s="30"/>
      <c r="D88" s="30"/>
      <c r="E88" s="30"/>
      <c r="F88" s="31"/>
      <c r="G88" s="29"/>
      <c r="H88" s="29"/>
      <c r="I88" s="70"/>
      <c r="J88" s="71"/>
      <c r="K88" s="72"/>
      <c r="L88" s="397"/>
      <c r="M88" s="9"/>
      <c r="N88" s="8"/>
      <c r="O88" s="50"/>
      <c r="Q88" s="4"/>
      <c r="R88" s="79"/>
      <c r="S88" s="13"/>
      <c r="T88" s="13"/>
      <c r="U88" s="13"/>
      <c r="V88" s="13"/>
      <c r="W88" s="13"/>
      <c r="X88" s="13"/>
      <c r="Y88" s="13"/>
      <c r="Z88" s="13"/>
    </row>
    <row r="89" spans="1:29" ht="38.25">
      <c r="A89" s="17" t="s">
        <v>16</v>
      </c>
      <c r="B89" s="18" t="s">
        <v>535</v>
      </c>
      <c r="C89" s="18"/>
      <c r="D89" s="19" t="s">
        <v>546</v>
      </c>
      <c r="E89" s="18" t="s">
        <v>547</v>
      </c>
      <c r="F89" s="18" t="s">
        <v>548</v>
      </c>
      <c r="G89" s="18" t="s">
        <v>567</v>
      </c>
      <c r="H89" s="18" t="s">
        <v>550</v>
      </c>
      <c r="I89" s="18" t="s">
        <v>551</v>
      </c>
      <c r="J89" s="73" t="s">
        <v>552</v>
      </c>
      <c r="K89" s="59" t="s">
        <v>568</v>
      </c>
      <c r="L89" s="74" t="s">
        <v>569</v>
      </c>
      <c r="M89" s="18" t="s">
        <v>570</v>
      </c>
      <c r="N89" s="398" t="s">
        <v>822</v>
      </c>
      <c r="O89" s="60" t="s">
        <v>821</v>
      </c>
      <c r="P89" s="18" t="s">
        <v>555</v>
      </c>
      <c r="Q89" s="75" t="s">
        <v>556</v>
      </c>
      <c r="R89" s="79"/>
      <c r="S89" s="13"/>
      <c r="T89" s="13"/>
      <c r="U89" s="13"/>
      <c r="V89" s="13"/>
      <c r="W89" s="13"/>
      <c r="X89" s="13"/>
      <c r="Y89" s="13"/>
      <c r="Z89" s="13"/>
    </row>
    <row r="90" spans="1:29" ht="14.25">
      <c r="A90" s="364"/>
      <c r="B90" s="379"/>
      <c r="C90" s="383"/>
      <c r="D90" s="391"/>
      <c r="E90" s="384"/>
      <c r="F90" s="409"/>
      <c r="G90" s="389"/>
      <c r="H90" s="384"/>
      <c r="I90" s="381"/>
      <c r="J90" s="420"/>
      <c r="K90" s="420"/>
      <c r="L90" s="421"/>
      <c r="M90" s="419"/>
      <c r="N90" s="421"/>
      <c r="O90" s="408"/>
      <c r="P90" s="385"/>
      <c r="Q90" s="399"/>
      <c r="R90" s="417"/>
      <c r="S90" s="407"/>
      <c r="T90" s="13"/>
      <c r="U90" s="416"/>
      <c r="V90" s="416"/>
      <c r="W90" s="416"/>
      <c r="X90" s="416"/>
      <c r="Y90" s="416"/>
      <c r="Z90" s="416"/>
      <c r="AA90" s="375"/>
      <c r="AB90" s="375"/>
      <c r="AC90" s="375"/>
    </row>
    <row r="91" spans="1:29" ht="14.25">
      <c r="A91" s="364"/>
      <c r="B91" s="379"/>
      <c r="C91" s="383"/>
      <c r="D91" s="391"/>
      <c r="E91" s="384"/>
      <c r="F91" s="409"/>
      <c r="G91" s="389"/>
      <c r="H91" s="384"/>
      <c r="I91" s="381"/>
      <c r="J91" s="420"/>
      <c r="K91" s="420"/>
      <c r="L91" s="421"/>
      <c r="M91" s="419"/>
      <c r="N91" s="421"/>
      <c r="O91" s="408"/>
      <c r="P91" s="385"/>
      <c r="Q91" s="399"/>
      <c r="R91" s="417"/>
      <c r="S91" s="407"/>
      <c r="T91" s="13"/>
      <c r="U91" s="416"/>
      <c r="V91" s="416"/>
      <c r="W91" s="416"/>
      <c r="X91" s="416"/>
      <c r="Y91" s="416"/>
      <c r="Z91" s="416"/>
      <c r="AA91" s="375"/>
      <c r="AB91" s="375"/>
      <c r="AC91" s="375"/>
    </row>
    <row r="92" spans="1:29" s="375" customFormat="1" ht="14.25">
      <c r="A92" s="364"/>
      <c r="B92" s="379"/>
      <c r="C92" s="383"/>
      <c r="D92" s="391"/>
      <c r="E92" s="384"/>
      <c r="F92" s="409"/>
      <c r="G92" s="389"/>
      <c r="H92" s="384"/>
      <c r="I92" s="381"/>
      <c r="J92" s="420"/>
      <c r="K92" s="420"/>
      <c r="L92" s="421"/>
      <c r="M92" s="419"/>
      <c r="N92" s="421"/>
      <c r="O92" s="408"/>
      <c r="P92" s="385"/>
      <c r="Q92" s="399"/>
      <c r="R92" s="414"/>
      <c r="S92" s="416"/>
      <c r="T92" s="416"/>
      <c r="U92" s="416"/>
      <c r="V92" s="416"/>
      <c r="W92" s="416"/>
      <c r="X92" s="416"/>
      <c r="Y92" s="416"/>
      <c r="Z92" s="416"/>
    </row>
    <row r="93" spans="1:29" s="375" customFormat="1" ht="14.25">
      <c r="A93" s="364"/>
      <c r="B93" s="379"/>
      <c r="C93" s="383"/>
      <c r="D93" s="391"/>
      <c r="E93" s="384"/>
      <c r="F93" s="420"/>
      <c r="G93" s="393"/>
      <c r="H93" s="384"/>
      <c r="I93" s="381"/>
      <c r="J93" s="420"/>
      <c r="K93" s="420"/>
      <c r="L93" s="421"/>
      <c r="M93" s="419"/>
      <c r="N93" s="421"/>
      <c r="O93" s="408"/>
      <c r="P93" s="385"/>
      <c r="Q93" s="399"/>
      <c r="R93" s="414"/>
      <c r="S93" s="416"/>
      <c r="T93" s="416"/>
      <c r="U93" s="416"/>
      <c r="V93" s="416"/>
      <c r="W93" s="416"/>
      <c r="X93" s="416"/>
      <c r="Y93" s="416"/>
      <c r="Z93" s="416"/>
    </row>
    <row r="94" spans="1:29" s="375" customFormat="1" ht="14.25">
      <c r="A94" s="364"/>
      <c r="B94" s="379"/>
      <c r="C94" s="383"/>
      <c r="D94" s="391"/>
      <c r="E94" s="384"/>
      <c r="F94" s="420"/>
      <c r="G94" s="393"/>
      <c r="H94" s="384"/>
      <c r="I94" s="381"/>
      <c r="J94" s="420"/>
      <c r="K94" s="420"/>
      <c r="L94" s="421"/>
      <c r="M94" s="419"/>
      <c r="N94" s="421"/>
      <c r="O94" s="408"/>
      <c r="P94" s="385"/>
      <c r="Q94" s="399"/>
      <c r="R94" s="414"/>
      <c r="S94" s="416"/>
      <c r="T94" s="416"/>
      <c r="U94" s="416"/>
      <c r="V94" s="416"/>
      <c r="W94" s="416"/>
      <c r="X94" s="416"/>
      <c r="Y94" s="416"/>
      <c r="Z94" s="416"/>
    </row>
    <row r="95" spans="1:29" s="375" customFormat="1" ht="14.25">
      <c r="A95" s="364"/>
      <c r="B95" s="379"/>
      <c r="C95" s="383"/>
      <c r="D95" s="391"/>
      <c r="E95" s="384"/>
      <c r="F95" s="409"/>
      <c r="G95" s="389"/>
      <c r="H95" s="384"/>
      <c r="I95" s="381"/>
      <c r="J95" s="420"/>
      <c r="K95" s="411"/>
      <c r="L95" s="421"/>
      <c r="M95" s="419"/>
      <c r="N95" s="421"/>
      <c r="O95" s="408"/>
      <c r="P95" s="413"/>
      <c r="Q95" s="399"/>
      <c r="R95" s="414"/>
      <c r="S95" s="416"/>
      <c r="T95" s="416"/>
      <c r="U95" s="416"/>
      <c r="V95" s="416"/>
      <c r="W95" s="416"/>
      <c r="X95" s="416"/>
      <c r="Y95" s="416"/>
      <c r="Z95" s="416"/>
    </row>
    <row r="96" spans="1:29" s="375" customFormat="1" ht="14.25">
      <c r="A96" s="364"/>
      <c r="B96" s="379"/>
      <c r="C96" s="383"/>
      <c r="D96" s="391"/>
      <c r="E96" s="384"/>
      <c r="F96" s="409"/>
      <c r="G96" s="389"/>
      <c r="H96" s="384"/>
      <c r="I96" s="381"/>
      <c r="J96" s="411"/>
      <c r="K96" s="411"/>
      <c r="L96" s="411"/>
      <c r="M96" s="411"/>
      <c r="N96" s="412"/>
      <c r="O96" s="423"/>
      <c r="P96" s="413"/>
      <c r="Q96" s="399"/>
      <c r="R96" s="414"/>
      <c r="S96" s="416"/>
      <c r="T96" s="416"/>
      <c r="U96" s="416"/>
      <c r="V96" s="416"/>
      <c r="W96" s="416"/>
      <c r="X96" s="416"/>
      <c r="Y96" s="416"/>
      <c r="Z96" s="416"/>
    </row>
    <row r="97" spans="1:26" s="375" customFormat="1" ht="14.25">
      <c r="A97" s="364"/>
      <c r="B97" s="379"/>
      <c r="C97" s="383"/>
      <c r="D97" s="391"/>
      <c r="E97" s="384"/>
      <c r="F97" s="420"/>
      <c r="G97" s="393"/>
      <c r="H97" s="384"/>
      <c r="I97" s="381"/>
      <c r="J97" s="420"/>
      <c r="K97" s="420"/>
      <c r="L97" s="421"/>
      <c r="M97" s="419"/>
      <c r="N97" s="421"/>
      <c r="O97" s="408"/>
      <c r="P97" s="385"/>
      <c r="Q97" s="399"/>
      <c r="R97" s="417"/>
      <c r="S97" s="407"/>
      <c r="T97" s="416"/>
      <c r="U97" s="416"/>
      <c r="V97" s="416"/>
      <c r="W97" s="416"/>
      <c r="X97" s="416"/>
      <c r="Y97" s="416"/>
      <c r="Z97" s="416"/>
    </row>
    <row r="98" spans="1:26" s="375" customFormat="1" ht="14.25">
      <c r="A98" s="364"/>
      <c r="B98" s="379"/>
      <c r="C98" s="383"/>
      <c r="D98" s="391"/>
      <c r="E98" s="384"/>
      <c r="F98" s="409"/>
      <c r="G98" s="389"/>
      <c r="H98" s="384"/>
      <c r="I98" s="381"/>
      <c r="J98" s="358"/>
      <c r="K98" s="358"/>
      <c r="L98" s="358"/>
      <c r="M98" s="358"/>
      <c r="N98" s="410"/>
      <c r="O98" s="408"/>
      <c r="P98" s="386"/>
      <c r="Q98" s="399"/>
      <c r="R98" s="417"/>
      <c r="S98" s="407"/>
      <c r="T98" s="416"/>
      <c r="U98" s="416"/>
      <c r="V98" s="416"/>
      <c r="W98" s="416"/>
      <c r="X98" s="416"/>
      <c r="Y98" s="416"/>
      <c r="Z98" s="416"/>
    </row>
    <row r="99" spans="1:26">
      <c r="A99" s="26"/>
      <c r="B99" s="20"/>
      <c r="C99" s="20"/>
      <c r="D99" s="20"/>
      <c r="E99" s="29"/>
      <c r="F99" s="27"/>
      <c r="G99" s="9"/>
      <c r="H99" s="9"/>
      <c r="I99" s="9"/>
      <c r="J99" s="50"/>
      <c r="K99" s="9"/>
      <c r="L99" s="9"/>
      <c r="M99" s="9"/>
      <c r="N99" s="8"/>
      <c r="O99" s="50"/>
      <c r="P99" s="4"/>
      <c r="Q99" s="8"/>
      <c r="R99" s="138"/>
      <c r="S99" s="13"/>
      <c r="T99" s="13"/>
      <c r="U99" s="13"/>
      <c r="V99" s="13"/>
      <c r="W99" s="13"/>
      <c r="X99" s="13"/>
      <c r="Y99" s="13"/>
      <c r="Z99" s="13"/>
    </row>
    <row r="100" spans="1:26">
      <c r="A100" s="26"/>
      <c r="B100" s="20"/>
      <c r="C100" s="20"/>
      <c r="D100" s="20"/>
      <c r="E100" s="29"/>
      <c r="F100" s="27"/>
      <c r="G100" s="38"/>
      <c r="H100" s="39"/>
      <c r="I100" s="79"/>
      <c r="J100" s="14"/>
      <c r="K100" s="80"/>
      <c r="L100" s="81"/>
      <c r="M100" s="82"/>
      <c r="N100" s="83"/>
      <c r="O100" s="84"/>
      <c r="P100" s="8"/>
      <c r="Q100" s="13"/>
      <c r="R100" s="138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34"/>
      <c r="B101" s="42"/>
      <c r="C101" s="99"/>
      <c r="D101" s="3"/>
      <c r="E101" s="35"/>
      <c r="F101" s="79"/>
      <c r="G101" s="38"/>
      <c r="H101" s="39"/>
      <c r="I101" s="79"/>
      <c r="J101" s="14"/>
      <c r="K101" s="80"/>
      <c r="L101" s="81"/>
      <c r="M101" s="82"/>
      <c r="N101" s="83"/>
      <c r="O101" s="84"/>
      <c r="P101" s="8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 ht="15">
      <c r="A102" s="2"/>
      <c r="B102" s="100" t="s">
        <v>577</v>
      </c>
      <c r="C102" s="100"/>
      <c r="D102" s="100"/>
      <c r="E102" s="100"/>
      <c r="F102" s="14"/>
      <c r="G102" s="14"/>
      <c r="H102" s="101"/>
      <c r="I102" s="14"/>
      <c r="J102" s="71"/>
      <c r="K102" s="72"/>
      <c r="L102" s="14"/>
      <c r="M102" s="14"/>
      <c r="N102" s="13"/>
      <c r="O102" s="95"/>
      <c r="P102" s="8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 ht="38.25">
      <c r="A103" s="17" t="s">
        <v>16</v>
      </c>
      <c r="B103" s="18" t="s">
        <v>535</v>
      </c>
      <c r="C103" s="18"/>
      <c r="D103" s="19" t="s">
        <v>546</v>
      </c>
      <c r="E103" s="18" t="s">
        <v>547</v>
      </c>
      <c r="F103" s="18" t="s">
        <v>548</v>
      </c>
      <c r="G103" s="18" t="s">
        <v>578</v>
      </c>
      <c r="H103" s="18" t="s">
        <v>579</v>
      </c>
      <c r="I103" s="18" t="s">
        <v>551</v>
      </c>
      <c r="J103" s="58" t="s">
        <v>552</v>
      </c>
      <c r="K103" s="18" t="s">
        <v>553</v>
      </c>
      <c r="L103" s="18" t="s">
        <v>554</v>
      </c>
      <c r="M103" s="18" t="s">
        <v>555</v>
      </c>
      <c r="N103" s="19" t="s">
        <v>556</v>
      </c>
      <c r="O103" s="95"/>
      <c r="P103" s="8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</v>
      </c>
      <c r="B104" s="102">
        <v>41579</v>
      </c>
      <c r="C104" s="102"/>
      <c r="D104" s="103" t="s">
        <v>580</v>
      </c>
      <c r="E104" s="104" t="s">
        <v>581</v>
      </c>
      <c r="F104" s="105">
        <v>82</v>
      </c>
      <c r="G104" s="104" t="s">
        <v>582</v>
      </c>
      <c r="H104" s="104">
        <v>100</v>
      </c>
      <c r="I104" s="122">
        <v>100</v>
      </c>
      <c r="J104" s="123" t="s">
        <v>583</v>
      </c>
      <c r="K104" s="124">
        <f t="shared" ref="K104:K135" si="37">H104-F104</f>
        <v>18</v>
      </c>
      <c r="L104" s="125">
        <f t="shared" ref="L104:L135" si="38">K104/F104</f>
        <v>0.21951219512195122</v>
      </c>
      <c r="M104" s="126" t="s">
        <v>557</v>
      </c>
      <c r="N104" s="127">
        <v>42657</v>
      </c>
      <c r="O104" s="50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2</v>
      </c>
      <c r="B105" s="102">
        <v>41794</v>
      </c>
      <c r="C105" s="102"/>
      <c r="D105" s="103" t="s">
        <v>584</v>
      </c>
      <c r="E105" s="104" t="s">
        <v>558</v>
      </c>
      <c r="F105" s="105">
        <v>257</v>
      </c>
      <c r="G105" s="104" t="s">
        <v>582</v>
      </c>
      <c r="H105" s="104">
        <v>300</v>
      </c>
      <c r="I105" s="122">
        <v>300</v>
      </c>
      <c r="J105" s="123" t="s">
        <v>583</v>
      </c>
      <c r="K105" s="124">
        <f t="shared" si="37"/>
        <v>43</v>
      </c>
      <c r="L105" s="125">
        <f t="shared" si="38"/>
        <v>0.16731517509727625</v>
      </c>
      <c r="M105" s="126" t="s">
        <v>557</v>
      </c>
      <c r="N105" s="127">
        <v>41822</v>
      </c>
      <c r="O105" s="50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3</v>
      </c>
      <c r="B106" s="102">
        <v>41828</v>
      </c>
      <c r="C106" s="102"/>
      <c r="D106" s="103" t="s">
        <v>585</v>
      </c>
      <c r="E106" s="104" t="s">
        <v>558</v>
      </c>
      <c r="F106" s="105">
        <v>393</v>
      </c>
      <c r="G106" s="104" t="s">
        <v>582</v>
      </c>
      <c r="H106" s="104">
        <v>468</v>
      </c>
      <c r="I106" s="122">
        <v>468</v>
      </c>
      <c r="J106" s="123" t="s">
        <v>583</v>
      </c>
      <c r="K106" s="124">
        <f t="shared" si="37"/>
        <v>75</v>
      </c>
      <c r="L106" s="125">
        <f t="shared" si="38"/>
        <v>0.19083969465648856</v>
      </c>
      <c r="M106" s="126" t="s">
        <v>557</v>
      </c>
      <c r="N106" s="127">
        <v>41863</v>
      </c>
      <c r="O106" s="50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4</v>
      </c>
      <c r="B107" s="102">
        <v>41857</v>
      </c>
      <c r="C107" s="102"/>
      <c r="D107" s="103" t="s">
        <v>586</v>
      </c>
      <c r="E107" s="104" t="s">
        <v>558</v>
      </c>
      <c r="F107" s="105">
        <v>205</v>
      </c>
      <c r="G107" s="104" t="s">
        <v>582</v>
      </c>
      <c r="H107" s="104">
        <v>275</v>
      </c>
      <c r="I107" s="122">
        <v>250</v>
      </c>
      <c r="J107" s="123" t="s">
        <v>583</v>
      </c>
      <c r="K107" s="124">
        <f t="shared" si="37"/>
        <v>70</v>
      </c>
      <c r="L107" s="125">
        <f t="shared" si="38"/>
        <v>0.34146341463414637</v>
      </c>
      <c r="M107" s="126" t="s">
        <v>557</v>
      </c>
      <c r="N107" s="127">
        <v>41962</v>
      </c>
      <c r="O107" s="50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5</v>
      </c>
      <c r="B108" s="102">
        <v>41886</v>
      </c>
      <c r="C108" s="102"/>
      <c r="D108" s="103" t="s">
        <v>587</v>
      </c>
      <c r="E108" s="104" t="s">
        <v>558</v>
      </c>
      <c r="F108" s="105">
        <v>162</v>
      </c>
      <c r="G108" s="104" t="s">
        <v>582</v>
      </c>
      <c r="H108" s="104">
        <v>190</v>
      </c>
      <c r="I108" s="122">
        <v>190</v>
      </c>
      <c r="J108" s="123" t="s">
        <v>583</v>
      </c>
      <c r="K108" s="124">
        <f t="shared" si="37"/>
        <v>28</v>
      </c>
      <c r="L108" s="125">
        <f t="shared" si="38"/>
        <v>0.1728395061728395</v>
      </c>
      <c r="M108" s="126" t="s">
        <v>557</v>
      </c>
      <c r="N108" s="127">
        <v>42006</v>
      </c>
      <c r="O108" s="50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6</v>
      </c>
      <c r="B109" s="102">
        <v>41886</v>
      </c>
      <c r="C109" s="102"/>
      <c r="D109" s="103" t="s">
        <v>588</v>
      </c>
      <c r="E109" s="104" t="s">
        <v>558</v>
      </c>
      <c r="F109" s="105">
        <v>75</v>
      </c>
      <c r="G109" s="104" t="s">
        <v>582</v>
      </c>
      <c r="H109" s="104">
        <v>91.5</v>
      </c>
      <c r="I109" s="122" t="s">
        <v>589</v>
      </c>
      <c r="J109" s="123" t="s">
        <v>590</v>
      </c>
      <c r="K109" s="124">
        <f t="shared" si="37"/>
        <v>16.5</v>
      </c>
      <c r="L109" s="125">
        <f t="shared" si="38"/>
        <v>0.22</v>
      </c>
      <c r="M109" s="126" t="s">
        <v>557</v>
      </c>
      <c r="N109" s="127">
        <v>41954</v>
      </c>
      <c r="O109" s="50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7</v>
      </c>
      <c r="B110" s="102">
        <v>41913</v>
      </c>
      <c r="C110" s="102"/>
      <c r="D110" s="103" t="s">
        <v>591</v>
      </c>
      <c r="E110" s="104" t="s">
        <v>558</v>
      </c>
      <c r="F110" s="105">
        <v>850</v>
      </c>
      <c r="G110" s="104" t="s">
        <v>582</v>
      </c>
      <c r="H110" s="104">
        <v>982.5</v>
      </c>
      <c r="I110" s="122">
        <v>1050</v>
      </c>
      <c r="J110" s="123" t="s">
        <v>592</v>
      </c>
      <c r="K110" s="124">
        <f t="shared" si="37"/>
        <v>132.5</v>
      </c>
      <c r="L110" s="125">
        <f t="shared" si="38"/>
        <v>0.15588235294117647</v>
      </c>
      <c r="M110" s="126" t="s">
        <v>557</v>
      </c>
      <c r="N110" s="127">
        <v>42039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8</v>
      </c>
      <c r="B111" s="102">
        <v>41913</v>
      </c>
      <c r="C111" s="102"/>
      <c r="D111" s="103" t="s">
        <v>593</v>
      </c>
      <c r="E111" s="104" t="s">
        <v>558</v>
      </c>
      <c r="F111" s="105">
        <v>475</v>
      </c>
      <c r="G111" s="104" t="s">
        <v>582</v>
      </c>
      <c r="H111" s="104">
        <v>515</v>
      </c>
      <c r="I111" s="122">
        <v>600</v>
      </c>
      <c r="J111" s="123" t="s">
        <v>594</v>
      </c>
      <c r="K111" s="124">
        <f t="shared" si="37"/>
        <v>40</v>
      </c>
      <c r="L111" s="125">
        <f t="shared" si="38"/>
        <v>8.4210526315789472E-2</v>
      </c>
      <c r="M111" s="126" t="s">
        <v>557</v>
      </c>
      <c r="N111" s="127">
        <v>41939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9</v>
      </c>
      <c r="B112" s="102">
        <v>41913</v>
      </c>
      <c r="C112" s="102"/>
      <c r="D112" s="103" t="s">
        <v>595</v>
      </c>
      <c r="E112" s="104" t="s">
        <v>558</v>
      </c>
      <c r="F112" s="105">
        <v>86</v>
      </c>
      <c r="G112" s="104" t="s">
        <v>582</v>
      </c>
      <c r="H112" s="104">
        <v>99</v>
      </c>
      <c r="I112" s="122">
        <v>140</v>
      </c>
      <c r="J112" s="123" t="s">
        <v>596</v>
      </c>
      <c r="K112" s="124">
        <f t="shared" si="37"/>
        <v>13</v>
      </c>
      <c r="L112" s="125">
        <f t="shared" si="38"/>
        <v>0.15116279069767441</v>
      </c>
      <c r="M112" s="126" t="s">
        <v>557</v>
      </c>
      <c r="N112" s="127">
        <v>41939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10</v>
      </c>
      <c r="B113" s="102">
        <v>41926</v>
      </c>
      <c r="C113" s="102"/>
      <c r="D113" s="103" t="s">
        <v>597</v>
      </c>
      <c r="E113" s="104" t="s">
        <v>558</v>
      </c>
      <c r="F113" s="105">
        <v>496.6</v>
      </c>
      <c r="G113" s="104" t="s">
        <v>582</v>
      </c>
      <c r="H113" s="104">
        <v>621</v>
      </c>
      <c r="I113" s="122">
        <v>580</v>
      </c>
      <c r="J113" s="123" t="s">
        <v>583</v>
      </c>
      <c r="K113" s="124">
        <f t="shared" si="37"/>
        <v>124.39999999999998</v>
      </c>
      <c r="L113" s="125">
        <f t="shared" si="38"/>
        <v>0.25050342327829234</v>
      </c>
      <c r="M113" s="126" t="s">
        <v>557</v>
      </c>
      <c r="N113" s="127">
        <v>42605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11</v>
      </c>
      <c r="B114" s="102">
        <v>41926</v>
      </c>
      <c r="C114" s="102"/>
      <c r="D114" s="103" t="s">
        <v>598</v>
      </c>
      <c r="E114" s="104" t="s">
        <v>558</v>
      </c>
      <c r="F114" s="105">
        <v>2481.9</v>
      </c>
      <c r="G114" s="104" t="s">
        <v>582</v>
      </c>
      <c r="H114" s="104">
        <v>2840</v>
      </c>
      <c r="I114" s="122">
        <v>2870</v>
      </c>
      <c r="J114" s="123" t="s">
        <v>599</v>
      </c>
      <c r="K114" s="124">
        <f t="shared" si="37"/>
        <v>358.09999999999991</v>
      </c>
      <c r="L114" s="125">
        <f t="shared" si="38"/>
        <v>0.14428462065353154</v>
      </c>
      <c r="M114" s="126" t="s">
        <v>557</v>
      </c>
      <c r="N114" s="127">
        <v>42017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12</v>
      </c>
      <c r="B115" s="102">
        <v>41928</v>
      </c>
      <c r="C115" s="102"/>
      <c r="D115" s="103" t="s">
        <v>600</v>
      </c>
      <c r="E115" s="104" t="s">
        <v>558</v>
      </c>
      <c r="F115" s="105">
        <v>84.5</v>
      </c>
      <c r="G115" s="104" t="s">
        <v>582</v>
      </c>
      <c r="H115" s="104">
        <v>93</v>
      </c>
      <c r="I115" s="122">
        <v>110</v>
      </c>
      <c r="J115" s="123" t="s">
        <v>601</v>
      </c>
      <c r="K115" s="124">
        <f t="shared" si="37"/>
        <v>8.5</v>
      </c>
      <c r="L115" s="125">
        <f t="shared" si="38"/>
        <v>0.10059171597633136</v>
      </c>
      <c r="M115" s="126" t="s">
        <v>557</v>
      </c>
      <c r="N115" s="127">
        <v>41939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13</v>
      </c>
      <c r="B116" s="102">
        <v>41928</v>
      </c>
      <c r="C116" s="102"/>
      <c r="D116" s="103" t="s">
        <v>602</v>
      </c>
      <c r="E116" s="104" t="s">
        <v>558</v>
      </c>
      <c r="F116" s="105">
        <v>401</v>
      </c>
      <c r="G116" s="104" t="s">
        <v>582</v>
      </c>
      <c r="H116" s="104">
        <v>428</v>
      </c>
      <c r="I116" s="122">
        <v>450</v>
      </c>
      <c r="J116" s="123" t="s">
        <v>603</v>
      </c>
      <c r="K116" s="124">
        <f t="shared" si="37"/>
        <v>27</v>
      </c>
      <c r="L116" s="125">
        <f t="shared" si="38"/>
        <v>6.7331670822942641E-2</v>
      </c>
      <c r="M116" s="126" t="s">
        <v>557</v>
      </c>
      <c r="N116" s="127">
        <v>42020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14</v>
      </c>
      <c r="B117" s="102">
        <v>41928</v>
      </c>
      <c r="C117" s="102"/>
      <c r="D117" s="103" t="s">
        <v>604</v>
      </c>
      <c r="E117" s="104" t="s">
        <v>558</v>
      </c>
      <c r="F117" s="105">
        <v>101</v>
      </c>
      <c r="G117" s="104" t="s">
        <v>582</v>
      </c>
      <c r="H117" s="104">
        <v>112</v>
      </c>
      <c r="I117" s="122">
        <v>120</v>
      </c>
      <c r="J117" s="123" t="s">
        <v>605</v>
      </c>
      <c r="K117" s="124">
        <f t="shared" si="37"/>
        <v>11</v>
      </c>
      <c r="L117" s="125">
        <f t="shared" si="38"/>
        <v>0.10891089108910891</v>
      </c>
      <c r="M117" s="126" t="s">
        <v>557</v>
      </c>
      <c r="N117" s="127">
        <v>41939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15</v>
      </c>
      <c r="B118" s="102">
        <v>41954</v>
      </c>
      <c r="C118" s="102"/>
      <c r="D118" s="103" t="s">
        <v>606</v>
      </c>
      <c r="E118" s="104" t="s">
        <v>558</v>
      </c>
      <c r="F118" s="105">
        <v>59</v>
      </c>
      <c r="G118" s="104" t="s">
        <v>582</v>
      </c>
      <c r="H118" s="104">
        <v>76</v>
      </c>
      <c r="I118" s="122">
        <v>76</v>
      </c>
      <c r="J118" s="123" t="s">
        <v>583</v>
      </c>
      <c r="K118" s="124">
        <f t="shared" si="37"/>
        <v>17</v>
      </c>
      <c r="L118" s="125">
        <f t="shared" si="38"/>
        <v>0.28813559322033899</v>
      </c>
      <c r="M118" s="126" t="s">
        <v>557</v>
      </c>
      <c r="N118" s="127">
        <v>43032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16</v>
      </c>
      <c r="B119" s="102">
        <v>41954</v>
      </c>
      <c r="C119" s="102"/>
      <c r="D119" s="103" t="s">
        <v>595</v>
      </c>
      <c r="E119" s="104" t="s">
        <v>558</v>
      </c>
      <c r="F119" s="105">
        <v>99</v>
      </c>
      <c r="G119" s="104" t="s">
        <v>582</v>
      </c>
      <c r="H119" s="104">
        <v>120</v>
      </c>
      <c r="I119" s="122">
        <v>120</v>
      </c>
      <c r="J119" s="123" t="s">
        <v>607</v>
      </c>
      <c r="K119" s="124">
        <f t="shared" si="37"/>
        <v>21</v>
      </c>
      <c r="L119" s="125">
        <f t="shared" si="38"/>
        <v>0.21212121212121213</v>
      </c>
      <c r="M119" s="126" t="s">
        <v>557</v>
      </c>
      <c r="N119" s="127">
        <v>41960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17</v>
      </c>
      <c r="B120" s="102">
        <v>41956</v>
      </c>
      <c r="C120" s="102"/>
      <c r="D120" s="103" t="s">
        <v>608</v>
      </c>
      <c r="E120" s="104" t="s">
        <v>558</v>
      </c>
      <c r="F120" s="105">
        <v>22</v>
      </c>
      <c r="G120" s="104" t="s">
        <v>582</v>
      </c>
      <c r="H120" s="104">
        <v>33.549999999999997</v>
      </c>
      <c r="I120" s="122">
        <v>32</v>
      </c>
      <c r="J120" s="123" t="s">
        <v>609</v>
      </c>
      <c r="K120" s="124">
        <f t="shared" si="37"/>
        <v>11.549999999999997</v>
      </c>
      <c r="L120" s="125">
        <f t="shared" si="38"/>
        <v>0.52499999999999991</v>
      </c>
      <c r="M120" s="126" t="s">
        <v>557</v>
      </c>
      <c r="N120" s="127">
        <v>42188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18</v>
      </c>
      <c r="B121" s="102">
        <v>41976</v>
      </c>
      <c r="C121" s="102"/>
      <c r="D121" s="103" t="s">
        <v>610</v>
      </c>
      <c r="E121" s="104" t="s">
        <v>558</v>
      </c>
      <c r="F121" s="105">
        <v>440</v>
      </c>
      <c r="G121" s="104" t="s">
        <v>582</v>
      </c>
      <c r="H121" s="104">
        <v>520</v>
      </c>
      <c r="I121" s="122">
        <v>520</v>
      </c>
      <c r="J121" s="123" t="s">
        <v>611</v>
      </c>
      <c r="K121" s="124">
        <f t="shared" si="37"/>
        <v>80</v>
      </c>
      <c r="L121" s="125">
        <f t="shared" si="38"/>
        <v>0.18181818181818182</v>
      </c>
      <c r="M121" s="126" t="s">
        <v>557</v>
      </c>
      <c r="N121" s="127">
        <v>42208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19</v>
      </c>
      <c r="B122" s="102">
        <v>41976</v>
      </c>
      <c r="C122" s="102"/>
      <c r="D122" s="103" t="s">
        <v>612</v>
      </c>
      <c r="E122" s="104" t="s">
        <v>558</v>
      </c>
      <c r="F122" s="105">
        <v>360</v>
      </c>
      <c r="G122" s="104" t="s">
        <v>582</v>
      </c>
      <c r="H122" s="104">
        <v>427</v>
      </c>
      <c r="I122" s="122">
        <v>425</v>
      </c>
      <c r="J122" s="123" t="s">
        <v>613</v>
      </c>
      <c r="K122" s="124">
        <f t="shared" si="37"/>
        <v>67</v>
      </c>
      <c r="L122" s="125">
        <f t="shared" si="38"/>
        <v>0.18611111111111112</v>
      </c>
      <c r="M122" s="126" t="s">
        <v>557</v>
      </c>
      <c r="N122" s="127">
        <v>42058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20</v>
      </c>
      <c r="B123" s="102">
        <v>42012</v>
      </c>
      <c r="C123" s="102"/>
      <c r="D123" s="103" t="s">
        <v>614</v>
      </c>
      <c r="E123" s="104" t="s">
        <v>558</v>
      </c>
      <c r="F123" s="105">
        <v>360</v>
      </c>
      <c r="G123" s="104" t="s">
        <v>582</v>
      </c>
      <c r="H123" s="104">
        <v>455</v>
      </c>
      <c r="I123" s="122">
        <v>420</v>
      </c>
      <c r="J123" s="123" t="s">
        <v>615</v>
      </c>
      <c r="K123" s="124">
        <f t="shared" si="37"/>
        <v>95</v>
      </c>
      <c r="L123" s="125">
        <f t="shared" si="38"/>
        <v>0.2638888888888889</v>
      </c>
      <c r="M123" s="126" t="s">
        <v>557</v>
      </c>
      <c r="N123" s="127">
        <v>42024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21</v>
      </c>
      <c r="B124" s="102">
        <v>42012</v>
      </c>
      <c r="C124" s="102"/>
      <c r="D124" s="103" t="s">
        <v>616</v>
      </c>
      <c r="E124" s="104" t="s">
        <v>558</v>
      </c>
      <c r="F124" s="105">
        <v>130</v>
      </c>
      <c r="G124" s="104"/>
      <c r="H124" s="104">
        <v>175.5</v>
      </c>
      <c r="I124" s="122">
        <v>165</v>
      </c>
      <c r="J124" s="123" t="s">
        <v>617</v>
      </c>
      <c r="K124" s="124">
        <f t="shared" si="37"/>
        <v>45.5</v>
      </c>
      <c r="L124" s="125">
        <f t="shared" si="38"/>
        <v>0.35</v>
      </c>
      <c r="M124" s="126" t="s">
        <v>557</v>
      </c>
      <c r="N124" s="127">
        <v>43088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22</v>
      </c>
      <c r="B125" s="102">
        <v>42040</v>
      </c>
      <c r="C125" s="102"/>
      <c r="D125" s="103" t="s">
        <v>377</v>
      </c>
      <c r="E125" s="104" t="s">
        <v>581</v>
      </c>
      <c r="F125" s="105">
        <v>98</v>
      </c>
      <c r="G125" s="104"/>
      <c r="H125" s="104">
        <v>120</v>
      </c>
      <c r="I125" s="122">
        <v>120</v>
      </c>
      <c r="J125" s="123" t="s">
        <v>583</v>
      </c>
      <c r="K125" s="124">
        <f t="shared" si="37"/>
        <v>22</v>
      </c>
      <c r="L125" s="125">
        <f t="shared" si="38"/>
        <v>0.22448979591836735</v>
      </c>
      <c r="M125" s="126" t="s">
        <v>557</v>
      </c>
      <c r="N125" s="127">
        <v>42753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23</v>
      </c>
      <c r="B126" s="102">
        <v>42040</v>
      </c>
      <c r="C126" s="102"/>
      <c r="D126" s="103" t="s">
        <v>618</v>
      </c>
      <c r="E126" s="104" t="s">
        <v>581</v>
      </c>
      <c r="F126" s="105">
        <v>196</v>
      </c>
      <c r="G126" s="104"/>
      <c r="H126" s="104">
        <v>262</v>
      </c>
      <c r="I126" s="122">
        <v>255</v>
      </c>
      <c r="J126" s="123" t="s">
        <v>583</v>
      </c>
      <c r="K126" s="124">
        <f t="shared" si="37"/>
        <v>66</v>
      </c>
      <c r="L126" s="125">
        <f t="shared" si="38"/>
        <v>0.33673469387755101</v>
      </c>
      <c r="M126" s="126" t="s">
        <v>557</v>
      </c>
      <c r="N126" s="127">
        <v>42599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5">
        <v>24</v>
      </c>
      <c r="B127" s="106">
        <v>42067</v>
      </c>
      <c r="C127" s="106"/>
      <c r="D127" s="107" t="s">
        <v>376</v>
      </c>
      <c r="E127" s="108" t="s">
        <v>581</v>
      </c>
      <c r="F127" s="109">
        <v>235</v>
      </c>
      <c r="G127" s="109"/>
      <c r="H127" s="110">
        <v>77</v>
      </c>
      <c r="I127" s="128" t="s">
        <v>619</v>
      </c>
      <c r="J127" s="129" t="s">
        <v>620</v>
      </c>
      <c r="K127" s="130">
        <f t="shared" si="37"/>
        <v>-158</v>
      </c>
      <c r="L127" s="131">
        <f t="shared" si="38"/>
        <v>-0.67234042553191486</v>
      </c>
      <c r="M127" s="132" t="s">
        <v>621</v>
      </c>
      <c r="N127" s="133">
        <v>43522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25</v>
      </c>
      <c r="B128" s="102">
        <v>42067</v>
      </c>
      <c r="C128" s="102"/>
      <c r="D128" s="103" t="s">
        <v>454</v>
      </c>
      <c r="E128" s="104" t="s">
        <v>581</v>
      </c>
      <c r="F128" s="105">
        <v>185</v>
      </c>
      <c r="G128" s="104"/>
      <c r="H128" s="104">
        <v>224</v>
      </c>
      <c r="I128" s="122" t="s">
        <v>622</v>
      </c>
      <c r="J128" s="123" t="s">
        <v>583</v>
      </c>
      <c r="K128" s="124">
        <f t="shared" si="37"/>
        <v>39</v>
      </c>
      <c r="L128" s="125">
        <f t="shared" si="38"/>
        <v>0.21081081081081082</v>
      </c>
      <c r="M128" s="126" t="s">
        <v>557</v>
      </c>
      <c r="N128" s="127">
        <v>42647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345">
        <v>26</v>
      </c>
      <c r="B129" s="111">
        <v>42090</v>
      </c>
      <c r="C129" s="111"/>
      <c r="D129" s="112" t="s">
        <v>623</v>
      </c>
      <c r="E129" s="113" t="s">
        <v>581</v>
      </c>
      <c r="F129" s="114">
        <v>49.5</v>
      </c>
      <c r="G129" s="115"/>
      <c r="H129" s="115">
        <v>15.85</v>
      </c>
      <c r="I129" s="115">
        <v>67</v>
      </c>
      <c r="J129" s="134" t="s">
        <v>624</v>
      </c>
      <c r="K129" s="115">
        <f t="shared" si="37"/>
        <v>-33.65</v>
      </c>
      <c r="L129" s="135">
        <f t="shared" si="38"/>
        <v>-0.67979797979797973</v>
      </c>
      <c r="M129" s="132" t="s">
        <v>621</v>
      </c>
      <c r="N129" s="136">
        <v>43627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27</v>
      </c>
      <c r="B130" s="102">
        <v>42093</v>
      </c>
      <c r="C130" s="102"/>
      <c r="D130" s="103" t="s">
        <v>625</v>
      </c>
      <c r="E130" s="104" t="s">
        <v>581</v>
      </c>
      <c r="F130" s="105">
        <v>183.5</v>
      </c>
      <c r="G130" s="104"/>
      <c r="H130" s="104">
        <v>219</v>
      </c>
      <c r="I130" s="122">
        <v>218</v>
      </c>
      <c r="J130" s="123" t="s">
        <v>626</v>
      </c>
      <c r="K130" s="124">
        <f t="shared" si="37"/>
        <v>35.5</v>
      </c>
      <c r="L130" s="125">
        <f t="shared" si="38"/>
        <v>0.19346049046321526</v>
      </c>
      <c r="M130" s="126" t="s">
        <v>557</v>
      </c>
      <c r="N130" s="127">
        <v>42103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28</v>
      </c>
      <c r="B131" s="102">
        <v>42114</v>
      </c>
      <c r="C131" s="102"/>
      <c r="D131" s="103" t="s">
        <v>627</v>
      </c>
      <c r="E131" s="104" t="s">
        <v>581</v>
      </c>
      <c r="F131" s="105">
        <f>(227+237)/2</f>
        <v>232</v>
      </c>
      <c r="G131" s="104"/>
      <c r="H131" s="104">
        <v>298</v>
      </c>
      <c r="I131" s="122">
        <v>298</v>
      </c>
      <c r="J131" s="123" t="s">
        <v>583</v>
      </c>
      <c r="K131" s="124">
        <f t="shared" si="37"/>
        <v>66</v>
      </c>
      <c r="L131" s="125">
        <f t="shared" si="38"/>
        <v>0.28448275862068967</v>
      </c>
      <c r="M131" s="126" t="s">
        <v>557</v>
      </c>
      <c r="N131" s="127">
        <v>42823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29</v>
      </c>
      <c r="B132" s="102">
        <v>42128</v>
      </c>
      <c r="C132" s="102"/>
      <c r="D132" s="103" t="s">
        <v>628</v>
      </c>
      <c r="E132" s="104" t="s">
        <v>558</v>
      </c>
      <c r="F132" s="105">
        <v>385</v>
      </c>
      <c r="G132" s="104"/>
      <c r="H132" s="104">
        <f>212.5+331</f>
        <v>543.5</v>
      </c>
      <c r="I132" s="122">
        <v>510</v>
      </c>
      <c r="J132" s="123" t="s">
        <v>629</v>
      </c>
      <c r="K132" s="124">
        <f t="shared" si="37"/>
        <v>158.5</v>
      </c>
      <c r="L132" s="125">
        <f t="shared" si="38"/>
        <v>0.41168831168831171</v>
      </c>
      <c r="M132" s="126" t="s">
        <v>557</v>
      </c>
      <c r="N132" s="127">
        <v>42235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30</v>
      </c>
      <c r="B133" s="102">
        <v>42128</v>
      </c>
      <c r="C133" s="102"/>
      <c r="D133" s="103" t="s">
        <v>630</v>
      </c>
      <c r="E133" s="104" t="s">
        <v>558</v>
      </c>
      <c r="F133" s="105">
        <v>115.5</v>
      </c>
      <c r="G133" s="104"/>
      <c r="H133" s="104">
        <v>146</v>
      </c>
      <c r="I133" s="122">
        <v>142</v>
      </c>
      <c r="J133" s="123" t="s">
        <v>631</v>
      </c>
      <c r="K133" s="124">
        <f t="shared" si="37"/>
        <v>30.5</v>
      </c>
      <c r="L133" s="125">
        <f t="shared" si="38"/>
        <v>0.26406926406926406</v>
      </c>
      <c r="M133" s="126" t="s">
        <v>557</v>
      </c>
      <c r="N133" s="127">
        <v>42202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31</v>
      </c>
      <c r="B134" s="102">
        <v>42151</v>
      </c>
      <c r="C134" s="102"/>
      <c r="D134" s="103" t="s">
        <v>632</v>
      </c>
      <c r="E134" s="104" t="s">
        <v>558</v>
      </c>
      <c r="F134" s="105">
        <v>237.5</v>
      </c>
      <c r="G134" s="104"/>
      <c r="H134" s="104">
        <v>279.5</v>
      </c>
      <c r="I134" s="122">
        <v>278</v>
      </c>
      <c r="J134" s="123" t="s">
        <v>583</v>
      </c>
      <c r="K134" s="124">
        <f t="shared" si="37"/>
        <v>42</v>
      </c>
      <c r="L134" s="125">
        <f t="shared" si="38"/>
        <v>0.17684210526315788</v>
      </c>
      <c r="M134" s="126" t="s">
        <v>557</v>
      </c>
      <c r="N134" s="127">
        <v>42222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32</v>
      </c>
      <c r="B135" s="102">
        <v>42174</v>
      </c>
      <c r="C135" s="102"/>
      <c r="D135" s="103" t="s">
        <v>602</v>
      </c>
      <c r="E135" s="104" t="s">
        <v>581</v>
      </c>
      <c r="F135" s="105">
        <v>340</v>
      </c>
      <c r="G135" s="104"/>
      <c r="H135" s="104">
        <v>448</v>
      </c>
      <c r="I135" s="122">
        <v>448</v>
      </c>
      <c r="J135" s="123" t="s">
        <v>583</v>
      </c>
      <c r="K135" s="124">
        <f t="shared" si="37"/>
        <v>108</v>
      </c>
      <c r="L135" s="125">
        <f t="shared" si="38"/>
        <v>0.31764705882352939</v>
      </c>
      <c r="M135" s="126" t="s">
        <v>557</v>
      </c>
      <c r="N135" s="127">
        <v>43018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33</v>
      </c>
      <c r="B136" s="102">
        <v>42191</v>
      </c>
      <c r="C136" s="102"/>
      <c r="D136" s="103" t="s">
        <v>633</v>
      </c>
      <c r="E136" s="104" t="s">
        <v>581</v>
      </c>
      <c r="F136" s="105">
        <v>390</v>
      </c>
      <c r="G136" s="104"/>
      <c r="H136" s="104">
        <v>460</v>
      </c>
      <c r="I136" s="122">
        <v>460</v>
      </c>
      <c r="J136" s="123" t="s">
        <v>583</v>
      </c>
      <c r="K136" s="124">
        <f t="shared" ref="K136:K156" si="39">H136-F136</f>
        <v>70</v>
      </c>
      <c r="L136" s="125">
        <f t="shared" ref="L136:L156" si="40">K136/F136</f>
        <v>0.17948717948717949</v>
      </c>
      <c r="M136" s="126" t="s">
        <v>557</v>
      </c>
      <c r="N136" s="127">
        <v>42478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5">
        <v>34</v>
      </c>
      <c r="B137" s="106">
        <v>42195</v>
      </c>
      <c r="C137" s="106"/>
      <c r="D137" s="107" t="s">
        <v>634</v>
      </c>
      <c r="E137" s="108" t="s">
        <v>581</v>
      </c>
      <c r="F137" s="109">
        <v>122.5</v>
      </c>
      <c r="G137" s="109"/>
      <c r="H137" s="110">
        <v>61</v>
      </c>
      <c r="I137" s="128">
        <v>172</v>
      </c>
      <c r="J137" s="129" t="s">
        <v>635</v>
      </c>
      <c r="K137" s="130">
        <f t="shared" si="39"/>
        <v>-61.5</v>
      </c>
      <c r="L137" s="131">
        <f t="shared" si="40"/>
        <v>-0.50204081632653064</v>
      </c>
      <c r="M137" s="132" t="s">
        <v>621</v>
      </c>
      <c r="N137" s="133">
        <v>43333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35</v>
      </c>
      <c r="B138" s="102">
        <v>42219</v>
      </c>
      <c r="C138" s="102"/>
      <c r="D138" s="103" t="s">
        <v>636</v>
      </c>
      <c r="E138" s="104" t="s">
        <v>581</v>
      </c>
      <c r="F138" s="105">
        <v>297.5</v>
      </c>
      <c r="G138" s="104"/>
      <c r="H138" s="104">
        <v>350</v>
      </c>
      <c r="I138" s="122">
        <v>360</v>
      </c>
      <c r="J138" s="123" t="s">
        <v>637</v>
      </c>
      <c r="K138" s="124">
        <f t="shared" si="39"/>
        <v>52.5</v>
      </c>
      <c r="L138" s="125">
        <f t="shared" si="40"/>
        <v>0.17647058823529413</v>
      </c>
      <c r="M138" s="126" t="s">
        <v>557</v>
      </c>
      <c r="N138" s="127">
        <v>42232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36</v>
      </c>
      <c r="B139" s="102">
        <v>42219</v>
      </c>
      <c r="C139" s="102"/>
      <c r="D139" s="103" t="s">
        <v>638</v>
      </c>
      <c r="E139" s="104" t="s">
        <v>581</v>
      </c>
      <c r="F139" s="105">
        <v>115.5</v>
      </c>
      <c r="G139" s="104"/>
      <c r="H139" s="104">
        <v>149</v>
      </c>
      <c r="I139" s="122">
        <v>140</v>
      </c>
      <c r="J139" s="137" t="s">
        <v>639</v>
      </c>
      <c r="K139" s="124">
        <f t="shared" si="39"/>
        <v>33.5</v>
      </c>
      <c r="L139" s="125">
        <f t="shared" si="40"/>
        <v>0.29004329004329005</v>
      </c>
      <c r="M139" s="126" t="s">
        <v>557</v>
      </c>
      <c r="N139" s="127">
        <v>42740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37</v>
      </c>
      <c r="B140" s="102">
        <v>42251</v>
      </c>
      <c r="C140" s="102"/>
      <c r="D140" s="103" t="s">
        <v>632</v>
      </c>
      <c r="E140" s="104" t="s">
        <v>581</v>
      </c>
      <c r="F140" s="105">
        <v>226</v>
      </c>
      <c r="G140" s="104"/>
      <c r="H140" s="104">
        <v>292</v>
      </c>
      <c r="I140" s="122">
        <v>292</v>
      </c>
      <c r="J140" s="123" t="s">
        <v>640</v>
      </c>
      <c r="K140" s="124">
        <f t="shared" si="39"/>
        <v>66</v>
      </c>
      <c r="L140" s="125">
        <f t="shared" si="40"/>
        <v>0.29203539823008851</v>
      </c>
      <c r="M140" s="126" t="s">
        <v>557</v>
      </c>
      <c r="N140" s="127">
        <v>42286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38</v>
      </c>
      <c r="B141" s="102">
        <v>42254</v>
      </c>
      <c r="C141" s="102"/>
      <c r="D141" s="103" t="s">
        <v>627</v>
      </c>
      <c r="E141" s="104" t="s">
        <v>581</v>
      </c>
      <c r="F141" s="105">
        <v>232.5</v>
      </c>
      <c r="G141" s="104"/>
      <c r="H141" s="104">
        <v>312.5</v>
      </c>
      <c r="I141" s="122">
        <v>310</v>
      </c>
      <c r="J141" s="123" t="s">
        <v>583</v>
      </c>
      <c r="K141" s="124">
        <f t="shared" si="39"/>
        <v>80</v>
      </c>
      <c r="L141" s="125">
        <f t="shared" si="40"/>
        <v>0.34408602150537637</v>
      </c>
      <c r="M141" s="126" t="s">
        <v>557</v>
      </c>
      <c r="N141" s="127">
        <v>42823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39</v>
      </c>
      <c r="B142" s="102">
        <v>42268</v>
      </c>
      <c r="C142" s="102"/>
      <c r="D142" s="103" t="s">
        <v>641</v>
      </c>
      <c r="E142" s="104" t="s">
        <v>581</v>
      </c>
      <c r="F142" s="105">
        <v>196.5</v>
      </c>
      <c r="G142" s="104"/>
      <c r="H142" s="104">
        <v>238</v>
      </c>
      <c r="I142" s="122">
        <v>238</v>
      </c>
      <c r="J142" s="123" t="s">
        <v>640</v>
      </c>
      <c r="K142" s="124">
        <f t="shared" si="39"/>
        <v>41.5</v>
      </c>
      <c r="L142" s="125">
        <f t="shared" si="40"/>
        <v>0.21119592875318066</v>
      </c>
      <c r="M142" s="126" t="s">
        <v>557</v>
      </c>
      <c r="N142" s="127">
        <v>42291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40</v>
      </c>
      <c r="B143" s="102">
        <v>42271</v>
      </c>
      <c r="C143" s="102"/>
      <c r="D143" s="103" t="s">
        <v>580</v>
      </c>
      <c r="E143" s="104" t="s">
        <v>581</v>
      </c>
      <c r="F143" s="105">
        <v>65</v>
      </c>
      <c r="G143" s="104"/>
      <c r="H143" s="104">
        <v>82</v>
      </c>
      <c r="I143" s="122">
        <v>82</v>
      </c>
      <c r="J143" s="123" t="s">
        <v>640</v>
      </c>
      <c r="K143" s="124">
        <f t="shared" si="39"/>
        <v>17</v>
      </c>
      <c r="L143" s="125">
        <f t="shared" si="40"/>
        <v>0.26153846153846155</v>
      </c>
      <c r="M143" s="126" t="s">
        <v>557</v>
      </c>
      <c r="N143" s="127">
        <v>42578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41</v>
      </c>
      <c r="B144" s="102">
        <v>42291</v>
      </c>
      <c r="C144" s="102"/>
      <c r="D144" s="103" t="s">
        <v>642</v>
      </c>
      <c r="E144" s="104" t="s">
        <v>581</v>
      </c>
      <c r="F144" s="105">
        <v>144</v>
      </c>
      <c r="G144" s="104"/>
      <c r="H144" s="104">
        <v>182.5</v>
      </c>
      <c r="I144" s="122">
        <v>181</v>
      </c>
      <c r="J144" s="123" t="s">
        <v>640</v>
      </c>
      <c r="K144" s="124">
        <f t="shared" si="39"/>
        <v>38.5</v>
      </c>
      <c r="L144" s="125">
        <f t="shared" si="40"/>
        <v>0.2673611111111111</v>
      </c>
      <c r="M144" s="126" t="s">
        <v>557</v>
      </c>
      <c r="N144" s="127">
        <v>42817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42</v>
      </c>
      <c r="B145" s="102">
        <v>42291</v>
      </c>
      <c r="C145" s="102"/>
      <c r="D145" s="103" t="s">
        <v>643</v>
      </c>
      <c r="E145" s="104" t="s">
        <v>581</v>
      </c>
      <c r="F145" s="105">
        <v>264</v>
      </c>
      <c r="G145" s="104"/>
      <c r="H145" s="104">
        <v>311</v>
      </c>
      <c r="I145" s="122">
        <v>311</v>
      </c>
      <c r="J145" s="123" t="s">
        <v>640</v>
      </c>
      <c r="K145" s="124">
        <f t="shared" si="39"/>
        <v>47</v>
      </c>
      <c r="L145" s="125">
        <f t="shared" si="40"/>
        <v>0.17803030303030304</v>
      </c>
      <c r="M145" s="126" t="s">
        <v>557</v>
      </c>
      <c r="N145" s="127">
        <v>42604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43</v>
      </c>
      <c r="B146" s="102">
        <v>42318</v>
      </c>
      <c r="C146" s="102"/>
      <c r="D146" s="103" t="s">
        <v>644</v>
      </c>
      <c r="E146" s="104" t="s">
        <v>558</v>
      </c>
      <c r="F146" s="105">
        <v>549.5</v>
      </c>
      <c r="G146" s="104"/>
      <c r="H146" s="104">
        <v>630</v>
      </c>
      <c r="I146" s="122">
        <v>630</v>
      </c>
      <c r="J146" s="123" t="s">
        <v>640</v>
      </c>
      <c r="K146" s="124">
        <f t="shared" si="39"/>
        <v>80.5</v>
      </c>
      <c r="L146" s="125">
        <f t="shared" si="40"/>
        <v>0.1464968152866242</v>
      </c>
      <c r="M146" s="126" t="s">
        <v>557</v>
      </c>
      <c r="N146" s="127">
        <v>42419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44</v>
      </c>
      <c r="B147" s="102">
        <v>42342</v>
      </c>
      <c r="C147" s="102"/>
      <c r="D147" s="103" t="s">
        <v>645</v>
      </c>
      <c r="E147" s="104" t="s">
        <v>581</v>
      </c>
      <c r="F147" s="105">
        <v>1027.5</v>
      </c>
      <c r="G147" s="104"/>
      <c r="H147" s="104">
        <v>1315</v>
      </c>
      <c r="I147" s="122">
        <v>1250</v>
      </c>
      <c r="J147" s="123" t="s">
        <v>640</v>
      </c>
      <c r="K147" s="124">
        <f t="shared" si="39"/>
        <v>287.5</v>
      </c>
      <c r="L147" s="125">
        <f t="shared" si="40"/>
        <v>0.27980535279805352</v>
      </c>
      <c r="M147" s="126" t="s">
        <v>557</v>
      </c>
      <c r="N147" s="127">
        <v>43244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45</v>
      </c>
      <c r="B148" s="102">
        <v>42367</v>
      </c>
      <c r="C148" s="102"/>
      <c r="D148" s="103" t="s">
        <v>646</v>
      </c>
      <c r="E148" s="104" t="s">
        <v>581</v>
      </c>
      <c r="F148" s="105">
        <v>465</v>
      </c>
      <c r="G148" s="104"/>
      <c r="H148" s="104">
        <v>540</v>
      </c>
      <c r="I148" s="122">
        <v>540</v>
      </c>
      <c r="J148" s="123" t="s">
        <v>640</v>
      </c>
      <c r="K148" s="124">
        <f t="shared" si="39"/>
        <v>75</v>
      </c>
      <c r="L148" s="125">
        <f t="shared" si="40"/>
        <v>0.16129032258064516</v>
      </c>
      <c r="M148" s="126" t="s">
        <v>557</v>
      </c>
      <c r="N148" s="127">
        <v>42530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46</v>
      </c>
      <c r="B149" s="102">
        <v>42380</v>
      </c>
      <c r="C149" s="102"/>
      <c r="D149" s="103" t="s">
        <v>377</v>
      </c>
      <c r="E149" s="104" t="s">
        <v>558</v>
      </c>
      <c r="F149" s="105">
        <v>81</v>
      </c>
      <c r="G149" s="104"/>
      <c r="H149" s="104">
        <v>110</v>
      </c>
      <c r="I149" s="122">
        <v>110</v>
      </c>
      <c r="J149" s="123" t="s">
        <v>640</v>
      </c>
      <c r="K149" s="124">
        <f t="shared" si="39"/>
        <v>29</v>
      </c>
      <c r="L149" s="125">
        <f t="shared" si="40"/>
        <v>0.35802469135802467</v>
      </c>
      <c r="M149" s="126" t="s">
        <v>557</v>
      </c>
      <c r="N149" s="127">
        <v>42745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47</v>
      </c>
      <c r="B150" s="102">
        <v>42382</v>
      </c>
      <c r="C150" s="102"/>
      <c r="D150" s="103" t="s">
        <v>647</v>
      </c>
      <c r="E150" s="104" t="s">
        <v>558</v>
      </c>
      <c r="F150" s="105">
        <v>417.5</v>
      </c>
      <c r="G150" s="104"/>
      <c r="H150" s="104">
        <v>547</v>
      </c>
      <c r="I150" s="122">
        <v>535</v>
      </c>
      <c r="J150" s="123" t="s">
        <v>640</v>
      </c>
      <c r="K150" s="124">
        <f t="shared" si="39"/>
        <v>129.5</v>
      </c>
      <c r="L150" s="125">
        <f t="shared" si="40"/>
        <v>0.31017964071856285</v>
      </c>
      <c r="M150" s="126" t="s">
        <v>557</v>
      </c>
      <c r="N150" s="127">
        <v>42578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48</v>
      </c>
      <c r="B151" s="102">
        <v>42408</v>
      </c>
      <c r="C151" s="102"/>
      <c r="D151" s="103" t="s">
        <v>648</v>
      </c>
      <c r="E151" s="104" t="s">
        <v>581</v>
      </c>
      <c r="F151" s="105">
        <v>650</v>
      </c>
      <c r="G151" s="104"/>
      <c r="H151" s="104">
        <v>800</v>
      </c>
      <c r="I151" s="122">
        <v>800</v>
      </c>
      <c r="J151" s="123" t="s">
        <v>640</v>
      </c>
      <c r="K151" s="124">
        <f t="shared" si="39"/>
        <v>150</v>
      </c>
      <c r="L151" s="125">
        <f t="shared" si="40"/>
        <v>0.23076923076923078</v>
      </c>
      <c r="M151" s="126" t="s">
        <v>557</v>
      </c>
      <c r="N151" s="127">
        <v>43154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49</v>
      </c>
      <c r="B152" s="102">
        <v>42433</v>
      </c>
      <c r="C152" s="102"/>
      <c r="D152" s="103" t="s">
        <v>194</v>
      </c>
      <c r="E152" s="104" t="s">
        <v>581</v>
      </c>
      <c r="F152" s="105">
        <v>437.5</v>
      </c>
      <c r="G152" s="104"/>
      <c r="H152" s="104">
        <v>504.5</v>
      </c>
      <c r="I152" s="122">
        <v>522</v>
      </c>
      <c r="J152" s="123" t="s">
        <v>649</v>
      </c>
      <c r="K152" s="124">
        <f t="shared" si="39"/>
        <v>67</v>
      </c>
      <c r="L152" s="125">
        <f t="shared" si="40"/>
        <v>0.15314285714285714</v>
      </c>
      <c r="M152" s="126" t="s">
        <v>557</v>
      </c>
      <c r="N152" s="127">
        <v>42480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50</v>
      </c>
      <c r="B153" s="102">
        <v>42438</v>
      </c>
      <c r="C153" s="102"/>
      <c r="D153" s="103" t="s">
        <v>650</v>
      </c>
      <c r="E153" s="104" t="s">
        <v>581</v>
      </c>
      <c r="F153" s="105">
        <v>189.5</v>
      </c>
      <c r="G153" s="104"/>
      <c r="H153" s="104">
        <v>218</v>
      </c>
      <c r="I153" s="122">
        <v>218</v>
      </c>
      <c r="J153" s="123" t="s">
        <v>640</v>
      </c>
      <c r="K153" s="124">
        <f t="shared" si="39"/>
        <v>28.5</v>
      </c>
      <c r="L153" s="125">
        <f t="shared" si="40"/>
        <v>0.15039577836411611</v>
      </c>
      <c r="M153" s="126" t="s">
        <v>557</v>
      </c>
      <c r="N153" s="127">
        <v>43034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345">
        <v>51</v>
      </c>
      <c r="B154" s="111">
        <v>42471</v>
      </c>
      <c r="C154" s="111"/>
      <c r="D154" s="112" t="s">
        <v>651</v>
      </c>
      <c r="E154" s="113" t="s">
        <v>581</v>
      </c>
      <c r="F154" s="114">
        <v>36.5</v>
      </c>
      <c r="G154" s="115"/>
      <c r="H154" s="115">
        <v>15.85</v>
      </c>
      <c r="I154" s="115">
        <v>60</v>
      </c>
      <c r="J154" s="134" t="s">
        <v>652</v>
      </c>
      <c r="K154" s="130">
        <f t="shared" si="39"/>
        <v>-20.65</v>
      </c>
      <c r="L154" s="164">
        <f t="shared" si="40"/>
        <v>-0.5657534246575342</v>
      </c>
      <c r="M154" s="132" t="s">
        <v>621</v>
      </c>
      <c r="N154" s="165">
        <v>43627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52</v>
      </c>
      <c r="B155" s="102">
        <v>42472</v>
      </c>
      <c r="C155" s="102"/>
      <c r="D155" s="103" t="s">
        <v>653</v>
      </c>
      <c r="E155" s="104" t="s">
        <v>581</v>
      </c>
      <c r="F155" s="105">
        <v>93</v>
      </c>
      <c r="G155" s="104"/>
      <c r="H155" s="104">
        <v>149</v>
      </c>
      <c r="I155" s="122">
        <v>140</v>
      </c>
      <c r="J155" s="137" t="s">
        <v>654</v>
      </c>
      <c r="K155" s="124">
        <f t="shared" si="39"/>
        <v>56</v>
      </c>
      <c r="L155" s="125">
        <f t="shared" si="40"/>
        <v>0.60215053763440862</v>
      </c>
      <c r="M155" s="126" t="s">
        <v>557</v>
      </c>
      <c r="N155" s="127">
        <v>42740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53</v>
      </c>
      <c r="B156" s="102">
        <v>42472</v>
      </c>
      <c r="C156" s="102"/>
      <c r="D156" s="103" t="s">
        <v>655</v>
      </c>
      <c r="E156" s="104" t="s">
        <v>581</v>
      </c>
      <c r="F156" s="105">
        <v>130</v>
      </c>
      <c r="G156" s="104"/>
      <c r="H156" s="104">
        <v>150</v>
      </c>
      <c r="I156" s="122" t="s">
        <v>656</v>
      </c>
      <c r="J156" s="123" t="s">
        <v>640</v>
      </c>
      <c r="K156" s="124">
        <f t="shared" si="39"/>
        <v>20</v>
      </c>
      <c r="L156" s="125">
        <f t="shared" si="40"/>
        <v>0.15384615384615385</v>
      </c>
      <c r="M156" s="126" t="s">
        <v>557</v>
      </c>
      <c r="N156" s="127">
        <v>42564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54</v>
      </c>
      <c r="B157" s="102">
        <v>42473</v>
      </c>
      <c r="C157" s="102"/>
      <c r="D157" s="103" t="s">
        <v>345</v>
      </c>
      <c r="E157" s="104" t="s">
        <v>581</v>
      </c>
      <c r="F157" s="105">
        <v>196</v>
      </c>
      <c r="G157" s="104"/>
      <c r="H157" s="104">
        <v>299</v>
      </c>
      <c r="I157" s="122">
        <v>299</v>
      </c>
      <c r="J157" s="123" t="s">
        <v>640</v>
      </c>
      <c r="K157" s="124">
        <v>103</v>
      </c>
      <c r="L157" s="125">
        <v>0.52551020408163296</v>
      </c>
      <c r="M157" s="126" t="s">
        <v>557</v>
      </c>
      <c r="N157" s="127">
        <v>42620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55</v>
      </c>
      <c r="B158" s="102">
        <v>42473</v>
      </c>
      <c r="C158" s="102"/>
      <c r="D158" s="103" t="s">
        <v>714</v>
      </c>
      <c r="E158" s="104" t="s">
        <v>581</v>
      </c>
      <c r="F158" s="105">
        <v>88</v>
      </c>
      <c r="G158" s="104"/>
      <c r="H158" s="104">
        <v>103</v>
      </c>
      <c r="I158" s="122">
        <v>103</v>
      </c>
      <c r="J158" s="123" t="s">
        <v>640</v>
      </c>
      <c r="K158" s="124">
        <v>15</v>
      </c>
      <c r="L158" s="125">
        <v>0.170454545454545</v>
      </c>
      <c r="M158" s="126" t="s">
        <v>557</v>
      </c>
      <c r="N158" s="127">
        <v>42530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56</v>
      </c>
      <c r="B159" s="102">
        <v>42492</v>
      </c>
      <c r="C159" s="102"/>
      <c r="D159" s="103" t="s">
        <v>657</v>
      </c>
      <c r="E159" s="104" t="s">
        <v>581</v>
      </c>
      <c r="F159" s="105">
        <v>127.5</v>
      </c>
      <c r="G159" s="104"/>
      <c r="H159" s="104">
        <v>148</v>
      </c>
      <c r="I159" s="122" t="s">
        <v>658</v>
      </c>
      <c r="J159" s="123" t="s">
        <v>640</v>
      </c>
      <c r="K159" s="124">
        <f>H159-F159</f>
        <v>20.5</v>
      </c>
      <c r="L159" s="125">
        <f>K159/F159</f>
        <v>0.16078431372549021</v>
      </c>
      <c r="M159" s="126" t="s">
        <v>557</v>
      </c>
      <c r="N159" s="127">
        <v>42564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57</v>
      </c>
      <c r="B160" s="102">
        <v>42493</v>
      </c>
      <c r="C160" s="102"/>
      <c r="D160" s="103" t="s">
        <v>659</v>
      </c>
      <c r="E160" s="104" t="s">
        <v>581</v>
      </c>
      <c r="F160" s="105">
        <v>675</v>
      </c>
      <c r="G160" s="104"/>
      <c r="H160" s="104">
        <v>815</v>
      </c>
      <c r="I160" s="122" t="s">
        <v>660</v>
      </c>
      <c r="J160" s="123" t="s">
        <v>640</v>
      </c>
      <c r="K160" s="124">
        <f>H160-F160</f>
        <v>140</v>
      </c>
      <c r="L160" s="125">
        <f>K160/F160</f>
        <v>0.2074074074074074</v>
      </c>
      <c r="M160" s="126" t="s">
        <v>557</v>
      </c>
      <c r="N160" s="127">
        <v>43154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5">
        <v>58</v>
      </c>
      <c r="B161" s="106">
        <v>42522</v>
      </c>
      <c r="C161" s="106"/>
      <c r="D161" s="107" t="s">
        <v>715</v>
      </c>
      <c r="E161" s="108" t="s">
        <v>581</v>
      </c>
      <c r="F161" s="109">
        <v>500</v>
      </c>
      <c r="G161" s="109"/>
      <c r="H161" s="110">
        <v>232.5</v>
      </c>
      <c r="I161" s="128" t="s">
        <v>716</v>
      </c>
      <c r="J161" s="129" t="s">
        <v>717</v>
      </c>
      <c r="K161" s="130">
        <f>H161-F161</f>
        <v>-267.5</v>
      </c>
      <c r="L161" s="131">
        <f>K161/F161</f>
        <v>-0.53500000000000003</v>
      </c>
      <c r="M161" s="132" t="s">
        <v>621</v>
      </c>
      <c r="N161" s="133">
        <v>43735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59</v>
      </c>
      <c r="B162" s="102">
        <v>42527</v>
      </c>
      <c r="C162" s="102"/>
      <c r="D162" s="103" t="s">
        <v>661</v>
      </c>
      <c r="E162" s="104" t="s">
        <v>581</v>
      </c>
      <c r="F162" s="105">
        <v>110</v>
      </c>
      <c r="G162" s="104"/>
      <c r="H162" s="104">
        <v>126.5</v>
      </c>
      <c r="I162" s="122">
        <v>125</v>
      </c>
      <c r="J162" s="123" t="s">
        <v>590</v>
      </c>
      <c r="K162" s="124">
        <f>H162-F162</f>
        <v>16.5</v>
      </c>
      <c r="L162" s="125">
        <f>K162/F162</f>
        <v>0.15</v>
      </c>
      <c r="M162" s="126" t="s">
        <v>557</v>
      </c>
      <c r="N162" s="127">
        <v>42552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60</v>
      </c>
      <c r="B163" s="102">
        <v>42538</v>
      </c>
      <c r="C163" s="102"/>
      <c r="D163" s="103" t="s">
        <v>662</v>
      </c>
      <c r="E163" s="104" t="s">
        <v>581</v>
      </c>
      <c r="F163" s="105">
        <v>44</v>
      </c>
      <c r="G163" s="104"/>
      <c r="H163" s="104">
        <v>69.5</v>
      </c>
      <c r="I163" s="122">
        <v>69.5</v>
      </c>
      <c r="J163" s="123" t="s">
        <v>663</v>
      </c>
      <c r="K163" s="124">
        <f>H163-F163</f>
        <v>25.5</v>
      </c>
      <c r="L163" s="125">
        <f>K163/F163</f>
        <v>0.57954545454545459</v>
      </c>
      <c r="M163" s="126" t="s">
        <v>557</v>
      </c>
      <c r="N163" s="127">
        <v>42977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61</v>
      </c>
      <c r="B164" s="102">
        <v>42549</v>
      </c>
      <c r="C164" s="102"/>
      <c r="D164" s="144" t="s">
        <v>718</v>
      </c>
      <c r="E164" s="104" t="s">
        <v>581</v>
      </c>
      <c r="F164" s="105">
        <v>262.5</v>
      </c>
      <c r="G164" s="104"/>
      <c r="H164" s="104">
        <v>340</v>
      </c>
      <c r="I164" s="122">
        <v>333</v>
      </c>
      <c r="J164" s="123" t="s">
        <v>719</v>
      </c>
      <c r="K164" s="124">
        <v>77.5</v>
      </c>
      <c r="L164" s="125">
        <v>0.29523809523809502</v>
      </c>
      <c r="M164" s="126" t="s">
        <v>557</v>
      </c>
      <c r="N164" s="127">
        <v>43017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62</v>
      </c>
      <c r="B165" s="102">
        <v>42549</v>
      </c>
      <c r="C165" s="102"/>
      <c r="D165" s="144" t="s">
        <v>720</v>
      </c>
      <c r="E165" s="104" t="s">
        <v>581</v>
      </c>
      <c r="F165" s="105">
        <v>840</v>
      </c>
      <c r="G165" s="104"/>
      <c r="H165" s="104">
        <v>1230</v>
      </c>
      <c r="I165" s="122">
        <v>1230</v>
      </c>
      <c r="J165" s="123" t="s">
        <v>640</v>
      </c>
      <c r="K165" s="124">
        <v>390</v>
      </c>
      <c r="L165" s="125">
        <v>0.46428571428571402</v>
      </c>
      <c r="M165" s="126" t="s">
        <v>557</v>
      </c>
      <c r="N165" s="127">
        <v>42649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346">
        <v>63</v>
      </c>
      <c r="B166" s="139">
        <v>42556</v>
      </c>
      <c r="C166" s="139"/>
      <c r="D166" s="140" t="s">
        <v>664</v>
      </c>
      <c r="E166" s="141" t="s">
        <v>581</v>
      </c>
      <c r="F166" s="142">
        <v>395</v>
      </c>
      <c r="G166" s="143"/>
      <c r="H166" s="143">
        <f>(468.5+342.5)/2</f>
        <v>405.5</v>
      </c>
      <c r="I166" s="143">
        <v>510</v>
      </c>
      <c r="J166" s="166" t="s">
        <v>665</v>
      </c>
      <c r="K166" s="167">
        <f t="shared" ref="K166:K172" si="41">H166-F166</f>
        <v>10.5</v>
      </c>
      <c r="L166" s="168">
        <f t="shared" ref="L166:L172" si="42">K166/F166</f>
        <v>2.6582278481012658E-2</v>
      </c>
      <c r="M166" s="169" t="s">
        <v>666</v>
      </c>
      <c r="N166" s="170">
        <v>43606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5">
        <v>64</v>
      </c>
      <c r="B167" s="106">
        <v>42584</v>
      </c>
      <c r="C167" s="106"/>
      <c r="D167" s="107" t="s">
        <v>667</v>
      </c>
      <c r="E167" s="108" t="s">
        <v>558</v>
      </c>
      <c r="F167" s="109">
        <f>169.5-12.8</f>
        <v>156.69999999999999</v>
      </c>
      <c r="G167" s="109"/>
      <c r="H167" s="110">
        <v>77</v>
      </c>
      <c r="I167" s="128" t="s">
        <v>668</v>
      </c>
      <c r="J167" s="365" t="s">
        <v>797</v>
      </c>
      <c r="K167" s="130">
        <f t="shared" si="41"/>
        <v>-79.699999999999989</v>
      </c>
      <c r="L167" s="131">
        <f t="shared" si="42"/>
        <v>-0.50861518825781749</v>
      </c>
      <c r="M167" s="132" t="s">
        <v>621</v>
      </c>
      <c r="N167" s="133">
        <v>43522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5">
        <v>65</v>
      </c>
      <c r="B168" s="106">
        <v>42586</v>
      </c>
      <c r="C168" s="106"/>
      <c r="D168" s="107" t="s">
        <v>669</v>
      </c>
      <c r="E168" s="108" t="s">
        <v>581</v>
      </c>
      <c r="F168" s="109">
        <v>400</v>
      </c>
      <c r="G168" s="109"/>
      <c r="H168" s="110">
        <v>305</v>
      </c>
      <c r="I168" s="128">
        <v>475</v>
      </c>
      <c r="J168" s="129" t="s">
        <v>670</v>
      </c>
      <c r="K168" s="130">
        <f t="shared" si="41"/>
        <v>-95</v>
      </c>
      <c r="L168" s="131">
        <f t="shared" si="42"/>
        <v>-0.23749999999999999</v>
      </c>
      <c r="M168" s="132" t="s">
        <v>621</v>
      </c>
      <c r="N168" s="133">
        <v>43606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66</v>
      </c>
      <c r="B169" s="102">
        <v>42593</v>
      </c>
      <c r="C169" s="102"/>
      <c r="D169" s="103" t="s">
        <v>671</v>
      </c>
      <c r="E169" s="104" t="s">
        <v>581</v>
      </c>
      <c r="F169" s="105">
        <v>86.5</v>
      </c>
      <c r="G169" s="104"/>
      <c r="H169" s="104">
        <v>130</v>
      </c>
      <c r="I169" s="122">
        <v>130</v>
      </c>
      <c r="J169" s="137" t="s">
        <v>672</v>
      </c>
      <c r="K169" s="124">
        <f t="shared" si="41"/>
        <v>43.5</v>
      </c>
      <c r="L169" s="125">
        <f t="shared" si="42"/>
        <v>0.50289017341040465</v>
      </c>
      <c r="M169" s="126" t="s">
        <v>557</v>
      </c>
      <c r="N169" s="127">
        <v>43091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5">
        <v>67</v>
      </c>
      <c r="B170" s="106">
        <v>42600</v>
      </c>
      <c r="C170" s="106"/>
      <c r="D170" s="107" t="s">
        <v>368</v>
      </c>
      <c r="E170" s="108" t="s">
        <v>581</v>
      </c>
      <c r="F170" s="109">
        <v>133.5</v>
      </c>
      <c r="G170" s="109"/>
      <c r="H170" s="110">
        <v>126.5</v>
      </c>
      <c r="I170" s="128">
        <v>178</v>
      </c>
      <c r="J170" s="129" t="s">
        <v>673</v>
      </c>
      <c r="K170" s="130">
        <f t="shared" si="41"/>
        <v>-7</v>
      </c>
      <c r="L170" s="131">
        <f t="shared" si="42"/>
        <v>-5.2434456928838954E-2</v>
      </c>
      <c r="M170" s="132" t="s">
        <v>621</v>
      </c>
      <c r="N170" s="133">
        <v>42615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68</v>
      </c>
      <c r="B171" s="102">
        <v>42613</v>
      </c>
      <c r="C171" s="102"/>
      <c r="D171" s="103" t="s">
        <v>674</v>
      </c>
      <c r="E171" s="104" t="s">
        <v>581</v>
      </c>
      <c r="F171" s="105">
        <v>560</v>
      </c>
      <c r="G171" s="104"/>
      <c r="H171" s="104">
        <v>725</v>
      </c>
      <c r="I171" s="122">
        <v>725</v>
      </c>
      <c r="J171" s="123" t="s">
        <v>583</v>
      </c>
      <c r="K171" s="124">
        <f t="shared" si="41"/>
        <v>165</v>
      </c>
      <c r="L171" s="125">
        <f t="shared" si="42"/>
        <v>0.29464285714285715</v>
      </c>
      <c r="M171" s="126" t="s">
        <v>557</v>
      </c>
      <c r="N171" s="127">
        <v>42456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69</v>
      </c>
      <c r="B172" s="102">
        <v>42614</v>
      </c>
      <c r="C172" s="102"/>
      <c r="D172" s="103" t="s">
        <v>675</v>
      </c>
      <c r="E172" s="104" t="s">
        <v>581</v>
      </c>
      <c r="F172" s="105">
        <v>160.5</v>
      </c>
      <c r="G172" s="104"/>
      <c r="H172" s="104">
        <v>210</v>
      </c>
      <c r="I172" s="122">
        <v>210</v>
      </c>
      <c r="J172" s="123" t="s">
        <v>583</v>
      </c>
      <c r="K172" s="124">
        <f t="shared" si="41"/>
        <v>49.5</v>
      </c>
      <c r="L172" s="125">
        <f t="shared" si="42"/>
        <v>0.30841121495327101</v>
      </c>
      <c r="M172" s="126" t="s">
        <v>557</v>
      </c>
      <c r="N172" s="127">
        <v>42871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70</v>
      </c>
      <c r="B173" s="102">
        <v>42646</v>
      </c>
      <c r="C173" s="102"/>
      <c r="D173" s="144" t="s">
        <v>391</v>
      </c>
      <c r="E173" s="104" t="s">
        <v>581</v>
      </c>
      <c r="F173" s="105">
        <v>430</v>
      </c>
      <c r="G173" s="104"/>
      <c r="H173" s="104">
        <v>596</v>
      </c>
      <c r="I173" s="122">
        <v>575</v>
      </c>
      <c r="J173" s="123" t="s">
        <v>721</v>
      </c>
      <c r="K173" s="124">
        <v>166</v>
      </c>
      <c r="L173" s="125">
        <v>0.38604651162790699</v>
      </c>
      <c r="M173" s="126" t="s">
        <v>557</v>
      </c>
      <c r="N173" s="127">
        <v>42769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71</v>
      </c>
      <c r="B174" s="102">
        <v>42657</v>
      </c>
      <c r="C174" s="102"/>
      <c r="D174" s="103" t="s">
        <v>676</v>
      </c>
      <c r="E174" s="104" t="s">
        <v>581</v>
      </c>
      <c r="F174" s="105">
        <v>280</v>
      </c>
      <c r="G174" s="104"/>
      <c r="H174" s="104">
        <v>345</v>
      </c>
      <c r="I174" s="122">
        <v>345</v>
      </c>
      <c r="J174" s="123" t="s">
        <v>583</v>
      </c>
      <c r="K174" s="124">
        <f t="shared" ref="K174:K179" si="43">H174-F174</f>
        <v>65</v>
      </c>
      <c r="L174" s="125">
        <f>K174/F174</f>
        <v>0.23214285714285715</v>
      </c>
      <c r="M174" s="126" t="s">
        <v>557</v>
      </c>
      <c r="N174" s="127">
        <v>42814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72</v>
      </c>
      <c r="B175" s="102">
        <v>42657</v>
      </c>
      <c r="C175" s="102"/>
      <c r="D175" s="103" t="s">
        <v>677</v>
      </c>
      <c r="E175" s="104" t="s">
        <v>581</v>
      </c>
      <c r="F175" s="105">
        <v>245</v>
      </c>
      <c r="G175" s="104"/>
      <c r="H175" s="104">
        <v>325.5</v>
      </c>
      <c r="I175" s="122">
        <v>330</v>
      </c>
      <c r="J175" s="123" t="s">
        <v>678</v>
      </c>
      <c r="K175" s="124">
        <f t="shared" si="43"/>
        <v>80.5</v>
      </c>
      <c r="L175" s="125">
        <f>K175/F175</f>
        <v>0.32857142857142857</v>
      </c>
      <c r="M175" s="126" t="s">
        <v>557</v>
      </c>
      <c r="N175" s="127">
        <v>42769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73</v>
      </c>
      <c r="B176" s="102">
        <v>42660</v>
      </c>
      <c r="C176" s="102"/>
      <c r="D176" s="103" t="s">
        <v>341</v>
      </c>
      <c r="E176" s="104" t="s">
        <v>581</v>
      </c>
      <c r="F176" s="105">
        <v>125</v>
      </c>
      <c r="G176" s="104"/>
      <c r="H176" s="104">
        <v>160</v>
      </c>
      <c r="I176" s="122">
        <v>160</v>
      </c>
      <c r="J176" s="123" t="s">
        <v>640</v>
      </c>
      <c r="K176" s="124">
        <f t="shared" si="43"/>
        <v>35</v>
      </c>
      <c r="L176" s="125">
        <v>0.28000000000000003</v>
      </c>
      <c r="M176" s="126" t="s">
        <v>557</v>
      </c>
      <c r="N176" s="127">
        <v>42803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74</v>
      </c>
      <c r="B177" s="102">
        <v>42660</v>
      </c>
      <c r="C177" s="102"/>
      <c r="D177" s="103" t="s">
        <v>456</v>
      </c>
      <c r="E177" s="104" t="s">
        <v>581</v>
      </c>
      <c r="F177" s="105">
        <v>114</v>
      </c>
      <c r="G177" s="104"/>
      <c r="H177" s="104">
        <v>145</v>
      </c>
      <c r="I177" s="122">
        <v>145</v>
      </c>
      <c r="J177" s="123" t="s">
        <v>640</v>
      </c>
      <c r="K177" s="124">
        <f t="shared" si="43"/>
        <v>31</v>
      </c>
      <c r="L177" s="125">
        <f>K177/F177</f>
        <v>0.27192982456140352</v>
      </c>
      <c r="M177" s="126" t="s">
        <v>557</v>
      </c>
      <c r="N177" s="127">
        <v>42859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75</v>
      </c>
      <c r="B178" s="102">
        <v>42660</v>
      </c>
      <c r="C178" s="102"/>
      <c r="D178" s="103" t="s">
        <v>679</v>
      </c>
      <c r="E178" s="104" t="s">
        <v>581</v>
      </c>
      <c r="F178" s="105">
        <v>212</v>
      </c>
      <c r="G178" s="104"/>
      <c r="H178" s="104">
        <v>280</v>
      </c>
      <c r="I178" s="122">
        <v>276</v>
      </c>
      <c r="J178" s="123" t="s">
        <v>680</v>
      </c>
      <c r="K178" s="124">
        <f t="shared" si="43"/>
        <v>68</v>
      </c>
      <c r="L178" s="125">
        <f>K178/F178</f>
        <v>0.32075471698113206</v>
      </c>
      <c r="M178" s="126" t="s">
        <v>557</v>
      </c>
      <c r="N178" s="127">
        <v>42858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76</v>
      </c>
      <c r="B179" s="102">
        <v>42678</v>
      </c>
      <c r="C179" s="102"/>
      <c r="D179" s="103" t="s">
        <v>149</v>
      </c>
      <c r="E179" s="104" t="s">
        <v>581</v>
      </c>
      <c r="F179" s="105">
        <v>155</v>
      </c>
      <c r="G179" s="104"/>
      <c r="H179" s="104">
        <v>210</v>
      </c>
      <c r="I179" s="122">
        <v>210</v>
      </c>
      <c r="J179" s="123" t="s">
        <v>681</v>
      </c>
      <c r="K179" s="124">
        <f t="shared" si="43"/>
        <v>55</v>
      </c>
      <c r="L179" s="125">
        <f>K179/F179</f>
        <v>0.35483870967741937</v>
      </c>
      <c r="M179" s="126" t="s">
        <v>557</v>
      </c>
      <c r="N179" s="127">
        <v>42944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77</v>
      </c>
      <c r="B180" s="106">
        <v>42710</v>
      </c>
      <c r="C180" s="106"/>
      <c r="D180" s="107" t="s">
        <v>722</v>
      </c>
      <c r="E180" s="108" t="s">
        <v>581</v>
      </c>
      <c r="F180" s="109">
        <v>150.5</v>
      </c>
      <c r="G180" s="109"/>
      <c r="H180" s="110">
        <v>72.5</v>
      </c>
      <c r="I180" s="128">
        <v>174</v>
      </c>
      <c r="J180" s="129" t="s">
        <v>723</v>
      </c>
      <c r="K180" s="130">
        <v>-78</v>
      </c>
      <c r="L180" s="131">
        <v>-0.51827242524916906</v>
      </c>
      <c r="M180" s="132" t="s">
        <v>621</v>
      </c>
      <c r="N180" s="133">
        <v>43333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78</v>
      </c>
      <c r="B181" s="102">
        <v>42712</v>
      </c>
      <c r="C181" s="102"/>
      <c r="D181" s="103" t="s">
        <v>123</v>
      </c>
      <c r="E181" s="104" t="s">
        <v>581</v>
      </c>
      <c r="F181" s="105">
        <v>380</v>
      </c>
      <c r="G181" s="104"/>
      <c r="H181" s="104">
        <v>478</v>
      </c>
      <c r="I181" s="122">
        <v>468</v>
      </c>
      <c r="J181" s="123" t="s">
        <v>640</v>
      </c>
      <c r="K181" s="124">
        <f>H181-F181</f>
        <v>98</v>
      </c>
      <c r="L181" s="125">
        <f>K181/F181</f>
        <v>0.25789473684210529</v>
      </c>
      <c r="M181" s="126" t="s">
        <v>557</v>
      </c>
      <c r="N181" s="127">
        <v>43025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79</v>
      </c>
      <c r="B182" s="102">
        <v>42734</v>
      </c>
      <c r="C182" s="102"/>
      <c r="D182" s="103" t="s">
        <v>245</v>
      </c>
      <c r="E182" s="104" t="s">
        <v>581</v>
      </c>
      <c r="F182" s="105">
        <v>305</v>
      </c>
      <c r="G182" s="104"/>
      <c r="H182" s="104">
        <v>375</v>
      </c>
      <c r="I182" s="122">
        <v>375</v>
      </c>
      <c r="J182" s="123" t="s">
        <v>640</v>
      </c>
      <c r="K182" s="124">
        <f>H182-F182</f>
        <v>70</v>
      </c>
      <c r="L182" s="125">
        <f>K182/F182</f>
        <v>0.22950819672131148</v>
      </c>
      <c r="M182" s="126" t="s">
        <v>557</v>
      </c>
      <c r="N182" s="127">
        <v>42768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80</v>
      </c>
      <c r="B183" s="102">
        <v>42739</v>
      </c>
      <c r="C183" s="102"/>
      <c r="D183" s="103" t="s">
        <v>343</v>
      </c>
      <c r="E183" s="104" t="s">
        <v>581</v>
      </c>
      <c r="F183" s="105">
        <v>99.5</v>
      </c>
      <c r="G183" s="104"/>
      <c r="H183" s="104">
        <v>158</v>
      </c>
      <c r="I183" s="122">
        <v>158</v>
      </c>
      <c r="J183" s="123" t="s">
        <v>640</v>
      </c>
      <c r="K183" s="124">
        <f>H183-F183</f>
        <v>58.5</v>
      </c>
      <c r="L183" s="125">
        <f>K183/F183</f>
        <v>0.5879396984924623</v>
      </c>
      <c r="M183" s="126" t="s">
        <v>557</v>
      </c>
      <c r="N183" s="127">
        <v>42898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81</v>
      </c>
      <c r="B184" s="102">
        <v>42739</v>
      </c>
      <c r="C184" s="102"/>
      <c r="D184" s="103" t="s">
        <v>343</v>
      </c>
      <c r="E184" s="104" t="s">
        <v>581</v>
      </c>
      <c r="F184" s="105">
        <v>99.5</v>
      </c>
      <c r="G184" s="104"/>
      <c r="H184" s="104">
        <v>158</v>
      </c>
      <c r="I184" s="122">
        <v>158</v>
      </c>
      <c r="J184" s="123" t="s">
        <v>640</v>
      </c>
      <c r="K184" s="124">
        <v>58.5</v>
      </c>
      <c r="L184" s="125">
        <v>0.58793969849246197</v>
      </c>
      <c r="M184" s="126" t="s">
        <v>557</v>
      </c>
      <c r="N184" s="127">
        <v>42898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82</v>
      </c>
      <c r="B185" s="102">
        <v>42786</v>
      </c>
      <c r="C185" s="102"/>
      <c r="D185" s="103" t="s">
        <v>166</v>
      </c>
      <c r="E185" s="104" t="s">
        <v>581</v>
      </c>
      <c r="F185" s="105">
        <v>140.5</v>
      </c>
      <c r="G185" s="104"/>
      <c r="H185" s="104">
        <v>220</v>
      </c>
      <c r="I185" s="122">
        <v>220</v>
      </c>
      <c r="J185" s="123" t="s">
        <v>640</v>
      </c>
      <c r="K185" s="124">
        <f>H185-F185</f>
        <v>79.5</v>
      </c>
      <c r="L185" s="125">
        <f>K185/F185</f>
        <v>0.5658362989323843</v>
      </c>
      <c r="M185" s="126" t="s">
        <v>557</v>
      </c>
      <c r="N185" s="127">
        <v>42864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83</v>
      </c>
      <c r="B186" s="102">
        <v>42786</v>
      </c>
      <c r="C186" s="102"/>
      <c r="D186" s="103" t="s">
        <v>724</v>
      </c>
      <c r="E186" s="104" t="s">
        <v>581</v>
      </c>
      <c r="F186" s="105">
        <v>202.5</v>
      </c>
      <c r="G186" s="104"/>
      <c r="H186" s="104">
        <v>234</v>
      </c>
      <c r="I186" s="122">
        <v>234</v>
      </c>
      <c r="J186" s="123" t="s">
        <v>640</v>
      </c>
      <c r="K186" s="124">
        <v>31.5</v>
      </c>
      <c r="L186" s="125">
        <v>0.155555555555556</v>
      </c>
      <c r="M186" s="126" t="s">
        <v>557</v>
      </c>
      <c r="N186" s="127">
        <v>42836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84</v>
      </c>
      <c r="B187" s="102">
        <v>42818</v>
      </c>
      <c r="C187" s="102"/>
      <c r="D187" s="103" t="s">
        <v>518</v>
      </c>
      <c r="E187" s="104" t="s">
        <v>581</v>
      </c>
      <c r="F187" s="105">
        <v>300.5</v>
      </c>
      <c r="G187" s="104"/>
      <c r="H187" s="104">
        <v>417.5</v>
      </c>
      <c r="I187" s="122">
        <v>420</v>
      </c>
      <c r="J187" s="123" t="s">
        <v>682</v>
      </c>
      <c r="K187" s="124">
        <f>H187-F187</f>
        <v>117</v>
      </c>
      <c r="L187" s="125">
        <f>K187/F187</f>
        <v>0.38935108153078202</v>
      </c>
      <c r="M187" s="126" t="s">
        <v>557</v>
      </c>
      <c r="N187" s="127">
        <v>43070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85</v>
      </c>
      <c r="B188" s="102">
        <v>42818</v>
      </c>
      <c r="C188" s="102"/>
      <c r="D188" s="103" t="s">
        <v>720</v>
      </c>
      <c r="E188" s="104" t="s">
        <v>581</v>
      </c>
      <c r="F188" s="105">
        <v>850</v>
      </c>
      <c r="G188" s="104"/>
      <c r="H188" s="104">
        <v>1042.5</v>
      </c>
      <c r="I188" s="122">
        <v>1023</v>
      </c>
      <c r="J188" s="123" t="s">
        <v>725</v>
      </c>
      <c r="K188" s="124">
        <v>192.5</v>
      </c>
      <c r="L188" s="125">
        <v>0.22647058823529401</v>
      </c>
      <c r="M188" s="126" t="s">
        <v>557</v>
      </c>
      <c r="N188" s="127">
        <v>42830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86</v>
      </c>
      <c r="B189" s="102">
        <v>42830</v>
      </c>
      <c r="C189" s="102"/>
      <c r="D189" s="103" t="s">
        <v>472</v>
      </c>
      <c r="E189" s="104" t="s">
        <v>581</v>
      </c>
      <c r="F189" s="105">
        <v>785</v>
      </c>
      <c r="G189" s="104"/>
      <c r="H189" s="104">
        <v>930</v>
      </c>
      <c r="I189" s="122">
        <v>920</v>
      </c>
      <c r="J189" s="123" t="s">
        <v>683</v>
      </c>
      <c r="K189" s="124">
        <f>H189-F189</f>
        <v>145</v>
      </c>
      <c r="L189" s="125">
        <f>K189/F189</f>
        <v>0.18471337579617833</v>
      </c>
      <c r="M189" s="126" t="s">
        <v>557</v>
      </c>
      <c r="N189" s="127">
        <v>42976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5">
        <v>87</v>
      </c>
      <c r="B190" s="106">
        <v>42831</v>
      </c>
      <c r="C190" s="106"/>
      <c r="D190" s="107" t="s">
        <v>726</v>
      </c>
      <c r="E190" s="108" t="s">
        <v>581</v>
      </c>
      <c r="F190" s="109">
        <v>40</v>
      </c>
      <c r="G190" s="109"/>
      <c r="H190" s="110">
        <v>13.1</v>
      </c>
      <c r="I190" s="128">
        <v>60</v>
      </c>
      <c r="J190" s="134" t="s">
        <v>727</v>
      </c>
      <c r="K190" s="130">
        <v>-26.9</v>
      </c>
      <c r="L190" s="131">
        <v>-0.67249999999999999</v>
      </c>
      <c r="M190" s="132" t="s">
        <v>621</v>
      </c>
      <c r="N190" s="133">
        <v>43138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88</v>
      </c>
      <c r="B191" s="102">
        <v>42837</v>
      </c>
      <c r="C191" s="102"/>
      <c r="D191" s="103" t="s">
        <v>87</v>
      </c>
      <c r="E191" s="104" t="s">
        <v>581</v>
      </c>
      <c r="F191" s="105">
        <v>289.5</v>
      </c>
      <c r="G191" s="104"/>
      <c r="H191" s="104">
        <v>354</v>
      </c>
      <c r="I191" s="122">
        <v>360</v>
      </c>
      <c r="J191" s="123" t="s">
        <v>684</v>
      </c>
      <c r="K191" s="124">
        <f t="shared" ref="K191:K199" si="44">H191-F191</f>
        <v>64.5</v>
      </c>
      <c r="L191" s="125">
        <f t="shared" ref="L191:L199" si="45">K191/F191</f>
        <v>0.22279792746113988</v>
      </c>
      <c r="M191" s="126" t="s">
        <v>557</v>
      </c>
      <c r="N191" s="127">
        <v>43040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89</v>
      </c>
      <c r="B192" s="102">
        <v>42845</v>
      </c>
      <c r="C192" s="102"/>
      <c r="D192" s="103" t="s">
        <v>417</v>
      </c>
      <c r="E192" s="104" t="s">
        <v>581</v>
      </c>
      <c r="F192" s="105">
        <v>700</v>
      </c>
      <c r="G192" s="104"/>
      <c r="H192" s="104">
        <v>840</v>
      </c>
      <c r="I192" s="122">
        <v>840</v>
      </c>
      <c r="J192" s="123" t="s">
        <v>685</v>
      </c>
      <c r="K192" s="124">
        <f t="shared" si="44"/>
        <v>140</v>
      </c>
      <c r="L192" s="125">
        <f t="shared" si="45"/>
        <v>0.2</v>
      </c>
      <c r="M192" s="126" t="s">
        <v>557</v>
      </c>
      <c r="N192" s="127">
        <v>42893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90</v>
      </c>
      <c r="B193" s="102">
        <v>42887</v>
      </c>
      <c r="C193" s="102"/>
      <c r="D193" s="144" t="s">
        <v>354</v>
      </c>
      <c r="E193" s="104" t="s">
        <v>581</v>
      </c>
      <c r="F193" s="105">
        <v>130</v>
      </c>
      <c r="G193" s="104"/>
      <c r="H193" s="104">
        <v>144.25</v>
      </c>
      <c r="I193" s="122">
        <v>170</v>
      </c>
      <c r="J193" s="123" t="s">
        <v>686</v>
      </c>
      <c r="K193" s="124">
        <f t="shared" si="44"/>
        <v>14.25</v>
      </c>
      <c r="L193" s="125">
        <f t="shared" si="45"/>
        <v>0.10961538461538461</v>
      </c>
      <c r="M193" s="126" t="s">
        <v>557</v>
      </c>
      <c r="N193" s="127">
        <v>43675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91</v>
      </c>
      <c r="B194" s="102">
        <v>42901</v>
      </c>
      <c r="C194" s="102"/>
      <c r="D194" s="144" t="s">
        <v>687</v>
      </c>
      <c r="E194" s="104" t="s">
        <v>581</v>
      </c>
      <c r="F194" s="105">
        <v>214.5</v>
      </c>
      <c r="G194" s="104"/>
      <c r="H194" s="104">
        <v>262</v>
      </c>
      <c r="I194" s="122">
        <v>262</v>
      </c>
      <c r="J194" s="123" t="s">
        <v>688</v>
      </c>
      <c r="K194" s="124">
        <f t="shared" si="44"/>
        <v>47.5</v>
      </c>
      <c r="L194" s="125">
        <f t="shared" si="45"/>
        <v>0.22144522144522144</v>
      </c>
      <c r="M194" s="126" t="s">
        <v>557</v>
      </c>
      <c r="N194" s="127">
        <v>42977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6">
        <v>92</v>
      </c>
      <c r="B195" s="150">
        <v>42933</v>
      </c>
      <c r="C195" s="150"/>
      <c r="D195" s="151" t="s">
        <v>689</v>
      </c>
      <c r="E195" s="152" t="s">
        <v>581</v>
      </c>
      <c r="F195" s="153">
        <v>370</v>
      </c>
      <c r="G195" s="152"/>
      <c r="H195" s="152">
        <v>447.5</v>
      </c>
      <c r="I195" s="174">
        <v>450</v>
      </c>
      <c r="J195" s="218" t="s">
        <v>640</v>
      </c>
      <c r="K195" s="124">
        <f t="shared" si="44"/>
        <v>77.5</v>
      </c>
      <c r="L195" s="176">
        <f t="shared" si="45"/>
        <v>0.20945945945945946</v>
      </c>
      <c r="M195" s="177" t="s">
        <v>557</v>
      </c>
      <c r="N195" s="178">
        <v>43035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6">
        <v>93</v>
      </c>
      <c r="B196" s="150">
        <v>42943</v>
      </c>
      <c r="C196" s="150"/>
      <c r="D196" s="151" t="s">
        <v>164</v>
      </c>
      <c r="E196" s="152" t="s">
        <v>581</v>
      </c>
      <c r="F196" s="153">
        <v>657.5</v>
      </c>
      <c r="G196" s="152"/>
      <c r="H196" s="152">
        <v>825</v>
      </c>
      <c r="I196" s="174">
        <v>820</v>
      </c>
      <c r="J196" s="218" t="s">
        <v>640</v>
      </c>
      <c r="K196" s="124">
        <f t="shared" si="44"/>
        <v>167.5</v>
      </c>
      <c r="L196" s="176">
        <f t="shared" si="45"/>
        <v>0.25475285171102663</v>
      </c>
      <c r="M196" s="177" t="s">
        <v>557</v>
      </c>
      <c r="N196" s="178">
        <v>43090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94</v>
      </c>
      <c r="B197" s="102">
        <v>42964</v>
      </c>
      <c r="C197" s="102"/>
      <c r="D197" s="103" t="s">
        <v>358</v>
      </c>
      <c r="E197" s="104" t="s">
        <v>581</v>
      </c>
      <c r="F197" s="105">
        <v>605</v>
      </c>
      <c r="G197" s="104"/>
      <c r="H197" s="104">
        <v>750</v>
      </c>
      <c r="I197" s="122">
        <v>750</v>
      </c>
      <c r="J197" s="123" t="s">
        <v>683</v>
      </c>
      <c r="K197" s="124">
        <f t="shared" si="44"/>
        <v>145</v>
      </c>
      <c r="L197" s="125">
        <f t="shared" si="45"/>
        <v>0.23966942148760331</v>
      </c>
      <c r="M197" s="126" t="s">
        <v>557</v>
      </c>
      <c r="N197" s="127">
        <v>43027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347">
        <v>95</v>
      </c>
      <c r="B198" s="145">
        <v>42979</v>
      </c>
      <c r="C198" s="145"/>
      <c r="D198" s="146" t="s">
        <v>476</v>
      </c>
      <c r="E198" s="147" t="s">
        <v>581</v>
      </c>
      <c r="F198" s="148">
        <v>255</v>
      </c>
      <c r="G198" s="149"/>
      <c r="H198" s="149">
        <v>217.25</v>
      </c>
      <c r="I198" s="149">
        <v>320</v>
      </c>
      <c r="J198" s="171" t="s">
        <v>690</v>
      </c>
      <c r="K198" s="130">
        <f t="shared" si="44"/>
        <v>-37.75</v>
      </c>
      <c r="L198" s="172">
        <f t="shared" si="45"/>
        <v>-0.14803921568627451</v>
      </c>
      <c r="M198" s="132" t="s">
        <v>621</v>
      </c>
      <c r="N198" s="173">
        <v>43661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96</v>
      </c>
      <c r="B199" s="102">
        <v>42997</v>
      </c>
      <c r="C199" s="102"/>
      <c r="D199" s="103" t="s">
        <v>691</v>
      </c>
      <c r="E199" s="104" t="s">
        <v>581</v>
      </c>
      <c r="F199" s="105">
        <v>215</v>
      </c>
      <c r="G199" s="104"/>
      <c r="H199" s="104">
        <v>258</v>
      </c>
      <c r="I199" s="122">
        <v>258</v>
      </c>
      <c r="J199" s="123" t="s">
        <v>640</v>
      </c>
      <c r="K199" s="124">
        <f t="shared" si="44"/>
        <v>43</v>
      </c>
      <c r="L199" s="125">
        <f t="shared" si="45"/>
        <v>0.2</v>
      </c>
      <c r="M199" s="126" t="s">
        <v>557</v>
      </c>
      <c r="N199" s="127">
        <v>43040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97</v>
      </c>
      <c r="B200" s="102">
        <v>42997</v>
      </c>
      <c r="C200" s="102"/>
      <c r="D200" s="103" t="s">
        <v>691</v>
      </c>
      <c r="E200" s="104" t="s">
        <v>581</v>
      </c>
      <c r="F200" s="105">
        <v>215</v>
      </c>
      <c r="G200" s="104"/>
      <c r="H200" s="104">
        <v>258</v>
      </c>
      <c r="I200" s="122">
        <v>258</v>
      </c>
      <c r="J200" s="218" t="s">
        <v>640</v>
      </c>
      <c r="K200" s="124">
        <v>43</v>
      </c>
      <c r="L200" s="125">
        <v>0.2</v>
      </c>
      <c r="M200" s="126" t="s">
        <v>557</v>
      </c>
      <c r="N200" s="127">
        <v>43040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7">
        <v>98</v>
      </c>
      <c r="B201" s="198">
        <v>42998</v>
      </c>
      <c r="C201" s="198"/>
      <c r="D201" s="356" t="s">
        <v>782</v>
      </c>
      <c r="E201" s="199" t="s">
        <v>581</v>
      </c>
      <c r="F201" s="200">
        <v>75</v>
      </c>
      <c r="G201" s="199"/>
      <c r="H201" s="199">
        <v>90</v>
      </c>
      <c r="I201" s="219">
        <v>90</v>
      </c>
      <c r="J201" s="123" t="s">
        <v>692</v>
      </c>
      <c r="K201" s="124">
        <f t="shared" ref="K201:K206" si="46">H201-F201</f>
        <v>15</v>
      </c>
      <c r="L201" s="125">
        <f t="shared" ref="L201:L206" si="47">K201/F201</f>
        <v>0.2</v>
      </c>
      <c r="M201" s="126" t="s">
        <v>557</v>
      </c>
      <c r="N201" s="127">
        <v>43019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6">
        <v>99</v>
      </c>
      <c r="B202" s="150">
        <v>43011</v>
      </c>
      <c r="C202" s="150"/>
      <c r="D202" s="151" t="s">
        <v>693</v>
      </c>
      <c r="E202" s="152" t="s">
        <v>581</v>
      </c>
      <c r="F202" s="153">
        <v>315</v>
      </c>
      <c r="G202" s="152"/>
      <c r="H202" s="152">
        <v>392</v>
      </c>
      <c r="I202" s="174">
        <v>384</v>
      </c>
      <c r="J202" s="218" t="s">
        <v>694</v>
      </c>
      <c r="K202" s="124">
        <f t="shared" si="46"/>
        <v>77</v>
      </c>
      <c r="L202" s="176">
        <f t="shared" si="47"/>
        <v>0.24444444444444444</v>
      </c>
      <c r="M202" s="177" t="s">
        <v>557</v>
      </c>
      <c r="N202" s="178">
        <v>43017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6">
        <v>100</v>
      </c>
      <c r="B203" s="150">
        <v>43013</v>
      </c>
      <c r="C203" s="150"/>
      <c r="D203" s="151" t="s">
        <v>695</v>
      </c>
      <c r="E203" s="152" t="s">
        <v>581</v>
      </c>
      <c r="F203" s="153">
        <v>145</v>
      </c>
      <c r="G203" s="152"/>
      <c r="H203" s="152">
        <v>179</v>
      </c>
      <c r="I203" s="174">
        <v>180</v>
      </c>
      <c r="J203" s="218" t="s">
        <v>571</v>
      </c>
      <c r="K203" s="124">
        <f t="shared" si="46"/>
        <v>34</v>
      </c>
      <c r="L203" s="176">
        <f t="shared" si="47"/>
        <v>0.23448275862068965</v>
      </c>
      <c r="M203" s="177" t="s">
        <v>557</v>
      </c>
      <c r="N203" s="178">
        <v>43025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6">
        <v>101</v>
      </c>
      <c r="B204" s="150">
        <v>43014</v>
      </c>
      <c r="C204" s="150"/>
      <c r="D204" s="151" t="s">
        <v>331</v>
      </c>
      <c r="E204" s="152" t="s">
        <v>581</v>
      </c>
      <c r="F204" s="153">
        <v>256</v>
      </c>
      <c r="G204" s="152"/>
      <c r="H204" s="152">
        <v>323</v>
      </c>
      <c r="I204" s="174">
        <v>320</v>
      </c>
      <c r="J204" s="218" t="s">
        <v>640</v>
      </c>
      <c r="K204" s="124">
        <f t="shared" si="46"/>
        <v>67</v>
      </c>
      <c r="L204" s="176">
        <f t="shared" si="47"/>
        <v>0.26171875</v>
      </c>
      <c r="M204" s="177" t="s">
        <v>557</v>
      </c>
      <c r="N204" s="178">
        <v>43067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6">
        <v>102</v>
      </c>
      <c r="B205" s="150">
        <v>43017</v>
      </c>
      <c r="C205" s="150"/>
      <c r="D205" s="151" t="s">
        <v>351</v>
      </c>
      <c r="E205" s="152" t="s">
        <v>581</v>
      </c>
      <c r="F205" s="153">
        <v>137.5</v>
      </c>
      <c r="G205" s="152"/>
      <c r="H205" s="152">
        <v>184</v>
      </c>
      <c r="I205" s="174">
        <v>183</v>
      </c>
      <c r="J205" s="175" t="s">
        <v>696</v>
      </c>
      <c r="K205" s="124">
        <f t="shared" si="46"/>
        <v>46.5</v>
      </c>
      <c r="L205" s="176">
        <f t="shared" si="47"/>
        <v>0.33818181818181819</v>
      </c>
      <c r="M205" s="177" t="s">
        <v>557</v>
      </c>
      <c r="N205" s="178">
        <v>43108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6">
        <v>103</v>
      </c>
      <c r="B206" s="150">
        <v>43018</v>
      </c>
      <c r="C206" s="150"/>
      <c r="D206" s="151" t="s">
        <v>697</v>
      </c>
      <c r="E206" s="152" t="s">
        <v>581</v>
      </c>
      <c r="F206" s="153">
        <v>125.5</v>
      </c>
      <c r="G206" s="152"/>
      <c r="H206" s="152">
        <v>158</v>
      </c>
      <c r="I206" s="174">
        <v>155</v>
      </c>
      <c r="J206" s="175" t="s">
        <v>698</v>
      </c>
      <c r="K206" s="124">
        <f t="shared" si="46"/>
        <v>32.5</v>
      </c>
      <c r="L206" s="176">
        <f t="shared" si="47"/>
        <v>0.25896414342629481</v>
      </c>
      <c r="M206" s="177" t="s">
        <v>557</v>
      </c>
      <c r="N206" s="178">
        <v>43067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6">
        <v>104</v>
      </c>
      <c r="B207" s="150">
        <v>43018</v>
      </c>
      <c r="C207" s="150"/>
      <c r="D207" s="151" t="s">
        <v>728</v>
      </c>
      <c r="E207" s="152" t="s">
        <v>581</v>
      </c>
      <c r="F207" s="153">
        <v>895</v>
      </c>
      <c r="G207" s="152"/>
      <c r="H207" s="152">
        <v>1122.5</v>
      </c>
      <c r="I207" s="174">
        <v>1078</v>
      </c>
      <c r="J207" s="175" t="s">
        <v>729</v>
      </c>
      <c r="K207" s="124">
        <v>227.5</v>
      </c>
      <c r="L207" s="176">
        <v>0.25418994413407803</v>
      </c>
      <c r="M207" s="177" t="s">
        <v>557</v>
      </c>
      <c r="N207" s="178">
        <v>43117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105</v>
      </c>
      <c r="B208" s="150">
        <v>43020</v>
      </c>
      <c r="C208" s="150"/>
      <c r="D208" s="151" t="s">
        <v>339</v>
      </c>
      <c r="E208" s="152" t="s">
        <v>581</v>
      </c>
      <c r="F208" s="153">
        <v>525</v>
      </c>
      <c r="G208" s="152"/>
      <c r="H208" s="152">
        <v>629</v>
      </c>
      <c r="I208" s="174">
        <v>629</v>
      </c>
      <c r="J208" s="218" t="s">
        <v>640</v>
      </c>
      <c r="K208" s="124">
        <v>104</v>
      </c>
      <c r="L208" s="176">
        <v>0.19809523809523799</v>
      </c>
      <c r="M208" s="177" t="s">
        <v>557</v>
      </c>
      <c r="N208" s="178">
        <v>43119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106</v>
      </c>
      <c r="B209" s="150">
        <v>43046</v>
      </c>
      <c r="C209" s="150"/>
      <c r="D209" s="151" t="s">
        <v>380</v>
      </c>
      <c r="E209" s="152" t="s">
        <v>581</v>
      </c>
      <c r="F209" s="153">
        <v>740</v>
      </c>
      <c r="G209" s="152"/>
      <c r="H209" s="152">
        <v>892.5</v>
      </c>
      <c r="I209" s="174">
        <v>900</v>
      </c>
      <c r="J209" s="175" t="s">
        <v>699</v>
      </c>
      <c r="K209" s="124">
        <f>H209-F209</f>
        <v>152.5</v>
      </c>
      <c r="L209" s="176">
        <f>K209/F209</f>
        <v>0.20608108108108109</v>
      </c>
      <c r="M209" s="177" t="s">
        <v>557</v>
      </c>
      <c r="N209" s="178">
        <v>43052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107</v>
      </c>
      <c r="B210" s="102">
        <v>43073</v>
      </c>
      <c r="C210" s="102"/>
      <c r="D210" s="103" t="s">
        <v>700</v>
      </c>
      <c r="E210" s="104" t="s">
        <v>581</v>
      </c>
      <c r="F210" s="105">
        <v>118.5</v>
      </c>
      <c r="G210" s="104"/>
      <c r="H210" s="104">
        <v>143.5</v>
      </c>
      <c r="I210" s="122">
        <v>145</v>
      </c>
      <c r="J210" s="137" t="s">
        <v>701</v>
      </c>
      <c r="K210" s="124">
        <f>H210-F210</f>
        <v>25</v>
      </c>
      <c r="L210" s="125">
        <f>K210/F210</f>
        <v>0.2109704641350211</v>
      </c>
      <c r="M210" s="126" t="s">
        <v>557</v>
      </c>
      <c r="N210" s="127">
        <v>43097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5">
        <v>108</v>
      </c>
      <c r="B211" s="106">
        <v>43090</v>
      </c>
      <c r="C211" s="106"/>
      <c r="D211" s="154" t="s">
        <v>421</v>
      </c>
      <c r="E211" s="108" t="s">
        <v>581</v>
      </c>
      <c r="F211" s="109">
        <v>715</v>
      </c>
      <c r="G211" s="109"/>
      <c r="H211" s="110">
        <v>500</v>
      </c>
      <c r="I211" s="128">
        <v>872</v>
      </c>
      <c r="J211" s="134" t="s">
        <v>702</v>
      </c>
      <c r="K211" s="130">
        <f>H211-F211</f>
        <v>-215</v>
      </c>
      <c r="L211" s="131">
        <f>K211/F211</f>
        <v>-0.30069930069930068</v>
      </c>
      <c r="M211" s="132" t="s">
        <v>621</v>
      </c>
      <c r="N211" s="133">
        <v>43670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109</v>
      </c>
      <c r="B212" s="102">
        <v>43098</v>
      </c>
      <c r="C212" s="102"/>
      <c r="D212" s="103" t="s">
        <v>693</v>
      </c>
      <c r="E212" s="104" t="s">
        <v>581</v>
      </c>
      <c r="F212" s="105">
        <v>435</v>
      </c>
      <c r="G212" s="104"/>
      <c r="H212" s="104">
        <v>542.5</v>
      </c>
      <c r="I212" s="122">
        <v>539</v>
      </c>
      <c r="J212" s="137" t="s">
        <v>640</v>
      </c>
      <c r="K212" s="124">
        <v>107.5</v>
      </c>
      <c r="L212" s="125">
        <v>0.247126436781609</v>
      </c>
      <c r="M212" s="126" t="s">
        <v>557</v>
      </c>
      <c r="N212" s="127">
        <v>43206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110</v>
      </c>
      <c r="B213" s="102">
        <v>43098</v>
      </c>
      <c r="C213" s="102"/>
      <c r="D213" s="103" t="s">
        <v>531</v>
      </c>
      <c r="E213" s="104" t="s">
        <v>581</v>
      </c>
      <c r="F213" s="105">
        <v>885</v>
      </c>
      <c r="G213" s="104"/>
      <c r="H213" s="104">
        <v>1090</v>
      </c>
      <c r="I213" s="122">
        <v>1084</v>
      </c>
      <c r="J213" s="137" t="s">
        <v>640</v>
      </c>
      <c r="K213" s="124">
        <v>205</v>
      </c>
      <c r="L213" s="125">
        <v>0.23163841807909599</v>
      </c>
      <c r="M213" s="126" t="s">
        <v>557</v>
      </c>
      <c r="N213" s="127">
        <v>43213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48">
        <v>111</v>
      </c>
      <c r="B214" s="334">
        <v>43192</v>
      </c>
      <c r="C214" s="334"/>
      <c r="D214" s="112" t="s">
        <v>710</v>
      </c>
      <c r="E214" s="336" t="s">
        <v>581</v>
      </c>
      <c r="F214" s="338">
        <v>478.5</v>
      </c>
      <c r="G214" s="336"/>
      <c r="H214" s="336">
        <v>442</v>
      </c>
      <c r="I214" s="340">
        <v>613</v>
      </c>
      <c r="J214" s="365" t="s">
        <v>799</v>
      </c>
      <c r="K214" s="130">
        <f>H214-F214</f>
        <v>-36.5</v>
      </c>
      <c r="L214" s="131">
        <f>K214/F214</f>
        <v>-7.6280041797283177E-2</v>
      </c>
      <c r="M214" s="132" t="s">
        <v>621</v>
      </c>
      <c r="N214" s="133">
        <v>43762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5">
        <v>112</v>
      </c>
      <c r="B215" s="106">
        <v>43194</v>
      </c>
      <c r="C215" s="106"/>
      <c r="D215" s="355" t="s">
        <v>781</v>
      </c>
      <c r="E215" s="108" t="s">
        <v>581</v>
      </c>
      <c r="F215" s="109">
        <f>141.5-7.3</f>
        <v>134.19999999999999</v>
      </c>
      <c r="G215" s="109"/>
      <c r="H215" s="110">
        <v>77</v>
      </c>
      <c r="I215" s="128">
        <v>180</v>
      </c>
      <c r="J215" s="365" t="s">
        <v>798</v>
      </c>
      <c r="K215" s="130">
        <f>H215-F215</f>
        <v>-57.199999999999989</v>
      </c>
      <c r="L215" s="131">
        <f>K215/F215</f>
        <v>-0.42622950819672129</v>
      </c>
      <c r="M215" s="132" t="s">
        <v>621</v>
      </c>
      <c r="N215" s="133">
        <v>43522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5">
        <v>113</v>
      </c>
      <c r="B216" s="106">
        <v>43209</v>
      </c>
      <c r="C216" s="106"/>
      <c r="D216" s="107" t="s">
        <v>703</v>
      </c>
      <c r="E216" s="108" t="s">
        <v>581</v>
      </c>
      <c r="F216" s="109">
        <v>430</v>
      </c>
      <c r="G216" s="109"/>
      <c r="H216" s="110">
        <v>220</v>
      </c>
      <c r="I216" s="128">
        <v>537</v>
      </c>
      <c r="J216" s="134" t="s">
        <v>704</v>
      </c>
      <c r="K216" s="130">
        <f>H216-F216</f>
        <v>-210</v>
      </c>
      <c r="L216" s="131">
        <f>K216/F216</f>
        <v>-0.48837209302325579</v>
      </c>
      <c r="M216" s="132" t="s">
        <v>621</v>
      </c>
      <c r="N216" s="133">
        <v>43252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9">
        <v>114</v>
      </c>
      <c r="B217" s="155">
        <v>43220</v>
      </c>
      <c r="C217" s="155"/>
      <c r="D217" s="156" t="s">
        <v>381</v>
      </c>
      <c r="E217" s="157" t="s">
        <v>581</v>
      </c>
      <c r="F217" s="159">
        <v>153.5</v>
      </c>
      <c r="G217" s="159"/>
      <c r="H217" s="159">
        <v>196</v>
      </c>
      <c r="I217" s="159">
        <v>196</v>
      </c>
      <c r="J217" s="342" t="s">
        <v>815</v>
      </c>
      <c r="K217" s="179">
        <f>H217-F217</f>
        <v>42.5</v>
      </c>
      <c r="L217" s="180">
        <f>K217/F217</f>
        <v>0.27687296416938112</v>
      </c>
      <c r="M217" s="158" t="s">
        <v>557</v>
      </c>
      <c r="N217" s="181">
        <v>43605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5">
        <v>115</v>
      </c>
      <c r="B218" s="106">
        <v>43306</v>
      </c>
      <c r="C218" s="106"/>
      <c r="D218" s="107" t="s">
        <v>726</v>
      </c>
      <c r="E218" s="108" t="s">
        <v>581</v>
      </c>
      <c r="F218" s="109">
        <v>27.5</v>
      </c>
      <c r="G218" s="109"/>
      <c r="H218" s="110">
        <v>13.1</v>
      </c>
      <c r="I218" s="128">
        <v>60</v>
      </c>
      <c r="J218" s="134" t="s">
        <v>730</v>
      </c>
      <c r="K218" s="130">
        <v>-14.4</v>
      </c>
      <c r="L218" s="131">
        <v>-0.52363636363636401</v>
      </c>
      <c r="M218" s="132" t="s">
        <v>621</v>
      </c>
      <c r="N218" s="133">
        <v>43138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8">
        <v>116</v>
      </c>
      <c r="B219" s="334">
        <v>43318</v>
      </c>
      <c r="C219" s="334"/>
      <c r="D219" s="112" t="s">
        <v>705</v>
      </c>
      <c r="E219" s="336" t="s">
        <v>581</v>
      </c>
      <c r="F219" s="336">
        <v>148.5</v>
      </c>
      <c r="G219" s="336"/>
      <c r="H219" s="336">
        <v>102</v>
      </c>
      <c r="I219" s="340">
        <v>182</v>
      </c>
      <c r="J219" s="134" t="s">
        <v>814</v>
      </c>
      <c r="K219" s="130">
        <f>H219-F219</f>
        <v>-46.5</v>
      </c>
      <c r="L219" s="131">
        <f>K219/F219</f>
        <v>-0.31313131313131315</v>
      </c>
      <c r="M219" s="132" t="s">
        <v>621</v>
      </c>
      <c r="N219" s="133">
        <v>43661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117</v>
      </c>
      <c r="B220" s="102">
        <v>43335</v>
      </c>
      <c r="C220" s="102"/>
      <c r="D220" s="103" t="s">
        <v>731</v>
      </c>
      <c r="E220" s="104" t="s">
        <v>581</v>
      </c>
      <c r="F220" s="152">
        <v>285</v>
      </c>
      <c r="G220" s="104"/>
      <c r="H220" s="104">
        <v>355</v>
      </c>
      <c r="I220" s="122">
        <v>364</v>
      </c>
      <c r="J220" s="137" t="s">
        <v>732</v>
      </c>
      <c r="K220" s="124">
        <v>70</v>
      </c>
      <c r="L220" s="125">
        <v>0.24561403508771901</v>
      </c>
      <c r="M220" s="126" t="s">
        <v>557</v>
      </c>
      <c r="N220" s="127">
        <v>43455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118</v>
      </c>
      <c r="B221" s="102">
        <v>43341</v>
      </c>
      <c r="C221" s="102"/>
      <c r="D221" s="103" t="s">
        <v>371</v>
      </c>
      <c r="E221" s="104" t="s">
        <v>581</v>
      </c>
      <c r="F221" s="152">
        <v>525</v>
      </c>
      <c r="G221" s="104"/>
      <c r="H221" s="104">
        <v>585</v>
      </c>
      <c r="I221" s="122">
        <v>635</v>
      </c>
      <c r="J221" s="137" t="s">
        <v>706</v>
      </c>
      <c r="K221" s="124">
        <f t="shared" ref="K221:K233" si="48">H221-F221</f>
        <v>60</v>
      </c>
      <c r="L221" s="125">
        <f t="shared" ref="L221:L233" si="49">K221/F221</f>
        <v>0.11428571428571428</v>
      </c>
      <c r="M221" s="126" t="s">
        <v>557</v>
      </c>
      <c r="N221" s="127">
        <v>43662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119</v>
      </c>
      <c r="B222" s="102">
        <v>43395</v>
      </c>
      <c r="C222" s="102"/>
      <c r="D222" s="103" t="s">
        <v>358</v>
      </c>
      <c r="E222" s="104" t="s">
        <v>581</v>
      </c>
      <c r="F222" s="152">
        <v>475</v>
      </c>
      <c r="G222" s="104"/>
      <c r="H222" s="104">
        <v>574</v>
      </c>
      <c r="I222" s="122">
        <v>570</v>
      </c>
      <c r="J222" s="137" t="s">
        <v>640</v>
      </c>
      <c r="K222" s="124">
        <f t="shared" si="48"/>
        <v>99</v>
      </c>
      <c r="L222" s="125">
        <f t="shared" si="49"/>
        <v>0.20842105263157895</v>
      </c>
      <c r="M222" s="126" t="s">
        <v>557</v>
      </c>
      <c r="N222" s="127">
        <v>43403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6">
        <v>120</v>
      </c>
      <c r="B223" s="150">
        <v>43397</v>
      </c>
      <c r="C223" s="150"/>
      <c r="D223" s="382" t="s">
        <v>378</v>
      </c>
      <c r="E223" s="152" t="s">
        <v>581</v>
      </c>
      <c r="F223" s="152">
        <v>707.5</v>
      </c>
      <c r="G223" s="152"/>
      <c r="H223" s="152">
        <v>872</v>
      </c>
      <c r="I223" s="174">
        <v>872</v>
      </c>
      <c r="J223" s="175" t="s">
        <v>640</v>
      </c>
      <c r="K223" s="124">
        <f t="shared" si="48"/>
        <v>164.5</v>
      </c>
      <c r="L223" s="176">
        <f t="shared" si="49"/>
        <v>0.23250883392226149</v>
      </c>
      <c r="M223" s="177" t="s">
        <v>557</v>
      </c>
      <c r="N223" s="178">
        <v>43482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6">
        <v>121</v>
      </c>
      <c r="B224" s="150">
        <v>43398</v>
      </c>
      <c r="C224" s="150"/>
      <c r="D224" s="382" t="s">
        <v>340</v>
      </c>
      <c r="E224" s="152" t="s">
        <v>581</v>
      </c>
      <c r="F224" s="152">
        <v>162</v>
      </c>
      <c r="G224" s="152"/>
      <c r="H224" s="152">
        <v>204</v>
      </c>
      <c r="I224" s="174">
        <v>209</v>
      </c>
      <c r="J224" s="175" t="s">
        <v>813</v>
      </c>
      <c r="K224" s="124">
        <f t="shared" si="48"/>
        <v>42</v>
      </c>
      <c r="L224" s="176">
        <f t="shared" si="49"/>
        <v>0.25925925925925924</v>
      </c>
      <c r="M224" s="177" t="s">
        <v>557</v>
      </c>
      <c r="N224" s="178">
        <v>43539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7">
        <v>122</v>
      </c>
      <c r="B225" s="198">
        <v>43399</v>
      </c>
      <c r="C225" s="198"/>
      <c r="D225" s="151" t="s">
        <v>466</v>
      </c>
      <c r="E225" s="199" t="s">
        <v>581</v>
      </c>
      <c r="F225" s="199">
        <v>240</v>
      </c>
      <c r="G225" s="199"/>
      <c r="H225" s="199">
        <v>297</v>
      </c>
      <c r="I225" s="219">
        <v>297</v>
      </c>
      <c r="J225" s="175" t="s">
        <v>640</v>
      </c>
      <c r="K225" s="220">
        <f t="shared" si="48"/>
        <v>57</v>
      </c>
      <c r="L225" s="221">
        <f t="shared" si="49"/>
        <v>0.23749999999999999</v>
      </c>
      <c r="M225" s="222" t="s">
        <v>557</v>
      </c>
      <c r="N225" s="223">
        <v>43417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123</v>
      </c>
      <c r="B226" s="102">
        <v>43439</v>
      </c>
      <c r="C226" s="102"/>
      <c r="D226" s="144" t="s">
        <v>707</v>
      </c>
      <c r="E226" s="104" t="s">
        <v>581</v>
      </c>
      <c r="F226" s="104">
        <v>202.5</v>
      </c>
      <c r="G226" s="104"/>
      <c r="H226" s="104">
        <v>255</v>
      </c>
      <c r="I226" s="122">
        <v>252</v>
      </c>
      <c r="J226" s="137" t="s">
        <v>640</v>
      </c>
      <c r="K226" s="124">
        <f t="shared" si="48"/>
        <v>52.5</v>
      </c>
      <c r="L226" s="125">
        <f t="shared" si="49"/>
        <v>0.25925925925925924</v>
      </c>
      <c r="M226" s="126" t="s">
        <v>557</v>
      </c>
      <c r="N226" s="127">
        <v>43542</v>
      </c>
      <c r="O226" s="54"/>
      <c r="P226" s="13"/>
      <c r="Q226" s="13"/>
      <c r="R226" s="90" t="s">
        <v>709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124</v>
      </c>
      <c r="B227" s="198">
        <v>43465</v>
      </c>
      <c r="C227" s="102"/>
      <c r="D227" s="382" t="s">
        <v>403</v>
      </c>
      <c r="E227" s="199" t="s">
        <v>581</v>
      </c>
      <c r="F227" s="199">
        <v>710</v>
      </c>
      <c r="G227" s="199"/>
      <c r="H227" s="199">
        <v>866</v>
      </c>
      <c r="I227" s="219">
        <v>866</v>
      </c>
      <c r="J227" s="175" t="s">
        <v>640</v>
      </c>
      <c r="K227" s="124">
        <f t="shared" si="48"/>
        <v>156</v>
      </c>
      <c r="L227" s="125">
        <f t="shared" si="49"/>
        <v>0.21971830985915494</v>
      </c>
      <c r="M227" s="126" t="s">
        <v>557</v>
      </c>
      <c r="N227" s="344">
        <v>43553</v>
      </c>
      <c r="O227" s="54"/>
      <c r="P227" s="13"/>
      <c r="Q227" s="13"/>
      <c r="R227" s="14" t="s">
        <v>709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125</v>
      </c>
      <c r="B228" s="198">
        <v>43522</v>
      </c>
      <c r="C228" s="198"/>
      <c r="D228" s="382" t="s">
        <v>139</v>
      </c>
      <c r="E228" s="199" t="s">
        <v>581</v>
      </c>
      <c r="F228" s="199">
        <v>337.25</v>
      </c>
      <c r="G228" s="199"/>
      <c r="H228" s="199">
        <v>398.5</v>
      </c>
      <c r="I228" s="219">
        <v>411</v>
      </c>
      <c r="J228" s="137" t="s">
        <v>812</v>
      </c>
      <c r="K228" s="124">
        <f t="shared" si="48"/>
        <v>61.25</v>
      </c>
      <c r="L228" s="125">
        <f t="shared" si="49"/>
        <v>0.1816160118606375</v>
      </c>
      <c r="M228" s="126" t="s">
        <v>557</v>
      </c>
      <c r="N228" s="344">
        <v>43760</v>
      </c>
      <c r="O228" s="54"/>
      <c r="P228" s="13"/>
      <c r="Q228" s="13"/>
      <c r="R228" s="90" t="s">
        <v>709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50">
        <v>126</v>
      </c>
      <c r="B229" s="160">
        <v>43559</v>
      </c>
      <c r="C229" s="160"/>
      <c r="D229" s="161" t="s">
        <v>395</v>
      </c>
      <c r="E229" s="162" t="s">
        <v>581</v>
      </c>
      <c r="F229" s="162">
        <v>130</v>
      </c>
      <c r="G229" s="162"/>
      <c r="H229" s="162">
        <v>65</v>
      </c>
      <c r="I229" s="182">
        <v>158</v>
      </c>
      <c r="J229" s="134" t="s">
        <v>708</v>
      </c>
      <c r="K229" s="130">
        <f t="shared" si="48"/>
        <v>-65</v>
      </c>
      <c r="L229" s="131">
        <f t="shared" si="49"/>
        <v>-0.5</v>
      </c>
      <c r="M229" s="132" t="s">
        <v>621</v>
      </c>
      <c r="N229" s="133">
        <v>43726</v>
      </c>
      <c r="O229" s="54"/>
      <c r="P229" s="13"/>
      <c r="Q229" s="13"/>
      <c r="R229" s="14" t="s">
        <v>711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51">
        <v>127</v>
      </c>
      <c r="B230" s="183">
        <v>43017</v>
      </c>
      <c r="C230" s="183"/>
      <c r="D230" s="184" t="s">
        <v>166</v>
      </c>
      <c r="E230" s="185" t="s">
        <v>581</v>
      </c>
      <c r="F230" s="186">
        <v>141.5</v>
      </c>
      <c r="G230" s="187"/>
      <c r="H230" s="187">
        <v>183.5</v>
      </c>
      <c r="I230" s="187">
        <v>210</v>
      </c>
      <c r="J230" s="208" t="s">
        <v>803</v>
      </c>
      <c r="K230" s="209">
        <f t="shared" si="48"/>
        <v>42</v>
      </c>
      <c r="L230" s="210">
        <f t="shared" si="49"/>
        <v>0.29681978798586572</v>
      </c>
      <c r="M230" s="186" t="s">
        <v>557</v>
      </c>
      <c r="N230" s="211">
        <v>43042</v>
      </c>
      <c r="O230" s="54"/>
      <c r="P230" s="13"/>
      <c r="Q230" s="13"/>
      <c r="R230" s="90" t="s">
        <v>711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50">
        <v>128</v>
      </c>
      <c r="B231" s="160">
        <v>43074</v>
      </c>
      <c r="C231" s="160"/>
      <c r="D231" s="161" t="s">
        <v>296</v>
      </c>
      <c r="E231" s="162" t="s">
        <v>581</v>
      </c>
      <c r="F231" s="163">
        <v>172</v>
      </c>
      <c r="G231" s="162"/>
      <c r="H231" s="162">
        <v>155.25</v>
      </c>
      <c r="I231" s="182">
        <v>230</v>
      </c>
      <c r="J231" s="365" t="s">
        <v>796</v>
      </c>
      <c r="K231" s="130">
        <f t="shared" ref="K231" si="50">H231-F231</f>
        <v>-16.75</v>
      </c>
      <c r="L231" s="131">
        <f t="shared" ref="L231" si="51">K231/F231</f>
        <v>-9.7383720930232565E-2</v>
      </c>
      <c r="M231" s="132" t="s">
        <v>621</v>
      </c>
      <c r="N231" s="133">
        <v>43787</v>
      </c>
      <c r="O231" s="54"/>
      <c r="P231" s="13"/>
      <c r="Q231" s="13"/>
      <c r="R231" s="14" t="s">
        <v>711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51">
        <v>129</v>
      </c>
      <c r="B232" s="183">
        <v>43398</v>
      </c>
      <c r="C232" s="183"/>
      <c r="D232" s="184" t="s">
        <v>103</v>
      </c>
      <c r="E232" s="185" t="s">
        <v>581</v>
      </c>
      <c r="F232" s="187">
        <v>698.5</v>
      </c>
      <c r="G232" s="187"/>
      <c r="H232" s="187">
        <v>850</v>
      </c>
      <c r="I232" s="187">
        <v>890</v>
      </c>
      <c r="J232" s="212" t="s">
        <v>809</v>
      </c>
      <c r="K232" s="209">
        <f t="shared" si="48"/>
        <v>151.5</v>
      </c>
      <c r="L232" s="210">
        <f t="shared" si="49"/>
        <v>0.21689334287759485</v>
      </c>
      <c r="M232" s="186" t="s">
        <v>557</v>
      </c>
      <c r="N232" s="211">
        <v>43453</v>
      </c>
      <c r="O232" s="54"/>
      <c r="P232" s="13"/>
      <c r="Q232" s="13"/>
      <c r="R232" s="14" t="s">
        <v>709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130</v>
      </c>
      <c r="B233" s="155">
        <v>42877</v>
      </c>
      <c r="C233" s="155"/>
      <c r="D233" s="156" t="s">
        <v>370</v>
      </c>
      <c r="E233" s="157" t="s">
        <v>581</v>
      </c>
      <c r="F233" s="158">
        <v>127.6</v>
      </c>
      <c r="G233" s="159"/>
      <c r="H233" s="159">
        <v>138</v>
      </c>
      <c r="I233" s="159">
        <v>190</v>
      </c>
      <c r="J233" s="366" t="s">
        <v>800</v>
      </c>
      <c r="K233" s="179">
        <f t="shared" si="48"/>
        <v>10.400000000000006</v>
      </c>
      <c r="L233" s="180">
        <f t="shared" si="49"/>
        <v>8.1504702194357417E-2</v>
      </c>
      <c r="M233" s="158" t="s">
        <v>557</v>
      </c>
      <c r="N233" s="181">
        <v>43774</v>
      </c>
      <c r="O233" s="54"/>
      <c r="P233" s="13"/>
      <c r="Q233" s="13"/>
      <c r="R233" s="90" t="s">
        <v>711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131</v>
      </c>
      <c r="B234" s="155">
        <v>43158</v>
      </c>
      <c r="C234" s="155"/>
      <c r="D234" s="156" t="s">
        <v>712</v>
      </c>
      <c r="E234" s="157" t="s">
        <v>581</v>
      </c>
      <c r="F234" s="158">
        <v>317</v>
      </c>
      <c r="G234" s="159"/>
      <c r="H234" s="159">
        <v>382.5</v>
      </c>
      <c r="I234" s="159">
        <v>398</v>
      </c>
      <c r="J234" s="366" t="s">
        <v>988</v>
      </c>
      <c r="K234" s="179">
        <f t="shared" ref="K234" si="52">H234-F234</f>
        <v>65.5</v>
      </c>
      <c r="L234" s="180">
        <f t="shared" ref="L234" si="53">K234/F234</f>
        <v>0.20662460567823343</v>
      </c>
      <c r="M234" s="158" t="s">
        <v>557</v>
      </c>
      <c r="N234" s="181">
        <v>44238</v>
      </c>
      <c r="O234" s="54"/>
      <c r="P234" s="13"/>
      <c r="Q234" s="13"/>
      <c r="R234" s="328" t="s">
        <v>711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50">
        <v>132</v>
      </c>
      <c r="B235" s="160">
        <v>43164</v>
      </c>
      <c r="C235" s="160"/>
      <c r="D235" s="161" t="s">
        <v>133</v>
      </c>
      <c r="E235" s="162" t="s">
        <v>581</v>
      </c>
      <c r="F235" s="163">
        <f>510-14.4</f>
        <v>495.6</v>
      </c>
      <c r="G235" s="162"/>
      <c r="H235" s="162">
        <v>350</v>
      </c>
      <c r="I235" s="182">
        <v>672</v>
      </c>
      <c r="J235" s="365" t="s">
        <v>805</v>
      </c>
      <c r="K235" s="130">
        <f t="shared" ref="K235" si="54">H235-F235</f>
        <v>-145.60000000000002</v>
      </c>
      <c r="L235" s="131">
        <f t="shared" ref="L235" si="55">K235/F235</f>
        <v>-0.29378531073446329</v>
      </c>
      <c r="M235" s="132" t="s">
        <v>621</v>
      </c>
      <c r="N235" s="133">
        <v>43887</v>
      </c>
      <c r="O235" s="54"/>
      <c r="P235" s="13"/>
      <c r="Q235" s="13"/>
      <c r="R235" s="14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50">
        <v>133</v>
      </c>
      <c r="B236" s="160">
        <v>43237</v>
      </c>
      <c r="C236" s="160"/>
      <c r="D236" s="161" t="s">
        <v>460</v>
      </c>
      <c r="E236" s="162" t="s">
        <v>581</v>
      </c>
      <c r="F236" s="163">
        <v>230.3</v>
      </c>
      <c r="G236" s="162"/>
      <c r="H236" s="162">
        <v>102.5</v>
      </c>
      <c r="I236" s="182">
        <v>348</v>
      </c>
      <c r="J236" s="365" t="s">
        <v>807</v>
      </c>
      <c r="K236" s="130">
        <f t="shared" ref="K236:K237" si="56">H236-F236</f>
        <v>-127.80000000000001</v>
      </c>
      <c r="L236" s="131">
        <f t="shared" ref="L236:L237" si="57">K236/F236</f>
        <v>-0.55492835432045162</v>
      </c>
      <c r="M236" s="132" t="s">
        <v>621</v>
      </c>
      <c r="N236" s="133">
        <v>43896</v>
      </c>
      <c r="O236" s="54"/>
      <c r="P236" s="13"/>
      <c r="Q236" s="13"/>
      <c r="R236" s="330" t="s">
        <v>709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134</v>
      </c>
      <c r="B237" s="155">
        <v>43258</v>
      </c>
      <c r="C237" s="155"/>
      <c r="D237" s="156" t="s">
        <v>427</v>
      </c>
      <c r="E237" s="157" t="s">
        <v>581</v>
      </c>
      <c r="F237" s="158">
        <f>342.5-5.1</f>
        <v>337.4</v>
      </c>
      <c r="G237" s="159"/>
      <c r="H237" s="159">
        <v>412.5</v>
      </c>
      <c r="I237" s="159">
        <v>439</v>
      </c>
      <c r="J237" s="366" t="s">
        <v>862</v>
      </c>
      <c r="K237" s="179">
        <f t="shared" si="56"/>
        <v>75.100000000000023</v>
      </c>
      <c r="L237" s="180">
        <f t="shared" si="57"/>
        <v>0.22258446947243635</v>
      </c>
      <c r="M237" s="158" t="s">
        <v>557</v>
      </c>
      <c r="N237" s="181">
        <v>44230</v>
      </c>
      <c r="O237" s="54"/>
      <c r="P237" s="13"/>
      <c r="Q237" s="13"/>
      <c r="R237" s="90" t="s">
        <v>711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205">
        <v>135</v>
      </c>
      <c r="B238" s="190">
        <v>43285</v>
      </c>
      <c r="C238" s="190"/>
      <c r="D238" s="193" t="s">
        <v>48</v>
      </c>
      <c r="E238" s="191" t="s">
        <v>581</v>
      </c>
      <c r="F238" s="189">
        <f>127.5-5.53</f>
        <v>121.97</v>
      </c>
      <c r="G238" s="191"/>
      <c r="H238" s="191"/>
      <c r="I238" s="213">
        <v>170</v>
      </c>
      <c r="J238" s="225" t="s">
        <v>559</v>
      </c>
      <c r="K238" s="215"/>
      <c r="L238" s="216"/>
      <c r="M238" s="214" t="s">
        <v>559</v>
      </c>
      <c r="N238" s="217"/>
      <c r="O238" s="54"/>
      <c r="P238" s="13"/>
      <c r="Q238" s="13"/>
      <c r="R238" s="14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50">
        <v>136</v>
      </c>
      <c r="B239" s="160">
        <v>43294</v>
      </c>
      <c r="C239" s="160"/>
      <c r="D239" s="161" t="s">
        <v>240</v>
      </c>
      <c r="E239" s="162" t="s">
        <v>581</v>
      </c>
      <c r="F239" s="163">
        <v>46.5</v>
      </c>
      <c r="G239" s="162"/>
      <c r="H239" s="162">
        <v>17</v>
      </c>
      <c r="I239" s="182">
        <v>59</v>
      </c>
      <c r="J239" s="365" t="s">
        <v>804</v>
      </c>
      <c r="K239" s="130">
        <f t="shared" ref="K239" si="58">H239-F239</f>
        <v>-29.5</v>
      </c>
      <c r="L239" s="131">
        <f t="shared" ref="L239" si="59">K239/F239</f>
        <v>-0.63440860215053763</v>
      </c>
      <c r="M239" s="132" t="s">
        <v>621</v>
      </c>
      <c r="N239" s="133">
        <v>43887</v>
      </c>
      <c r="O239" s="54"/>
      <c r="P239" s="13"/>
      <c r="Q239" s="13"/>
      <c r="R239" s="14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52">
        <v>137</v>
      </c>
      <c r="B240" s="188">
        <v>43396</v>
      </c>
      <c r="C240" s="188"/>
      <c r="D240" s="193" t="s">
        <v>405</v>
      </c>
      <c r="E240" s="191" t="s">
        <v>581</v>
      </c>
      <c r="F240" s="192">
        <v>156.5</v>
      </c>
      <c r="G240" s="191"/>
      <c r="H240" s="191"/>
      <c r="I240" s="213">
        <v>191</v>
      </c>
      <c r="J240" s="225" t="s">
        <v>559</v>
      </c>
      <c r="K240" s="215"/>
      <c r="L240" s="216"/>
      <c r="M240" s="214" t="s">
        <v>559</v>
      </c>
      <c r="N240" s="217"/>
      <c r="O240" s="54"/>
      <c r="P240" s="13"/>
      <c r="Q240" s="13"/>
      <c r="R240" s="14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52">
        <v>138</v>
      </c>
      <c r="B241" s="188">
        <v>43439</v>
      </c>
      <c r="C241" s="188"/>
      <c r="D241" s="193" t="s">
        <v>322</v>
      </c>
      <c r="E241" s="191" t="s">
        <v>581</v>
      </c>
      <c r="F241" s="192">
        <v>259.5</v>
      </c>
      <c r="G241" s="191"/>
      <c r="H241" s="191"/>
      <c r="I241" s="213">
        <v>321</v>
      </c>
      <c r="J241" s="225" t="s">
        <v>559</v>
      </c>
      <c r="K241" s="215"/>
      <c r="L241" s="216"/>
      <c r="M241" s="214" t="s">
        <v>559</v>
      </c>
      <c r="N241" s="217"/>
      <c r="O241" s="13"/>
      <c r="P241" s="13"/>
      <c r="Q241" s="13"/>
      <c r="R241" s="14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50">
        <v>139</v>
      </c>
      <c r="B242" s="160">
        <v>43439</v>
      </c>
      <c r="C242" s="160"/>
      <c r="D242" s="161" t="s">
        <v>733</v>
      </c>
      <c r="E242" s="162" t="s">
        <v>581</v>
      </c>
      <c r="F242" s="162">
        <v>715</v>
      </c>
      <c r="G242" s="162"/>
      <c r="H242" s="162">
        <v>445</v>
      </c>
      <c r="I242" s="182">
        <v>840</v>
      </c>
      <c r="J242" s="134" t="s">
        <v>784</v>
      </c>
      <c r="K242" s="130">
        <f t="shared" ref="K242:K245" si="60">H242-F242</f>
        <v>-270</v>
      </c>
      <c r="L242" s="131">
        <f t="shared" ref="L242:L245" si="61">K242/F242</f>
        <v>-0.3776223776223776</v>
      </c>
      <c r="M242" s="132" t="s">
        <v>621</v>
      </c>
      <c r="N242" s="133">
        <v>43800</v>
      </c>
      <c r="O242" s="54"/>
      <c r="P242" s="13"/>
      <c r="Q242" s="13"/>
      <c r="R242" s="14" t="s">
        <v>709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140</v>
      </c>
      <c r="B243" s="198">
        <v>43469</v>
      </c>
      <c r="C243" s="198"/>
      <c r="D243" s="151" t="s">
        <v>143</v>
      </c>
      <c r="E243" s="199" t="s">
        <v>581</v>
      </c>
      <c r="F243" s="199">
        <v>875</v>
      </c>
      <c r="G243" s="199"/>
      <c r="H243" s="199">
        <v>1165</v>
      </c>
      <c r="I243" s="219">
        <v>1185</v>
      </c>
      <c r="J243" s="137" t="s">
        <v>810</v>
      </c>
      <c r="K243" s="124">
        <f t="shared" si="60"/>
        <v>290</v>
      </c>
      <c r="L243" s="125">
        <f t="shared" si="61"/>
        <v>0.33142857142857141</v>
      </c>
      <c r="M243" s="126" t="s">
        <v>557</v>
      </c>
      <c r="N243" s="344">
        <v>43847</v>
      </c>
      <c r="O243" s="54"/>
      <c r="P243" s="13"/>
      <c r="Q243" s="13"/>
      <c r="R243" s="330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141</v>
      </c>
      <c r="B244" s="198">
        <v>43559</v>
      </c>
      <c r="C244" s="198"/>
      <c r="D244" s="382" t="s">
        <v>337</v>
      </c>
      <c r="E244" s="199" t="s">
        <v>581</v>
      </c>
      <c r="F244" s="199">
        <f>387-14.63</f>
        <v>372.37</v>
      </c>
      <c r="G244" s="199"/>
      <c r="H244" s="199">
        <v>490</v>
      </c>
      <c r="I244" s="219">
        <v>490</v>
      </c>
      <c r="J244" s="137" t="s">
        <v>640</v>
      </c>
      <c r="K244" s="124">
        <f t="shared" si="60"/>
        <v>117.63</v>
      </c>
      <c r="L244" s="125">
        <f t="shared" si="61"/>
        <v>0.31589548030185027</v>
      </c>
      <c r="M244" s="126" t="s">
        <v>557</v>
      </c>
      <c r="N244" s="344">
        <v>43850</v>
      </c>
      <c r="O244" s="54"/>
      <c r="P244" s="13"/>
      <c r="Q244" s="13"/>
      <c r="R244" s="330" t="s">
        <v>709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50">
        <v>142</v>
      </c>
      <c r="B245" s="160">
        <v>43578</v>
      </c>
      <c r="C245" s="160"/>
      <c r="D245" s="161" t="s">
        <v>734</v>
      </c>
      <c r="E245" s="162" t="s">
        <v>558</v>
      </c>
      <c r="F245" s="162">
        <v>220</v>
      </c>
      <c r="G245" s="162"/>
      <c r="H245" s="162">
        <v>127.5</v>
      </c>
      <c r="I245" s="182">
        <v>284</v>
      </c>
      <c r="J245" s="365" t="s">
        <v>808</v>
      </c>
      <c r="K245" s="130">
        <f t="shared" si="60"/>
        <v>-92.5</v>
      </c>
      <c r="L245" s="131">
        <f t="shared" si="61"/>
        <v>-0.42045454545454547</v>
      </c>
      <c r="M245" s="132" t="s">
        <v>621</v>
      </c>
      <c r="N245" s="133">
        <v>43896</v>
      </c>
      <c r="O245" s="54"/>
      <c r="P245" s="13"/>
      <c r="Q245" s="13"/>
      <c r="R245" s="14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143</v>
      </c>
      <c r="B246" s="198">
        <v>43622</v>
      </c>
      <c r="C246" s="198"/>
      <c r="D246" s="382" t="s">
        <v>467</v>
      </c>
      <c r="E246" s="199" t="s">
        <v>558</v>
      </c>
      <c r="F246" s="199">
        <v>332.8</v>
      </c>
      <c r="G246" s="199"/>
      <c r="H246" s="199">
        <v>405</v>
      </c>
      <c r="I246" s="219">
        <v>419</v>
      </c>
      <c r="J246" s="137" t="s">
        <v>811</v>
      </c>
      <c r="K246" s="124">
        <f t="shared" ref="K246" si="62">H246-F246</f>
        <v>72.199999999999989</v>
      </c>
      <c r="L246" s="125">
        <f t="shared" ref="L246" si="63">K246/F246</f>
        <v>0.21694711538461534</v>
      </c>
      <c r="M246" s="126" t="s">
        <v>557</v>
      </c>
      <c r="N246" s="344">
        <v>43860</v>
      </c>
      <c r="O246" s="54"/>
      <c r="P246" s="13"/>
      <c r="Q246" s="13"/>
      <c r="R246" s="14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40">
        <v>144</v>
      </c>
      <c r="B247" s="139">
        <v>43641</v>
      </c>
      <c r="C247" s="139"/>
      <c r="D247" s="140" t="s">
        <v>137</v>
      </c>
      <c r="E247" s="141" t="s">
        <v>581</v>
      </c>
      <c r="F247" s="142">
        <v>386</v>
      </c>
      <c r="G247" s="143"/>
      <c r="H247" s="143">
        <v>395</v>
      </c>
      <c r="I247" s="143">
        <v>452</v>
      </c>
      <c r="J247" s="166" t="s">
        <v>801</v>
      </c>
      <c r="K247" s="167">
        <f t="shared" ref="K247" si="64">H247-F247</f>
        <v>9</v>
      </c>
      <c r="L247" s="168">
        <f t="shared" ref="L247" si="65">K247/F247</f>
        <v>2.3316062176165803E-2</v>
      </c>
      <c r="M247" s="169" t="s">
        <v>666</v>
      </c>
      <c r="N247" s="170">
        <v>43868</v>
      </c>
      <c r="O247" s="13"/>
      <c r="P247" s="13"/>
      <c r="Q247" s="13"/>
      <c r="R247" s="14" t="s">
        <v>711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53">
        <v>145</v>
      </c>
      <c r="B248" s="188">
        <v>43707</v>
      </c>
      <c r="C248" s="188"/>
      <c r="D248" s="193" t="s">
        <v>256</v>
      </c>
      <c r="E248" s="191" t="s">
        <v>581</v>
      </c>
      <c r="F248" s="191" t="s">
        <v>713</v>
      </c>
      <c r="G248" s="191"/>
      <c r="H248" s="191"/>
      <c r="I248" s="213">
        <v>190</v>
      </c>
      <c r="J248" s="225" t="s">
        <v>559</v>
      </c>
      <c r="K248" s="215"/>
      <c r="L248" s="216"/>
      <c r="M248" s="341" t="s">
        <v>559</v>
      </c>
      <c r="N248" s="217"/>
      <c r="O248" s="13"/>
      <c r="P248" s="13"/>
      <c r="Q248" s="13"/>
      <c r="R248" s="330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146</v>
      </c>
      <c r="B249" s="198">
        <v>43731</v>
      </c>
      <c r="C249" s="198"/>
      <c r="D249" s="151" t="s">
        <v>419</v>
      </c>
      <c r="E249" s="199" t="s">
        <v>581</v>
      </c>
      <c r="F249" s="199">
        <v>235</v>
      </c>
      <c r="G249" s="199"/>
      <c r="H249" s="199">
        <v>295</v>
      </c>
      <c r="I249" s="219">
        <v>296</v>
      </c>
      <c r="J249" s="137" t="s">
        <v>789</v>
      </c>
      <c r="K249" s="124">
        <f t="shared" ref="K249" si="66">H249-F249</f>
        <v>60</v>
      </c>
      <c r="L249" s="125">
        <f t="shared" ref="L249" si="67">K249/F249</f>
        <v>0.25531914893617019</v>
      </c>
      <c r="M249" s="126" t="s">
        <v>557</v>
      </c>
      <c r="N249" s="344">
        <v>43844</v>
      </c>
      <c r="O249" s="54"/>
      <c r="P249" s="13"/>
      <c r="Q249" s="13"/>
      <c r="R249" s="14" t="s">
        <v>711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147</v>
      </c>
      <c r="B250" s="198">
        <v>43752</v>
      </c>
      <c r="C250" s="198"/>
      <c r="D250" s="151" t="s">
        <v>780</v>
      </c>
      <c r="E250" s="199" t="s">
        <v>581</v>
      </c>
      <c r="F250" s="199">
        <v>277.5</v>
      </c>
      <c r="G250" s="199"/>
      <c r="H250" s="199">
        <v>333</v>
      </c>
      <c r="I250" s="219">
        <v>333</v>
      </c>
      <c r="J250" s="137" t="s">
        <v>790</v>
      </c>
      <c r="K250" s="124">
        <f t="shared" ref="K250" si="68">H250-F250</f>
        <v>55.5</v>
      </c>
      <c r="L250" s="125">
        <f t="shared" ref="L250" si="69">K250/F250</f>
        <v>0.2</v>
      </c>
      <c r="M250" s="126" t="s">
        <v>557</v>
      </c>
      <c r="N250" s="344">
        <v>43846</v>
      </c>
      <c r="O250" s="54"/>
      <c r="P250" s="13"/>
      <c r="Q250" s="13"/>
      <c r="R250" s="330" t="s">
        <v>709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7">
        <v>148</v>
      </c>
      <c r="B251" s="198">
        <v>43752</v>
      </c>
      <c r="C251" s="198"/>
      <c r="D251" s="151" t="s">
        <v>779</v>
      </c>
      <c r="E251" s="199" t="s">
        <v>581</v>
      </c>
      <c r="F251" s="199">
        <v>930</v>
      </c>
      <c r="G251" s="199"/>
      <c r="H251" s="199">
        <v>1165</v>
      </c>
      <c r="I251" s="219">
        <v>1200</v>
      </c>
      <c r="J251" s="137" t="s">
        <v>791</v>
      </c>
      <c r="K251" s="124">
        <f t="shared" ref="K251" si="70">H251-F251</f>
        <v>235</v>
      </c>
      <c r="L251" s="125">
        <f t="shared" ref="L251" si="71">K251/F251</f>
        <v>0.25268817204301075</v>
      </c>
      <c r="M251" s="126" t="s">
        <v>557</v>
      </c>
      <c r="N251" s="344">
        <v>43847</v>
      </c>
      <c r="O251" s="54"/>
      <c r="P251" s="13"/>
      <c r="Q251" s="13"/>
      <c r="R251" s="330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52">
        <v>149</v>
      </c>
      <c r="B252" s="333">
        <v>43753</v>
      </c>
      <c r="C252" s="202"/>
      <c r="D252" s="354" t="s">
        <v>778</v>
      </c>
      <c r="E252" s="335" t="s">
        <v>581</v>
      </c>
      <c r="F252" s="337">
        <v>111</v>
      </c>
      <c r="G252" s="335"/>
      <c r="H252" s="335"/>
      <c r="I252" s="339">
        <v>141</v>
      </c>
      <c r="J252" s="225" t="s">
        <v>559</v>
      </c>
      <c r="K252" s="225"/>
      <c r="L252" s="119"/>
      <c r="M252" s="343" t="s">
        <v>559</v>
      </c>
      <c r="N252" s="227"/>
      <c r="O252" s="13"/>
      <c r="P252" s="13"/>
      <c r="Q252" s="13"/>
      <c r="R252" s="330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150</v>
      </c>
      <c r="B253" s="198">
        <v>43753</v>
      </c>
      <c r="C253" s="198"/>
      <c r="D253" s="151" t="s">
        <v>777</v>
      </c>
      <c r="E253" s="199" t="s">
        <v>581</v>
      </c>
      <c r="F253" s="200">
        <v>296</v>
      </c>
      <c r="G253" s="199"/>
      <c r="H253" s="199">
        <v>370</v>
      </c>
      <c r="I253" s="219">
        <v>370</v>
      </c>
      <c r="J253" s="137" t="s">
        <v>640</v>
      </c>
      <c r="K253" s="124">
        <f t="shared" ref="K253:K254" si="72">H253-F253</f>
        <v>74</v>
      </c>
      <c r="L253" s="125">
        <f t="shared" ref="L253:L254" si="73">K253/F253</f>
        <v>0.25</v>
      </c>
      <c r="M253" s="126" t="s">
        <v>557</v>
      </c>
      <c r="N253" s="344">
        <v>43853</v>
      </c>
      <c r="O253" s="54"/>
      <c r="P253" s="13"/>
      <c r="Q253" s="13"/>
      <c r="R253" s="330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151</v>
      </c>
      <c r="B254" s="198">
        <v>43754</v>
      </c>
      <c r="C254" s="198"/>
      <c r="D254" s="151" t="s">
        <v>776</v>
      </c>
      <c r="E254" s="199" t="s">
        <v>581</v>
      </c>
      <c r="F254" s="200">
        <v>300</v>
      </c>
      <c r="G254" s="199"/>
      <c r="H254" s="199">
        <v>382.5</v>
      </c>
      <c r="I254" s="219">
        <v>344</v>
      </c>
      <c r="J254" s="483" t="s">
        <v>989</v>
      </c>
      <c r="K254" s="124">
        <f t="shared" si="72"/>
        <v>82.5</v>
      </c>
      <c r="L254" s="125">
        <f t="shared" si="73"/>
        <v>0.27500000000000002</v>
      </c>
      <c r="M254" s="126" t="s">
        <v>557</v>
      </c>
      <c r="N254" s="344">
        <v>44238</v>
      </c>
      <c r="O254" s="13"/>
      <c r="P254" s="13"/>
      <c r="Q254" s="13"/>
      <c r="R254" s="330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32">
        <v>152</v>
      </c>
      <c r="B255" s="202">
        <v>43832</v>
      </c>
      <c r="C255" s="202"/>
      <c r="D255" s="206" t="s">
        <v>759</v>
      </c>
      <c r="E255" s="203" t="s">
        <v>581</v>
      </c>
      <c r="F255" s="204" t="s">
        <v>788</v>
      </c>
      <c r="G255" s="203"/>
      <c r="H255" s="203"/>
      <c r="I255" s="224">
        <v>590</v>
      </c>
      <c r="J255" s="225" t="s">
        <v>559</v>
      </c>
      <c r="K255" s="225"/>
      <c r="L255" s="119"/>
      <c r="M255" s="329" t="s">
        <v>559</v>
      </c>
      <c r="N255" s="227"/>
      <c r="O255" s="13"/>
      <c r="P255" s="13"/>
      <c r="Q255" s="13"/>
      <c r="R255" s="330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153</v>
      </c>
      <c r="B256" s="198">
        <v>43966</v>
      </c>
      <c r="C256" s="198"/>
      <c r="D256" s="151" t="s">
        <v>64</v>
      </c>
      <c r="E256" s="199" t="s">
        <v>581</v>
      </c>
      <c r="F256" s="200">
        <v>67.5</v>
      </c>
      <c r="G256" s="199"/>
      <c r="H256" s="199">
        <v>86</v>
      </c>
      <c r="I256" s="219">
        <v>86</v>
      </c>
      <c r="J256" s="137" t="s">
        <v>820</v>
      </c>
      <c r="K256" s="124">
        <f t="shared" ref="K256" si="74">H256-F256</f>
        <v>18.5</v>
      </c>
      <c r="L256" s="125">
        <f t="shared" ref="L256" si="75">K256/F256</f>
        <v>0.27407407407407408</v>
      </c>
      <c r="M256" s="126" t="s">
        <v>557</v>
      </c>
      <c r="N256" s="344">
        <v>44008</v>
      </c>
      <c r="O256" s="54"/>
      <c r="P256" s="13"/>
      <c r="Q256" s="13"/>
      <c r="R256" s="330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1">
        <v>154</v>
      </c>
      <c r="B257" s="202">
        <v>44035</v>
      </c>
      <c r="C257" s="202"/>
      <c r="D257" s="206" t="s">
        <v>466</v>
      </c>
      <c r="E257" s="203" t="s">
        <v>581</v>
      </c>
      <c r="F257" s="204" t="s">
        <v>823</v>
      </c>
      <c r="G257" s="203"/>
      <c r="H257" s="203"/>
      <c r="I257" s="224">
        <v>296</v>
      </c>
      <c r="J257" s="225" t="s">
        <v>559</v>
      </c>
      <c r="K257" s="225"/>
      <c r="L257" s="119"/>
      <c r="M257" s="226"/>
      <c r="N257" s="227"/>
      <c r="O257" s="13"/>
      <c r="P257" s="13"/>
      <c r="Q257" s="13"/>
      <c r="R257" s="330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7">
        <v>155</v>
      </c>
      <c r="B258" s="198">
        <v>44092</v>
      </c>
      <c r="C258" s="198"/>
      <c r="D258" s="151" t="s">
        <v>399</v>
      </c>
      <c r="E258" s="199" t="s">
        <v>581</v>
      </c>
      <c r="F258" s="199">
        <v>206</v>
      </c>
      <c r="G258" s="199"/>
      <c r="H258" s="199">
        <v>248</v>
      </c>
      <c r="I258" s="219">
        <v>248</v>
      </c>
      <c r="J258" s="137" t="s">
        <v>640</v>
      </c>
      <c r="K258" s="124">
        <f t="shared" ref="K258:K259" si="76">H258-F258</f>
        <v>42</v>
      </c>
      <c r="L258" s="125">
        <f t="shared" ref="L258:L259" si="77">K258/F258</f>
        <v>0.20388349514563106</v>
      </c>
      <c r="M258" s="126" t="s">
        <v>557</v>
      </c>
      <c r="N258" s="344">
        <v>44214</v>
      </c>
      <c r="O258" s="54"/>
      <c r="P258" s="13"/>
      <c r="Q258" s="13"/>
      <c r="R258" s="330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156</v>
      </c>
      <c r="B259" s="198">
        <v>44140</v>
      </c>
      <c r="C259" s="198"/>
      <c r="D259" s="151" t="s">
        <v>399</v>
      </c>
      <c r="E259" s="199" t="s">
        <v>581</v>
      </c>
      <c r="F259" s="199">
        <v>182.5</v>
      </c>
      <c r="G259" s="199"/>
      <c r="H259" s="199">
        <v>248</v>
      </c>
      <c r="I259" s="219">
        <v>248</v>
      </c>
      <c r="J259" s="137" t="s">
        <v>640</v>
      </c>
      <c r="K259" s="124">
        <f t="shared" si="76"/>
        <v>65.5</v>
      </c>
      <c r="L259" s="125">
        <f t="shared" si="77"/>
        <v>0.35890410958904112</v>
      </c>
      <c r="M259" s="126" t="s">
        <v>557</v>
      </c>
      <c r="N259" s="344">
        <v>44214</v>
      </c>
      <c r="O259" s="54"/>
      <c r="P259" s="13"/>
      <c r="Q259" s="13"/>
      <c r="R259" s="330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1">
        <v>157</v>
      </c>
      <c r="B260" s="202">
        <v>44140</v>
      </c>
      <c r="C260" s="202"/>
      <c r="D260" s="206" t="s">
        <v>322</v>
      </c>
      <c r="E260" s="203" t="s">
        <v>581</v>
      </c>
      <c r="F260" s="204" t="s">
        <v>827</v>
      </c>
      <c r="G260" s="203"/>
      <c r="H260" s="203"/>
      <c r="I260" s="224">
        <v>320</v>
      </c>
      <c r="J260" s="225" t="s">
        <v>559</v>
      </c>
      <c r="K260" s="225"/>
      <c r="L260" s="119"/>
      <c r="M260" s="226"/>
      <c r="N260" s="227"/>
      <c r="O260" s="13"/>
      <c r="P260" s="13"/>
      <c r="Q260" s="13"/>
      <c r="R260" s="330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7">
        <v>158</v>
      </c>
      <c r="B261" s="198">
        <v>44140</v>
      </c>
      <c r="C261" s="198"/>
      <c r="D261" s="151" t="s">
        <v>462</v>
      </c>
      <c r="E261" s="199" t="s">
        <v>581</v>
      </c>
      <c r="F261" s="200">
        <v>925</v>
      </c>
      <c r="G261" s="199"/>
      <c r="H261" s="199">
        <v>1095</v>
      </c>
      <c r="I261" s="219">
        <v>1093</v>
      </c>
      <c r="J261" s="483" t="s">
        <v>834</v>
      </c>
      <c r="K261" s="124">
        <f t="shared" ref="K261" si="78">H261-F261</f>
        <v>170</v>
      </c>
      <c r="L261" s="125">
        <f t="shared" ref="L261" si="79">K261/F261</f>
        <v>0.18378378378378379</v>
      </c>
      <c r="M261" s="126" t="s">
        <v>557</v>
      </c>
      <c r="N261" s="344">
        <v>44201</v>
      </c>
      <c r="O261" s="13"/>
      <c r="P261" s="13"/>
      <c r="Q261" s="13"/>
      <c r="R261" s="330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201">
        <v>159</v>
      </c>
      <c r="B262" s="202">
        <v>44140</v>
      </c>
      <c r="C262" s="202"/>
      <c r="D262" s="206" t="s">
        <v>337</v>
      </c>
      <c r="E262" s="203" t="s">
        <v>581</v>
      </c>
      <c r="F262" s="204" t="s">
        <v>828</v>
      </c>
      <c r="G262" s="203"/>
      <c r="H262" s="203"/>
      <c r="I262" s="224">
        <v>406</v>
      </c>
      <c r="J262" s="225" t="s">
        <v>559</v>
      </c>
      <c r="K262" s="225"/>
      <c r="L262" s="119"/>
      <c r="M262" s="226"/>
      <c r="N262" s="227"/>
      <c r="O262" s="13"/>
      <c r="P262" s="13"/>
      <c r="Q262" s="13"/>
      <c r="R262" s="330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201">
        <v>160</v>
      </c>
      <c r="B263" s="202">
        <v>44141</v>
      </c>
      <c r="C263" s="202"/>
      <c r="D263" s="206" t="s">
        <v>466</v>
      </c>
      <c r="E263" s="203" t="s">
        <v>581</v>
      </c>
      <c r="F263" s="204" t="s">
        <v>829</v>
      </c>
      <c r="G263" s="203"/>
      <c r="H263" s="203"/>
      <c r="I263" s="224">
        <v>290</v>
      </c>
      <c r="J263" s="225" t="s">
        <v>559</v>
      </c>
      <c r="K263" s="225"/>
      <c r="L263" s="119"/>
      <c r="M263" s="226"/>
      <c r="N263" s="227"/>
      <c r="O263" s="13"/>
      <c r="P263" s="13"/>
      <c r="Q263" s="13"/>
      <c r="R263" s="330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201">
        <v>161</v>
      </c>
      <c r="B264" s="202">
        <v>44187</v>
      </c>
      <c r="C264" s="202"/>
      <c r="D264" s="206" t="s">
        <v>755</v>
      </c>
      <c r="E264" s="203" t="s">
        <v>581</v>
      </c>
      <c r="F264" s="471" t="s">
        <v>832</v>
      </c>
      <c r="G264" s="203"/>
      <c r="H264" s="203"/>
      <c r="I264" s="224">
        <v>239</v>
      </c>
      <c r="J264" s="472" t="s">
        <v>559</v>
      </c>
      <c r="K264" s="225"/>
      <c r="L264" s="119"/>
      <c r="M264" s="226"/>
      <c r="N264" s="227"/>
      <c r="O264" s="13"/>
      <c r="P264" s="13"/>
      <c r="Q264" s="13"/>
      <c r="R264" s="330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201"/>
      <c r="B265" s="202"/>
      <c r="C265" s="202"/>
      <c r="D265" s="206"/>
      <c r="E265" s="203"/>
      <c r="F265" s="204"/>
      <c r="G265" s="203"/>
      <c r="H265" s="203"/>
      <c r="I265" s="224"/>
      <c r="J265" s="225"/>
      <c r="K265" s="225"/>
      <c r="L265" s="119"/>
      <c r="M265" s="226"/>
      <c r="N265" s="227"/>
      <c r="O265" s="13"/>
      <c r="P265" s="13"/>
      <c r="R265" s="330"/>
    </row>
    <row r="266" spans="1:26">
      <c r="A266" s="201"/>
      <c r="B266" s="202"/>
      <c r="C266" s="202"/>
      <c r="D266" s="206"/>
      <c r="E266" s="203"/>
      <c r="F266" s="204"/>
      <c r="G266" s="203"/>
      <c r="H266" s="203"/>
      <c r="I266" s="224"/>
      <c r="J266" s="225"/>
      <c r="K266" s="225"/>
      <c r="L266" s="119"/>
      <c r="M266" s="226"/>
      <c r="N266" s="227"/>
      <c r="O266" s="13"/>
      <c r="R266" s="228"/>
    </row>
    <row r="267" spans="1:26">
      <c r="A267" s="201"/>
      <c r="B267" s="202"/>
      <c r="C267" s="202"/>
      <c r="D267" s="206"/>
      <c r="E267" s="203"/>
      <c r="F267" s="204"/>
      <c r="G267" s="203"/>
      <c r="H267" s="203"/>
      <c r="I267" s="224"/>
      <c r="J267" s="225"/>
      <c r="K267" s="225"/>
      <c r="L267" s="119"/>
      <c r="M267" s="226"/>
      <c r="N267" s="227"/>
      <c r="O267" s="13"/>
      <c r="R267" s="228"/>
    </row>
    <row r="268" spans="1:26">
      <c r="A268" s="201"/>
      <c r="B268" s="202"/>
      <c r="C268" s="202"/>
      <c r="D268" s="206"/>
      <c r="E268" s="203"/>
      <c r="F268" s="204"/>
      <c r="G268" s="203"/>
      <c r="H268" s="203"/>
      <c r="I268" s="224"/>
      <c r="J268" s="225"/>
      <c r="K268" s="225"/>
      <c r="L268" s="119"/>
      <c r="M268" s="226"/>
      <c r="N268" s="227"/>
      <c r="O268" s="13"/>
      <c r="R268" s="228"/>
    </row>
    <row r="269" spans="1:26">
      <c r="A269" s="201"/>
      <c r="B269" s="192" t="s">
        <v>783</v>
      </c>
      <c r="O269" s="13"/>
      <c r="R269" s="228"/>
    </row>
    <row r="270" spans="1:26">
      <c r="R270" s="228"/>
    </row>
    <row r="271" spans="1:26">
      <c r="R271" s="228"/>
    </row>
    <row r="272" spans="1:26">
      <c r="R272" s="228"/>
    </row>
    <row r="273" spans="1:18">
      <c r="R273" s="228"/>
    </row>
    <row r="274" spans="1:18">
      <c r="R274" s="228"/>
    </row>
    <row r="275" spans="1:18">
      <c r="R275" s="228"/>
    </row>
    <row r="276" spans="1:18">
      <c r="R276" s="228"/>
    </row>
    <row r="286" spans="1:18">
      <c r="A286" s="207"/>
    </row>
    <row r="287" spans="1:18">
      <c r="A287" s="207"/>
      <c r="F287" s="473"/>
    </row>
    <row r="288" spans="1:18">
      <c r="A288" s="203"/>
    </row>
  </sheetData>
  <autoFilter ref="R1:R284"/>
  <mergeCells count="7">
    <mergeCell ref="O63:O64"/>
    <mergeCell ref="P63:P64"/>
    <mergeCell ref="A63:A64"/>
    <mergeCell ref="B63:B64"/>
    <mergeCell ref="J63:J64"/>
    <mergeCell ref="M63:M64"/>
    <mergeCell ref="N63:N6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2021-02-12T02:32:42Z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