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F&amp;O)'!$R$1:$R$300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6"/>
  <c r="M39" s="1"/>
  <c r="K39"/>
  <c r="L38"/>
  <c r="M38" s="1"/>
  <c r="K38"/>
  <c r="M83"/>
  <c r="K83"/>
  <c r="K81"/>
  <c r="M81" s="1"/>
  <c r="L34"/>
  <c r="K34"/>
  <c r="L33"/>
  <c r="K33"/>
  <c r="K80"/>
  <c r="M80" s="1"/>
  <c r="K79"/>
  <c r="M79" s="1"/>
  <c r="K78"/>
  <c r="M78" s="1"/>
  <c r="M34" l="1"/>
  <c r="M33"/>
  <c r="K77"/>
  <c r="M77" s="1"/>
  <c r="K76"/>
  <c r="M76" s="1"/>
  <c r="L31"/>
  <c r="K31"/>
  <c r="L36"/>
  <c r="K36"/>
  <c r="L29"/>
  <c r="K29"/>
  <c r="M31" l="1"/>
  <c r="M36"/>
  <c r="M29"/>
  <c r="K75"/>
  <c r="M75" s="1"/>
  <c r="L15"/>
  <c r="K15"/>
  <c r="M15" l="1"/>
  <c r="L53"/>
  <c r="M53" s="1"/>
  <c r="K53"/>
  <c r="L54"/>
  <c r="K54"/>
  <c r="M54" l="1"/>
  <c r="P17"/>
  <c r="P18"/>
  <c r="K74"/>
  <c r="M74" s="1"/>
  <c r="K72"/>
  <c r="M72" s="1"/>
  <c r="K73"/>
  <c r="M73" s="1"/>
  <c r="L35"/>
  <c r="K35"/>
  <c r="P16"/>
  <c r="L30"/>
  <c r="K30"/>
  <c r="M30" l="1"/>
  <c r="M35"/>
  <c r="L12"/>
  <c r="K12"/>
  <c r="L14"/>
  <c r="K14"/>
  <c r="L13"/>
  <c r="K13"/>
  <c r="M12" l="1"/>
  <c r="M14"/>
  <c r="M13"/>
  <c r="K283"/>
  <c r="L283" s="1"/>
  <c r="K71"/>
  <c r="M71" s="1"/>
  <c r="K70"/>
  <c r="M70" s="1"/>
  <c r="P11"/>
  <c r="P10"/>
  <c r="L95"/>
  <c r="K95"/>
  <c r="K262"/>
  <c r="L262" s="1"/>
  <c r="K282"/>
  <c r="L282" s="1"/>
  <c r="K281"/>
  <c r="L281" s="1"/>
  <c r="K280"/>
  <c r="L280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60"/>
  <c r="L260" s="1"/>
  <c r="K259"/>
  <c r="L259" s="1"/>
  <c r="F258"/>
  <c r="K258" s="1"/>
  <c r="L258" s="1"/>
  <c r="K257"/>
  <c r="L257" s="1"/>
  <c r="K256"/>
  <c r="L256" s="1"/>
  <c r="K255"/>
  <c r="L255" s="1"/>
  <c r="K254"/>
  <c r="L254" s="1"/>
  <c r="K253"/>
  <c r="L253" s="1"/>
  <c r="F252"/>
  <c r="K252" s="1"/>
  <c r="L252" s="1"/>
  <c r="F251"/>
  <c r="K251" s="1"/>
  <c r="L251" s="1"/>
  <c r="K250"/>
  <c r="L250" s="1"/>
  <c r="F249"/>
  <c r="K249" s="1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3"/>
  <c r="L233" s="1"/>
  <c r="K231"/>
  <c r="L231" s="1"/>
  <c r="K230"/>
  <c r="L230" s="1"/>
  <c r="F229"/>
  <c r="K229" s="1"/>
  <c r="L229" s="1"/>
  <c r="K228"/>
  <c r="L228" s="1"/>
  <c r="K225"/>
  <c r="L225" s="1"/>
  <c r="K224"/>
  <c r="L224" s="1"/>
  <c r="K223"/>
  <c r="L223" s="1"/>
  <c r="K220"/>
  <c r="L220" s="1"/>
  <c r="K219"/>
  <c r="L219" s="1"/>
  <c r="K218"/>
  <c r="L218" s="1"/>
  <c r="K217"/>
  <c r="L217" s="1"/>
  <c r="K216"/>
  <c r="L216" s="1"/>
  <c r="K215"/>
  <c r="L215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3"/>
  <c r="L203" s="1"/>
  <c r="K201"/>
  <c r="L201" s="1"/>
  <c r="K199"/>
  <c r="L199" s="1"/>
  <c r="K197"/>
  <c r="L197" s="1"/>
  <c r="K196"/>
  <c r="L196" s="1"/>
  <c r="K195"/>
  <c r="L195" s="1"/>
  <c r="K193"/>
  <c r="L193" s="1"/>
  <c r="K192"/>
  <c r="L192" s="1"/>
  <c r="K191"/>
  <c r="L191" s="1"/>
  <c r="K190"/>
  <c r="K189"/>
  <c r="L189" s="1"/>
  <c r="K188"/>
  <c r="L188" s="1"/>
  <c r="K186"/>
  <c r="L186" s="1"/>
  <c r="K185"/>
  <c r="L185" s="1"/>
  <c r="K184"/>
  <c r="L184" s="1"/>
  <c r="K183"/>
  <c r="L183" s="1"/>
  <c r="K182"/>
  <c r="L182" s="1"/>
  <c r="F181"/>
  <c r="K181" s="1"/>
  <c r="L181" s="1"/>
  <c r="H180"/>
  <c r="K180" s="1"/>
  <c r="L180" s="1"/>
  <c r="K177"/>
  <c r="L177" s="1"/>
  <c r="K176"/>
  <c r="L176" s="1"/>
  <c r="K175"/>
  <c r="L175" s="1"/>
  <c r="K174"/>
  <c r="L174" s="1"/>
  <c r="K173"/>
  <c r="L173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H146"/>
  <c r="K146" s="1"/>
  <c r="L146" s="1"/>
  <c r="F145"/>
  <c r="K145" s="1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M7"/>
  <c r="D7" i="5"/>
  <c r="K6" i="4"/>
  <c r="K6" i="3"/>
  <c r="L6" i="2"/>
  <c r="M95" i="6" l="1"/>
</calcChain>
</file>

<file path=xl/sharedStrings.xml><?xml version="1.0" encoding="utf-8"?>
<sst xmlns="http://schemas.openxmlformats.org/spreadsheetml/2006/main" count="2946" uniqueCount="1101">
  <si>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</si>
  <si>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</si>
  <si>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</si>
  <si>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</si>
  <si>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</si>
  <si>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</si>
  <si>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</si>
  <si>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</si>
  <si>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</si>
  <si>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</si>
  <si>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</si>
  <si>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</si>
  <si>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</si>
  <si>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</si>
  <si>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</si>
  <si>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</si>
  <si>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</si>
  <si>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</si>
  <si>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</si>
  <si>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</si>
  <si>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</si>
  <si>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</si>
  <si>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</si>
  <si>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</si>
  <si>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</si>
  <si>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</si>
  <si>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</si>
  <si>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</si>
  <si>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</si>
  <si>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</si>
  <si>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</si>
  <si>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</si>
  <si>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</si>
  <si>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</si>
  <si>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</si>
  <si>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</si>
  <si>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</si>
  <si>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</si>
  <si>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</si>
  <si>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</si>
  <si>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</si>
  <si>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</si>
  <si>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</si>
  <si>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</si>
  <si>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</si>
  <si>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</si>
  <si>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</si>
  <si>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</si>
  <si>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</si>
  <si>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</si>
  <si>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</si>
  <si>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</si>
  <si>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</si>
  <si>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</si>
  <si>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</si>
  <si>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</si>
  <si>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</si>
  <si>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</si>
  <si>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</si>
  <si>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</si>
  <si>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</si>
  <si>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</si>
  <si>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</si>
  <si>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</si>
  <si>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</si>
  <si>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</si>
  <si>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</si>
  <si>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</si>
  <si>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</si>
  <si>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</si>
  <si>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</si>
  <si>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</si>
  <si>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</si>
  <si>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</si>
  <si>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</si>
  <si>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</si>
  <si>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</si>
  <si>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</si>
  <si>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</si>
  <si>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</si>
  <si>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</si>
  <si>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</si>
  <si>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</si>
  <si>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</si>
  <si>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</si>
  <si>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</si>
  <si>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</si>
  <si>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</si>
  <si>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</si>
  <si>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</si>
  <si>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</si>
  <si>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</si>
  <si>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</si>
  <si>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</si>
  <si>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</si>
  <si>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</si>
  <si>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</si>
  <si>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</si>
  <si>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</si>
  <si>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</si>
  <si>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</si>
  <si>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</si>
  <si>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</si>
  <si>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</si>
  <si>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</si>
  <si>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</si>
  <si>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</si>
  <si>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</si>
  <si>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</si>
  <si>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</si>
  <si>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</si>
  <si>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</si>
  <si>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</si>
  <si>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</si>
  <si>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</si>
  <si>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</si>
  <si>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</si>
  <si>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</si>
  <si>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</si>
  <si>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</si>
  <si>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</si>
  <si>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</si>
  <si>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</si>
  <si>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</si>
  <si>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</si>
  <si>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</si>
  <si>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</si>
  <si>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</si>
  <si>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</si>
  <si>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</si>
  <si>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</si>
  <si>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</si>
  <si>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</si>
  <si>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</si>
  <si>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</si>
  <si>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</si>
  <si>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</si>
  <si>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</si>
  <si>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</si>
  <si>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</si>
  <si>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</si>
  <si>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</si>
  <si>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</si>
  <si>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</si>
  <si>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</si>
  <si>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</si>
  <si>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</si>
  <si>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</si>
  <si>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</si>
  <si>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</si>
  <si>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</si>
  <si>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</si>
  <si>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</si>
  <si>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</si>
  <si>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</si>
  <si>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</si>
  <si>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</si>
  <si>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</si>
  <si>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</si>
  <si>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</si>
  <si>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</si>
  <si>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</si>
  <si>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</si>
  <si>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</si>
  <si>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</si>
  <si>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</si>
  <si>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</si>
  <si>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</si>
  <si>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</si>
  <si>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</si>
  <si>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</si>
  <si>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</si>
  <si>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</si>
  <si>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</si>
  <si>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</si>
  <si>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</si>
  <si>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</si>
  <si>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</si>
  <si>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</si>
  <si>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</si>
  <si>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</si>
  <si>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</si>
  <si>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</si>
  <si>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</si>
  <si>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</si>
  <si>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</si>
  <si>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</si>
  <si>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</si>
  <si>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</si>
  <si>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</si>
  <si>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</si>
  <si>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</si>
  <si>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</si>
  <si>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</si>
  <si>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</si>
  <si>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</si>
  <si>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</si>
  <si>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</si>
  <si>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</si>
  <si>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</si>
  <si>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</si>
  <si>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</si>
  <si>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</si>
  <si>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</si>
  <si>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</si>
  <si>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</si>
  <si>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</si>
  <si>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</si>
  <si>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</si>
  <si>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</si>
  <si>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</si>
  <si>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</si>
  <si>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</si>
  <si>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</si>
  <si>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</si>
  <si>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</si>
  <si>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</si>
  <si>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</si>
  <si>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</si>
  <si>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</si>
  <si>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</si>
  <si>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</si>
  <si>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</si>
  <si>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</si>
  <si>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</si>
  <si>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</si>
  <si>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</si>
  <si>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</si>
  <si>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</si>
  <si>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</si>
  <si>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</si>
  <si>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</si>
  <si>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</si>
  <si>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</si>
  <si>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</si>
  <si>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</si>
  <si>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</si>
  <si>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</si>
  <si>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</si>
  <si>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</si>
  <si>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</si>
  <si>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</si>
  <si>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</si>
  <si>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</si>
  <si>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</si>
  <si>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</si>
  <si>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</si>
  <si>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</si>
  <si>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</si>
  <si>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</si>
  <si>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</si>
  <si>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</si>
  <si>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</si>
  <si>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</si>
  <si>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</si>
  <si>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</si>
  <si>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</si>
  <si>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</si>
  <si>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</si>
  <si>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</si>
  <si>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</si>
  <si>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</si>
  <si>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</si>
  <si>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</si>
  <si>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</si>
  <si>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</si>
  <si>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</si>
  <si>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</si>
  <si>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</si>
  <si>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</si>
  <si>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</si>
  <si>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</si>
  <si>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</si>
  <si>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</si>
  <si>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</si>
  <si>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</si>
  <si>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</si>
  <si>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</si>
  <si>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</si>
  <si>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</si>
  <si>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</si>
  <si>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</si>
  <si>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</si>
  <si>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</si>
  <si>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</si>
  <si>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</si>
  <si>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</si>
  <si>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</si>
  <si>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</si>
  <si>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</si>
  <si>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</si>
  <si>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</si>
  <si>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</si>
  <si>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</si>
  <si>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</si>
  <si>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</si>
  <si>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</si>
  <si>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</si>
  <si>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</si>
  <si>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</si>
  <si>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</si>
  <si>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</si>
  <si>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</si>
  <si>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</si>
  <si>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</si>
  <si>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</si>
  <si>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</si>
  <si>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</si>
  <si>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</si>
  <si>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</si>
  <si>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</si>
  <si>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</si>
  <si>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</si>
  <si>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</si>
  <si>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</si>
  <si>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</si>
  <si>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</si>
  <si>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</si>
  <si>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</si>
  <si>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</si>
  <si>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</si>
  <si>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</si>
  <si>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</si>
  <si>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</si>
  <si>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</si>
  <si>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</si>
  <si>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</si>
  <si>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</si>
  <si>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</si>
  <si>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</si>
  <si>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</si>
  <si>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</si>
  <si>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</si>
  <si>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</si>
  <si>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</si>
  <si>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</si>
  <si>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</si>
  <si>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</si>
  <si>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</si>
  <si>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</si>
  <si>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</si>
  <si>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</si>
  <si>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</si>
  <si>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</si>
  <si>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</si>
  <si>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</si>
  <si>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</si>
  <si>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</si>
  <si>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</si>
  <si>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</si>
  <si>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</si>
  <si>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</si>
  <si>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</si>
  <si>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</si>
  <si>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</si>
  <si>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</si>
  <si>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</si>
  <si>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</si>
  <si>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</si>
  <si>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</si>
  <si>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</si>
  <si>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</si>
  <si>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</si>
  <si>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</si>
  <si>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</si>
  <si>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</si>
  <si>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</si>
  <si>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</si>
  <si>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</si>
  <si>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</si>
  <si>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</si>
  <si>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</si>
  <si>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</si>
  <si>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</si>
  <si>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</si>
  <si>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</si>
  <si>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</si>
  <si>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</si>
  <si>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</si>
  <si>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</si>
  <si>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</si>
  <si>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</si>
  <si>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</si>
  <si>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</si>
  <si>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</si>
  <si>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</si>
  <si>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</si>
  <si>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</si>
  <si>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</si>
  <si>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</si>
  <si>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</si>
  <si>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</si>
  <si>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</si>
  <si>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</si>
  <si>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</si>
  <si>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</si>
  <si>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</si>
  <si>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</si>
  <si>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</si>
  <si>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</si>
  <si>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</si>
  <si>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</si>
  <si>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</si>
  <si>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</si>
  <si>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</si>
  <si>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</si>
  <si>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</si>
  <si>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</si>
  <si>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</si>
  <si>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</si>
  <si>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</si>
  <si>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</si>
  <si>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</si>
  <si>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</si>
  <si>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</si>
  <si>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</si>
  <si>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</si>
  <si>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</si>
  <si>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</si>
  <si>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</si>
  <si>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</si>
  <si>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</si>
  <si>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</si>
  <si>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</si>
  <si>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</si>
  <si>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</si>
  <si>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</si>
  <si>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</si>
  <si>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</si>
  <si>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</si>
  <si>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</si>
  <si>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</si>
  <si>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</si>
  <si>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</si>
  <si>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</si>
  <si>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</si>
  <si>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</si>
  <si>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</si>
  <si>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</si>
  <si>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</si>
  <si>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</si>
  <si>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</si>
  <si>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</si>
  <si>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</si>
  <si>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</si>
  <si>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</si>
  <si>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</si>
  <si>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</si>
  <si>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</si>
  <si>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</si>
  <si>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</si>
  <si>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</si>
  <si>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</si>
  <si>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</si>
  <si>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</si>
  <si>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</si>
  <si>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</si>
  <si>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</si>
  <si>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</si>
  <si>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</si>
  <si>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</si>
  <si>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</si>
  <si>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</si>
  <si>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</si>
  <si>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</si>
  <si>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</si>
  <si>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</si>
  <si>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</si>
  <si>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</si>
  <si>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</si>
  <si>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</si>
  <si>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</si>
  <si>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</si>
  <si>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</si>
  <si>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</si>
  <si>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</si>
  <si>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</si>
  <si>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</si>
  <si>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</si>
  <si>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</si>
  <si>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</si>
  <si>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</si>
  <si>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</si>
  <si>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</si>
  <si>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</si>
  <si>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</si>
  <si>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</si>
  <si>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</si>
  <si>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</si>
  <si>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</si>
  <si>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</si>
  <si>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</si>
  <si>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</si>
  <si>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</si>
  <si>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</si>
  <si>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</si>
  <si>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</si>
  <si>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</si>
  <si>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</si>
  <si>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</si>
  <si>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</si>
  <si>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</si>
  <si>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</si>
  <si>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</si>
  <si>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</si>
  <si>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</si>
  <si>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</si>
  <si>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</si>
  <si>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</si>
  <si>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</si>
  <si>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</si>
  <si>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</si>
  <si>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</si>
  <si>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</si>
  <si>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</si>
  <si>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</si>
  <si>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</si>
  <si>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</si>
  <si>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</si>
  <si>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</si>
  <si>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</si>
  <si>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</si>
  <si>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</si>
  <si>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</si>
  <si>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</si>
  <si>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</si>
  <si>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</si>
  <si>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</si>
  <si>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</si>
  <si>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</si>
  <si>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</si>
  <si>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</si>
  <si>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</si>
  <si>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</si>
  <si>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</si>
  <si>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</si>
  <si>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</si>
  <si>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</si>
  <si>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</si>
  <si>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</si>
  <si>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</si>
  <si>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</si>
  <si>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</si>
  <si>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</si>
  <si>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</si>
  <si>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</si>
  <si>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</si>
  <si>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</si>
  <si>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</si>
  <si>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</si>
  <si>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</si>
  <si>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</si>
  <si>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</si>
  <si>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</si>
  <si>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</si>
  <si>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</si>
  <si>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</si>
  <si>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</si>
  <si>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</si>
  <si>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</si>
  <si>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</si>
  <si>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</si>
  <si>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</si>
  <si>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</si>
  <si>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</si>
  <si>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</si>
  <si>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</si>
  <si>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</si>
  <si>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</si>
  <si>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</si>
  <si>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</si>
  <si>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</si>
  <si>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</si>
  <si>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</si>
  <si>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</si>
  <si>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</si>
  <si>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</si>
  <si>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</si>
  <si>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</si>
  <si>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</si>
  <si>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</si>
  <si>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</si>
  <si>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</si>
  <si>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</si>
  <si>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</si>
  <si>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</si>
  <si>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</si>
  <si>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</si>
  <si>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</si>
  <si>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</si>
  <si>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</si>
  <si>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</si>
  <si>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</si>
  <si>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</si>
  <si>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</si>
  <si>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</si>
  <si>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</si>
  <si>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</si>
  <si>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</si>
  <si>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</si>
  <si>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</si>
  <si>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</si>
  <si>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</si>
  <si>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</si>
  <si>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</si>
  <si>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</si>
  <si>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</si>
  <si>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</si>
  <si>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</si>
  <si>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</si>
  <si>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</si>
  <si>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</si>
  <si>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</si>
  <si>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</si>
  <si>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</si>
  <si>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</si>
  <si>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</si>
  <si>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</si>
  <si>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</si>
  <si>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</si>
  <si>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</si>
  <si>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</si>
  <si>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</si>
  <si>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</si>
  <si>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</si>
  <si>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</si>
  <si>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</si>
  <si>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</si>
  <si>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</si>
  <si>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</si>
  <si>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</si>
  <si>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</si>
  <si>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</si>
  <si>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</si>
  <si>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</si>
  <si>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</si>
  <si>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</si>
  <si>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</si>
  <si>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</si>
  <si>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</si>
  <si>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</si>
  <si>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</si>
  <si>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</si>
  <si>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</si>
  <si>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</si>
  <si>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</si>
  <si>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</si>
  <si>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</si>
  <si>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</si>
  <si>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</si>
  <si>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</si>
  <si>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</si>
  <si>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</si>
  <si>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</si>
  <si>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</si>
  <si>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</si>
  <si>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</si>
  <si>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</si>
  <si>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</si>
  <si>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</si>
  <si>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</si>
  <si>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</si>
  <si>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</si>
  <si>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</si>
  <si>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</si>
  <si>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</si>
  <si>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</si>
  <si>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</si>
  <si>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</si>
  <si>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</si>
  <si>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</si>
  <si>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</si>
  <si>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</si>
  <si>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</si>
  <si>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</si>
  <si>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</si>
  <si>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</si>
  <si>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</si>
  <si>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</si>
  <si>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</si>
  <si>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</si>
  <si>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</si>
  <si>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</si>
  <si>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</si>
  <si>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</si>
  <si>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</si>
  <si>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</si>
  <si>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</si>
  <si>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</si>
  <si>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</si>
  <si>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</si>
  <si>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</si>
  <si>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</si>
  <si>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</si>
  <si>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</si>
  <si>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</si>
  <si>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</si>
  <si>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</si>
  <si>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</si>
  <si>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</si>
  <si>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</si>
  <si>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</si>
  <si>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</si>
  <si>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</si>
  <si>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</si>
  <si>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</si>
  <si>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</si>
  <si>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</si>
  <si>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</si>
  <si>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</si>
  <si>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</si>
  <si>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</si>
  <si>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</si>
  <si>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</si>
  <si>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</si>
  <si>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</si>
  <si>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</si>
  <si>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</si>
  <si>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</si>
  <si>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</si>
  <si>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</si>
  <si>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</si>
  <si>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</si>
  <si>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</si>
  <si>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</si>
  <si>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</si>
  <si>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</si>
  <si>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</si>
  <si>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</si>
  <si>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</si>
  <si>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</si>
  <si>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</si>
  <si>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</si>
  <si>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</si>
  <si>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</si>
  <si>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</si>
  <si>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</si>
  <si>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</si>
  <si>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</si>
  <si>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</si>
  <si>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</si>
  <si>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</si>
  <si>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</si>
  <si>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</si>
  <si>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</si>
  <si>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</si>
  <si>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</si>
  <si>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</si>
  <si>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</si>
  <si>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</si>
  <si>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</si>
  <si>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</si>
  <si>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</si>
  <si>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</si>
  <si>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</si>
  <si>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</si>
  <si>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</si>
  <si>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</si>
  <si>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</si>
  <si>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</si>
  <si>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</si>
  <si>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</si>
  <si>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</si>
  <si>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</si>
  <si>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</si>
  <si>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</si>
  <si>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</si>
  <si>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</si>
  <si>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</si>
  <si>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</si>
  <si>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</si>
  <si>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</si>
  <si>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</si>
  <si>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</si>
  <si>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</si>
  <si>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</si>
  <si>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</si>
  <si>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</si>
  <si>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</si>
  <si>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</si>
  <si>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</si>
  <si>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</si>
  <si>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</si>
  <si>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</si>
  <si>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</si>
  <si>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</si>
  <si>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</si>
  <si>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</si>
  <si>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</si>
  <si>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</si>
  <si>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</si>
  <si>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</si>
  <si>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</si>
  <si>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</si>
  <si>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</si>
  <si>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</si>
  <si>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</si>
  <si>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</si>
  <si>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</si>
  <si>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</si>
  <si>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</si>
  <si>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</si>
  <si>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</si>
  <si>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</si>
  <si>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</si>
  <si>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</si>
  <si>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</si>
  <si>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</si>
  <si>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</si>
  <si>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</si>
  <si>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</si>
  <si>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</si>
  <si>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</si>
  <si>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</si>
  <si>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</si>
  <si>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</si>
  <si>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</si>
  <si>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</si>
  <si>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</si>
  <si>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</si>
  <si>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</si>
  <si>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</si>
  <si>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</si>
  <si>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</si>
  <si>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</si>
  <si>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</si>
  <si>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</si>
  <si>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KIMS</t>
  </si>
  <si>
    <t>1225-1245</t>
  </si>
  <si>
    <t>Market Closing Price</t>
  </si>
  <si>
    <t>715-725</t>
  </si>
  <si>
    <t>820-850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</si>
  <si>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</si>
  <si>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</si>
  <si>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</si>
  <si>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</si>
  <si>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</si>
  <si>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</si>
  <si>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</si>
  <si>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</si>
  <si>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</si>
  <si>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</si>
  <si>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</si>
  <si>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</si>
  <si>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</si>
  <si>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</si>
  <si>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</si>
  <si>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</si>
  <si>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</si>
  <si>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</si>
  <si>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</si>
  <si>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</si>
  <si>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</si>
  <si>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</si>
  <si>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</si>
  <si>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</si>
  <si>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</si>
  <si>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</si>
  <si>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</si>
  <si>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</si>
  <si>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</si>
  <si>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</si>
  <si>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</si>
  <si>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</si>
  <si>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</si>
  <si>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</si>
  <si>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</si>
  <si>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</si>
  <si>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</si>
  <si>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 xml:space="preserve">ASIANPAINT </t>
  </si>
  <si>
    <t>3250-3300</t>
  </si>
  <si>
    <t>SIEMENS DEC FUT</t>
  </si>
  <si>
    <t>820-860</t>
  </si>
  <si>
    <t>2200-2250</t>
  </si>
  <si>
    <t>ASIANPAINT DEC FUT</t>
  </si>
  <si>
    <t>3230-3300</t>
  </si>
  <si>
    <t>214-224</t>
  </si>
  <si>
    <t>1180-1200</t>
  </si>
  <si>
    <t>765-780</t>
  </si>
  <si>
    <t>1660-1700</t>
  </si>
  <si>
    <t>140-170</t>
  </si>
  <si>
    <t>GRAVITON RESEARCH CAPITAL LLP</t>
  </si>
  <si>
    <t>XTX MARKETS LLP</t>
  </si>
  <si>
    <t>NSE</t>
  </si>
  <si>
    <t>1610-1620</t>
  </si>
  <si>
    <t>Profit of Rs.130/-</t>
  </si>
  <si>
    <t>Loss of Rs.42.5-</t>
  </si>
  <si>
    <t>NIFTY 17100 PE 02-DEC</t>
  </si>
  <si>
    <t>Profit of Rs.20.5/-</t>
  </si>
  <si>
    <t>NIFTY 17150 PE 02-DEC</t>
  </si>
  <si>
    <t>120-160</t>
  </si>
  <si>
    <t>1960-1980</t>
  </si>
  <si>
    <t>2100-2200</t>
  </si>
  <si>
    <t>2200-2220</t>
  </si>
  <si>
    <t>Retail Research Technical Calls &amp; Fundamental Performance Report for the month of Dec-2021</t>
  </si>
  <si>
    <t>Profit of Rs.33.5/-</t>
  </si>
  <si>
    <t>970-990</t>
  </si>
  <si>
    <t>375-385</t>
  </si>
  <si>
    <t>645-665</t>
  </si>
  <si>
    <t>Profit of Rs.10/-</t>
  </si>
  <si>
    <t>NIFTY 17250PE 02-DEC</t>
  </si>
  <si>
    <t>90-110</t>
  </si>
  <si>
    <t>NIFTY 17500 CE 09-DEC</t>
  </si>
  <si>
    <t>Sell</t>
  </si>
  <si>
    <t>Profit of Rs.20/-</t>
  </si>
  <si>
    <t>Loss of Rs.36/-</t>
  </si>
  <si>
    <t>NIFTY 17350PE 02-DEC</t>
  </si>
  <si>
    <t>25-30</t>
  </si>
  <si>
    <t>435-440</t>
  </si>
  <si>
    <t>465-475</t>
  </si>
  <si>
    <t>118-120</t>
  </si>
  <si>
    <t>130-135</t>
  </si>
  <si>
    <t>Profit of Rs.31.5/-</t>
  </si>
  <si>
    <t>CRESSAN</t>
  </si>
  <si>
    <t>RGRL</t>
  </si>
  <si>
    <t>RIIL</t>
  </si>
  <si>
    <t>Reliance Indl Infra Ltd</t>
  </si>
  <si>
    <t>QE SECURITIES</t>
  </si>
  <si>
    <t xml:space="preserve">LTTS </t>
  </si>
  <si>
    <t>5650-5800</t>
  </si>
  <si>
    <t>Part Profit of Rs.90/-</t>
  </si>
  <si>
    <t>Loss of Rs.47/-</t>
  </si>
  <si>
    <t>Loss of Rs.11.50/-</t>
  </si>
  <si>
    <t xml:space="preserve">HCLTECH </t>
  </si>
  <si>
    <t>1166-1170</t>
  </si>
  <si>
    <t>1210-1230</t>
  </si>
  <si>
    <t>Loss of Rs.160/-</t>
  </si>
  <si>
    <t>Loss of Rs.85.50/-</t>
  </si>
  <si>
    <t>Profit of Rs.6.5/-</t>
  </si>
  <si>
    <t>NIFTY 17000 PE 09-DEC</t>
  </si>
  <si>
    <t>BANKNIFTY 36200 CE 09-DEC</t>
  </si>
  <si>
    <t>110-130</t>
  </si>
  <si>
    <t>Profit of Rs.22/-</t>
  </si>
  <si>
    <t>400-500</t>
  </si>
  <si>
    <t>Profit of Rs60/-</t>
  </si>
  <si>
    <t>350-400</t>
  </si>
  <si>
    <t>SIMPLXPAP</t>
  </si>
  <si>
    <t>BRIGHT</t>
  </si>
  <si>
    <t>Bright Solar Limited</t>
  </si>
  <si>
    <t>PIYUSHKUMAR THUMAR</t>
  </si>
  <si>
    <t>MTEDUCARE</t>
  </si>
  <si>
    <t>MT Educare Ltd</t>
  </si>
  <si>
    <t>Profit of Rs.12.50/-</t>
  </si>
  <si>
    <t>Profit of Rs50/-</t>
  </si>
  <si>
    <t>SHALPRO</t>
  </si>
  <si>
    <t>LOVABLE</t>
  </si>
  <si>
    <t>Lovable Lingerie Ltd</t>
  </si>
  <si>
    <t>MBL  &amp; CO. LIMITED</t>
  </si>
  <si>
    <t>INFY 1720 CE DEC</t>
  </si>
  <si>
    <t>48-60</t>
  </si>
  <si>
    <t>Profit of Rs6.50/-</t>
  </si>
  <si>
    <t>Loss of Rs.32.50/-</t>
  </si>
  <si>
    <t>NAUKRI DEC FUT</t>
  </si>
  <si>
    <t>5750-5770</t>
  </si>
  <si>
    <t>5900-5950</t>
  </si>
  <si>
    <t>Loss of Rs.33/-</t>
  </si>
  <si>
    <t>Profit of Rs.10.5/-</t>
  </si>
  <si>
    <t>DEEPAKFERT</t>
  </si>
  <si>
    <t>385-400</t>
  </si>
  <si>
    <t>40-20</t>
  </si>
  <si>
    <t>BCP</t>
  </si>
  <si>
    <t>NNM SECURITIES PVT LTD</t>
  </si>
  <si>
    <t>DEEPTHI BALAGIRI</t>
  </si>
  <si>
    <t>B.C. Power Controls Ltd</t>
  </si>
  <si>
    <t>ROOP SINGH RATHORE</t>
  </si>
  <si>
    <t>PARTYCRUS</t>
  </si>
  <si>
    <t>Party Cruisers Limited</t>
  </si>
  <si>
    <t>NK SECURITIES RESEARCH PRIVATE LIMITED</t>
  </si>
  <si>
    <t>NIFTY 17600 CE 16-DEC</t>
  </si>
  <si>
    <t>Loss of Rs.28.50/-</t>
  </si>
  <si>
    <t>HINDUNILVR 2360 CE DEC</t>
  </si>
  <si>
    <t>32-33</t>
  </si>
  <si>
    <t xml:space="preserve">COLPAL </t>
  </si>
  <si>
    <t>1436-1444</t>
  </si>
  <si>
    <t>1490-1530</t>
  </si>
  <si>
    <t>ACEMEN</t>
  </si>
  <si>
    <t>RAJ KUMAR SHARMA</t>
  </si>
  <si>
    <t>TIA ENTERPRISES PRIVATE LIMITED</t>
  </si>
  <si>
    <t>CHLOGIST</t>
  </si>
  <si>
    <t>DECIPHER</t>
  </si>
  <si>
    <t>GOLDSMITH LANDMARKS PVT LTD</t>
  </si>
  <si>
    <t>IFL</t>
  </si>
  <si>
    <t>KRETTOSYS</t>
  </si>
  <si>
    <t>BHARATI ARVIND SHAH</t>
  </si>
  <si>
    <t>MFLINDIA</t>
  </si>
  <si>
    <t>OBCL</t>
  </si>
  <si>
    <t>PRAKASHSTL</t>
  </si>
  <si>
    <t>SYKES AND RAY EQUITIES (INDIA) LIMITED</t>
  </si>
  <si>
    <t>WESTERN AGROTECH INNOVATIVE LIMITED</t>
  </si>
  <si>
    <t>SGFRL</t>
  </si>
  <si>
    <t>UNISON</t>
  </si>
  <si>
    <t>JASAVANTBHAI PATEL</t>
  </si>
  <si>
    <t>MANSI SHARES &amp; STOCK ADVISORS PVT LTD</t>
  </si>
  <si>
    <t>Justdial Ltd.</t>
  </si>
  <si>
    <t>ADROIT FINANCIAL SERVICES PVT LTD</t>
  </si>
  <si>
    <t>Prakash Steelage Ltd</t>
  </si>
  <si>
    <t>TOPGAIN FINANCE PRIVATE LIMITED</t>
  </si>
  <si>
    <t>RELCAPITAL</t>
  </si>
  <si>
    <t>RELCAPITAL LTD- Depo Set</t>
  </si>
  <si>
    <t>BEARDSELL</t>
  </si>
  <si>
    <t>Beardsell Limited</t>
  </si>
  <si>
    <t>ANUMOLU BHARAT</t>
  </si>
  <si>
    <t>Profit of Rs.27.25/-</t>
  </si>
  <si>
    <t>85-105</t>
  </si>
  <si>
    <t>Profit of Rs.19.50/-</t>
  </si>
  <si>
    <t>Profit of Rs.13/-</t>
  </si>
  <si>
    <t>AAPLUSTRAD</t>
  </si>
  <si>
    <t>VIRAL PRAFUL JHAVERI</t>
  </si>
  <si>
    <t>ADINATH</t>
  </si>
  <si>
    <t>AMRAAGRI</t>
  </si>
  <si>
    <t>ANUMOLU ANUMOLU BHARAT</t>
  </si>
  <si>
    <t>TANGO COMMOSALES LLP</t>
  </si>
  <si>
    <t>VOLETY SREE RAMA RATAN</t>
  </si>
  <si>
    <t>PAVAN KUMAR</t>
  </si>
  <si>
    <t>DML</t>
  </si>
  <si>
    <t>RANJAN CHAKHAIYAR</t>
  </si>
  <si>
    <t>EASYFIN</t>
  </si>
  <si>
    <t>ICM FINANCE PRIVATE LIMITED</t>
  </si>
  <si>
    <t>SANJEEV KUMAR KHANDELWAL</t>
  </si>
  <si>
    <t>GVFILM</t>
  </si>
  <si>
    <t>CHARU GOYAL</t>
  </si>
  <si>
    <t>LALJIBHAI TRIVEDI</t>
  </si>
  <si>
    <t>SANJAY KUMAR SHARMA</t>
  </si>
  <si>
    <t>UMANG JITENDRAKUMAR SHAH HUF</t>
  </si>
  <si>
    <t>AARTIBEN K SHETH</t>
  </si>
  <si>
    <t>VISHAL K SHETH</t>
  </si>
  <si>
    <t>ARTIBEN KIRANBHAI SHETH</t>
  </si>
  <si>
    <t>KAMAL KUMAR JALAN SEC. PVT. LTD</t>
  </si>
  <si>
    <t>RITIKA LOKESH THAKKAR</t>
  </si>
  <si>
    <t>INNOVATIVE</t>
  </si>
  <si>
    <t>PJS SECURITIES LLP</t>
  </si>
  <si>
    <t>KAPILRAJ</t>
  </si>
  <si>
    <t>HARASEES SINGH NANDA</t>
  </si>
  <si>
    <t>MANINDER SINGH NANDA</t>
  </si>
  <si>
    <t>ASIM JAIN HUF</t>
  </si>
  <si>
    <t>ASIM JAIN</t>
  </si>
  <si>
    <t>NAVESH NARULA</t>
  </si>
  <si>
    <t>THOCESS INNOVATION LAB LIMITED</t>
  </si>
  <si>
    <t>MADHU NEELESH KUMAR LAHOTI</t>
  </si>
  <si>
    <t>KOCL</t>
  </si>
  <si>
    <t>OMKAR MONGA</t>
  </si>
  <si>
    <t>DATABASE TRADING PRIVATE LIMITED</t>
  </si>
  <si>
    <t>JYOTI ASHOKBHAI AMBASANA</t>
  </si>
  <si>
    <t>AVENUE CONSULTANCY</t>
  </si>
  <si>
    <t>LEENEE</t>
  </si>
  <si>
    <t>NATURAL</t>
  </si>
  <si>
    <t>RAJESHKUMAR RAMESHCHANDRA GUPTA</t>
  </si>
  <si>
    <t>OMNIPOTENT</t>
  </si>
  <si>
    <t>NIKUNJ KAUSHIK SHAH</t>
  </si>
  <si>
    <t>PURSHOTTAM</t>
  </si>
  <si>
    <t>EVA EXPORTERS PRIVATE LIMITED</t>
  </si>
  <si>
    <t>PEEYUSH KUMAR AGGARWAL HUF</t>
  </si>
  <si>
    <t>KANCHAN GAUR</t>
  </si>
  <si>
    <t>POTION REALCON PRIVATE LIMITED</t>
  </si>
  <si>
    <t>SESHA SAI SIVARAMA PRASAD JONNALAGADDA</t>
  </si>
  <si>
    <t>KESHAV SAMARTHA</t>
  </si>
  <si>
    <t>SANJAY ARUNKUMAR CHOKSI HUF</t>
  </si>
  <si>
    <t>MAYANK SHASHIKANT BHOJANE</t>
  </si>
  <si>
    <t>ROYALCU</t>
  </si>
  <si>
    <t>UNION BANK OF INDIA</t>
  </si>
  <si>
    <t>PAYAL YAYESH JHAVERI</t>
  </si>
  <si>
    <t>TURBOT MARKETING PRIVATE LIMITED .</t>
  </si>
  <si>
    <t>NEW TEXTILES LLP</t>
  </si>
  <si>
    <t>SUDTIND-B</t>
  </si>
  <si>
    <t>PAWAN KISHORILAL AGARWAL</t>
  </si>
  <si>
    <t>HT MEDIA LIMITED</t>
  </si>
  <si>
    <t>VARIMAN</t>
  </si>
  <si>
    <t>RAMADEVI VELDI</t>
  </si>
  <si>
    <t>ALKA RAWAT</t>
  </si>
  <si>
    <t>BSE Limited</t>
  </si>
  <si>
    <t>LIBAS</t>
  </si>
  <si>
    <t>Libas Consu Products Ltd</t>
  </si>
  <si>
    <t>VISA CAPITAL PARTNERS</t>
  </si>
  <si>
    <t>P S SHETH</t>
  </si>
  <si>
    <t>LIBERTSHOE</t>
  </si>
  <si>
    <t>Liberty Shoes Ltd</t>
  </si>
  <si>
    <t>MIRZAINT</t>
  </si>
  <si>
    <t>Mirza International Ltd.</t>
  </si>
  <si>
    <t>ANKITA VISHAL SHAH</t>
  </si>
  <si>
    <t>DEEPTHI  BALAGIRI</t>
  </si>
  <si>
    <t>YUGA  DOSHI</t>
  </si>
  <si>
    <t>SILGO</t>
  </si>
  <si>
    <t>Silgo Retail Limited</t>
  </si>
  <si>
    <t>NITIN JAIN</t>
  </si>
  <si>
    <t>BELA AGRAWAL</t>
  </si>
  <si>
    <t>Strides Pharma ScienceLtd</t>
  </si>
  <si>
    <t>BASUKINATH PROPERTIES PVT LTD</t>
  </si>
  <si>
    <t>VIKASPROP</t>
  </si>
  <si>
    <t>Vikas Prop &amp; Granite Ltd</t>
  </si>
  <si>
    <t>JUMPNET</t>
  </si>
  <si>
    <t>Jump Networks Limited</t>
  </si>
  <si>
    <t>KAPIL MAHESH KOTHARI</t>
  </si>
  <si>
    <t>ANISH J SARAF HUF</t>
  </si>
  <si>
    <t>NIDAN</t>
  </si>
  <si>
    <t>Nidan Labs and Health Ltd</t>
  </si>
  <si>
    <t>LTD. FIRST OVERSEAS CAPITAL</t>
  </si>
  <si>
    <t>PATINTPP</t>
  </si>
  <si>
    <t>Patel Inte Rs. 2.5 ppd up</t>
  </si>
  <si>
    <t>PREMIER</t>
  </si>
  <si>
    <t>Premier Limited</t>
  </si>
  <si>
    <t>ANAND RATHI GLOBAL FINANCE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</si>
</sst>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2" xfId="0" applyNumberFormat="1" applyFont="1" applyFill="1" applyBorder="1" applyAlignment="1">
      <alignment horizontal="center" vertical="center"/>
    </xf>
    <xf numFmtId="1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165" fontId="35" fillId="12" borderId="22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5" fillId="12" borderId="21" xfId="0" applyFont="1" applyFill="1" applyBorder="1"/>
    <xf numFmtId="0" fontId="35" fillId="12" borderId="23" xfId="0" applyFont="1" applyFill="1" applyBorder="1" applyAlignment="1">
      <alignment horizontal="center" vertical="center"/>
    </xf>
    <xf numFmtId="0" fontId="36" fillId="12" borderId="23" xfId="0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65" fontId="35" fillId="20" borderId="1" xfId="0" applyNumberFormat="1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6" fillId="21" borderId="1" xfId="0" applyFont="1" applyFill="1" applyBorder="1" applyAlignment="1">
      <alignment horizontal="center" vertical="center"/>
    </xf>
    <xf numFmtId="2" fontId="36" fillId="21" borderId="1" xfId="0" applyNumberFormat="1" applyFont="1" applyFill="1" applyBorder="1" applyAlignment="1">
      <alignment horizontal="center" vertical="center"/>
    </xf>
    <xf numFmtId="10" fontId="36" fillId="21" borderId="1" xfId="0" applyNumberFormat="1" applyFont="1" applyFill="1" applyBorder="1" applyAlignment="1">
      <alignment horizontal="center" vertical="center" wrapText="1"/>
    </xf>
    <xf numFmtId="16" fontId="36" fillId="21" borderId="1" xfId="0" applyNumberFormat="1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center" vertical="center"/>
    </xf>
    <xf numFmtId="167" fontId="1" fillId="23" borderId="1" xfId="0" applyNumberFormat="1" applyFont="1" applyFill="1" applyBorder="1" applyAlignment="1">
      <alignment horizontal="left"/>
    </xf>
    <xf numFmtId="0" fontId="1" fillId="24" borderId="1" xfId="0" applyFont="1" applyFill="1" applyBorder="1" applyAlignment="1">
      <alignment horizontal="center"/>
    </xf>
    <xf numFmtId="2" fontId="1" fillId="24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18" borderId="1" xfId="0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43" fontId="35" fillId="18" borderId="1" xfId="0" applyNumberFormat="1" applyFont="1" applyFill="1" applyBorder="1" applyAlignment="1">
      <alignment horizontal="center" vertical="top"/>
    </xf>
    <xf numFmtId="0" fontId="35" fillId="18" borderId="1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top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18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0" fontId="36" fillId="16" borderId="2" xfId="0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10" fontId="36" fillId="16" borderId="2" xfId="0" applyNumberFormat="1" applyFont="1" applyFill="1" applyBorder="1" applyAlignment="1">
      <alignment horizontal="center" vertical="center" wrapText="1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16" fontId="36" fillId="16" borderId="21" xfId="0" applyNumberFormat="1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2" fontId="36" fillId="12" borderId="23" xfId="0" applyNumberFormat="1" applyFont="1" applyFill="1" applyBorder="1" applyAlignment="1">
      <alignment horizontal="center" vertical="center"/>
    </xf>
    <xf numFmtId="10" fontId="36" fillId="12" borderId="23" xfId="0" applyNumberFormat="1" applyFont="1" applyFill="1" applyBorder="1" applyAlignment="1">
      <alignment horizontal="center" vertical="center" wrapText="1"/>
    </xf>
    <xf numFmtId="166" fontId="36" fillId="12" borderId="23" xfId="0" applyNumberFormat="1" applyFont="1" applyFill="1" applyBorder="1" applyAlignment="1">
      <alignment horizontal="center" vertical="center"/>
    </xf>
    <xf numFmtId="43" fontId="36" fillId="16" borderId="23" xfId="0" applyNumberFormat="1" applyFont="1" applyFill="1" applyBorder="1" applyAlignment="1">
      <alignment horizontal="center" vertical="center"/>
    </xf>
    <xf numFmtId="16" fontId="36" fillId="12" borderId="23" xfId="0" applyNumberFormat="1" applyFont="1" applyFill="1" applyBorder="1" applyAlignment="1">
      <alignment horizontal="center" vertical="center"/>
    </xf>
    <xf numFmtId="0" fontId="1" fillId="12" borderId="26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36" fillId="6" borderId="3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36" fillId="16" borderId="25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wrapText="1"/>
    </xf>
    <xf numFmtId="16" fontId="36" fillId="6" borderId="2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0" fontId="43" fillId="18" borderId="29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43" fontId="36" fillId="19" borderId="22" xfId="0" applyNumberFormat="1" applyFont="1" applyFill="1" applyBorder="1" applyAlignment="1">
      <alignment horizontal="center" vertical="center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16" fontId="37" fillId="6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2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22" borderId="21" xfId="0" applyFont="1" applyFill="1" applyBorder="1" applyAlignment="1">
      <alignment horizontal="center" vertical="center"/>
    </xf>
    <xf numFmtId="0" fontId="36" fillId="21" borderId="22" xfId="0" applyFont="1" applyFill="1" applyBorder="1" applyAlignment="1">
      <alignment horizontal="center" vertical="center"/>
    </xf>
    <xf numFmtId="2" fontId="36" fillId="21" borderId="22" xfId="0" applyNumberFormat="1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65" fontId="29" fillId="11" borderId="22" xfId="0" applyNumberFormat="1" applyFont="1" applyFill="1" applyBorder="1" applyAlignment="1">
      <alignment horizontal="center" vertical="center"/>
    </xf>
    <xf numFmtId="165" fontId="29" fillId="22" borderId="22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5" fontId="35" fillId="18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165" fontId="35" fillId="22" borderId="22" xfId="0" applyNumberFormat="1" applyFont="1" applyFill="1" applyBorder="1" applyAlignment="1">
      <alignment horizontal="center" vertical="center"/>
    </xf>
    <xf numFmtId="1" fontId="35" fillId="27" borderId="22" xfId="0" applyNumberFormat="1" applyFont="1" applyFill="1" applyBorder="1" applyAlignment="1">
      <alignment horizontal="center" vertical="center"/>
    </xf>
    <xf numFmtId="165" fontId="35" fillId="27" borderId="22" xfId="0" applyNumberFormat="1" applyFont="1" applyFill="1" applyBorder="1" applyAlignment="1">
      <alignment horizontal="center" vertical="center"/>
    </xf>
    <xf numFmtId="16" fontId="35" fillId="27" borderId="22" xfId="0" applyNumberFormat="1" applyFont="1" applyFill="1" applyBorder="1" applyAlignment="1">
      <alignment horizontal="center" vertical="center"/>
    </xf>
    <xf numFmtId="0" fontId="35" fillId="27" borderId="22" xfId="0" applyFont="1" applyFill="1" applyBorder="1" applyAlignment="1">
      <alignment horizontal="left"/>
    </xf>
    <xf numFmtId="0" fontId="35" fillId="27" borderId="22" xfId="0" applyFont="1" applyFill="1" applyBorder="1" applyAlignment="1">
      <alignment horizontal="center" vertical="center"/>
    </xf>
    <xf numFmtId="0" fontId="36" fillId="28" borderId="1" xfId="0" applyFont="1" applyFill="1" applyBorder="1" applyAlignment="1">
      <alignment horizontal="center" vertical="center"/>
    </xf>
    <xf numFmtId="2" fontId="36" fillId="28" borderId="1" xfId="0" applyNumberFormat="1" applyFont="1" applyFill="1" applyBorder="1" applyAlignment="1">
      <alignment horizontal="center" vertical="center"/>
    </xf>
    <xf numFmtId="10" fontId="36" fillId="28" borderId="1" xfId="0" applyNumberFormat="1" applyFont="1" applyFill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/>
    </xf>
    <xf numFmtId="16" fontId="36" fillId="28" borderId="21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35" fillId="11" borderId="0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top"/>
    </xf>
    <xf numFmtId="1" fontId="35" fillId="11" borderId="23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16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0" fontId="35" fillId="11" borderId="23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44543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C12" sqref="C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44543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03" t="s">
        <v>16</v>
      </c>
      <c r="B9" s="505" t="s">
        <v>17</v>
      </c>
      <c r="C9" s="505" t="s">
        <v>18</v>
      </c>
      <c r="D9" s="505" t="s">
        <v>19</v>
      </c>
      <c r="E9" s="26" t="s">
        <v>20</v>
      </c>
      <c r="F9" s="26" t="s">
        <v>21</v>
      </c>
      <c r="G9" s="500" t="s">
        <v>22</v>
      </c>
      <c r="H9" s="501"/>
      <c r="I9" s="502"/>
      <c r="J9" s="500" t="s">
        <v>23</v>
      </c>
      <c r="K9" s="501"/>
      <c r="L9" s="502"/>
      <c r="M9" s="26"/>
      <c r="N9" s="27"/>
      <c r="O9" s="27"/>
      <c r="P9" s="27"/>
    </row>
    <row r="10" spans="1:16" ht="59.25" customHeight="1">
      <c r="A10" s="504"/>
      <c r="B10" s="506"/>
      <c r="C10" s="506"/>
      <c r="D10" s="506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37246.300000000003</v>
      </c>
      <c r="F11" s="35">
        <v>37156.583333333336</v>
      </c>
      <c r="G11" s="36">
        <v>37017.166666666672</v>
      </c>
      <c r="H11" s="36">
        <v>36788.033333333333</v>
      </c>
      <c r="I11" s="36">
        <v>36648.616666666669</v>
      </c>
      <c r="J11" s="36">
        <v>37385.716666666674</v>
      </c>
      <c r="K11" s="36">
        <v>37525.133333333346</v>
      </c>
      <c r="L11" s="36">
        <v>37754.266666666677</v>
      </c>
      <c r="M11" s="37">
        <v>37296</v>
      </c>
      <c r="N11" s="37">
        <v>36927.449999999997</v>
      </c>
      <c r="O11" s="38">
        <v>2413725</v>
      </c>
      <c r="P11" s="39">
        <v>2.0031060822160947E-2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17559.349999999999</v>
      </c>
      <c r="F12" s="40">
        <v>17526.600000000002</v>
      </c>
      <c r="G12" s="41">
        <v>17468.200000000004</v>
      </c>
      <c r="H12" s="41">
        <v>17377.050000000003</v>
      </c>
      <c r="I12" s="41">
        <v>17318.650000000005</v>
      </c>
      <c r="J12" s="41">
        <v>17617.750000000004</v>
      </c>
      <c r="K12" s="41">
        <v>17676.150000000005</v>
      </c>
      <c r="L12" s="41">
        <v>17767.300000000003</v>
      </c>
      <c r="M12" s="31">
        <v>17585</v>
      </c>
      <c r="N12" s="31">
        <v>17435.45</v>
      </c>
      <c r="O12" s="42">
        <v>12211650</v>
      </c>
      <c r="P12" s="43">
        <v>-3.7395406765699329E-2</v>
      </c>
    </row>
    <row r="13" spans="1:16" ht="12.75" customHeight="1">
      <c r="A13" s="31">
        <v>3</v>
      </c>
      <c r="B13" s="32" t="s">
        <v>35</v>
      </c>
      <c r="C13" s="33" t="s">
        <v>839</v>
      </c>
      <c r="D13" s="34">
        <v>44558</v>
      </c>
      <c r="E13" s="40">
        <v>18202.25</v>
      </c>
      <c r="F13" s="40">
        <v>18180.766666666666</v>
      </c>
      <c r="G13" s="41">
        <v>18111.533333333333</v>
      </c>
      <c r="H13" s="41">
        <v>18020.816666666666</v>
      </c>
      <c r="I13" s="41">
        <v>17951.583333333332</v>
      </c>
      <c r="J13" s="41">
        <v>18271.483333333334</v>
      </c>
      <c r="K13" s="41">
        <v>18340.716666666664</v>
      </c>
      <c r="L13" s="41">
        <v>18431.433333333334</v>
      </c>
      <c r="M13" s="31">
        <v>18250</v>
      </c>
      <c r="N13" s="31">
        <v>18090.05</v>
      </c>
      <c r="O13" s="42">
        <v>800</v>
      </c>
      <c r="P13" s="43">
        <v>0.66666666666666663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980.6</v>
      </c>
      <c r="F14" s="40">
        <v>978.86666666666667</v>
      </c>
      <c r="G14" s="41">
        <v>971.83333333333337</v>
      </c>
      <c r="H14" s="41">
        <v>963.06666666666672</v>
      </c>
      <c r="I14" s="41">
        <v>956.03333333333342</v>
      </c>
      <c r="J14" s="41">
        <v>987.63333333333333</v>
      </c>
      <c r="K14" s="41">
        <v>994.66666666666663</v>
      </c>
      <c r="L14" s="41">
        <v>1003.4333333333333</v>
      </c>
      <c r="M14" s="31">
        <v>985.9</v>
      </c>
      <c r="N14" s="31">
        <v>970.1</v>
      </c>
      <c r="O14" s="42">
        <v>2358750</v>
      </c>
      <c r="P14" s="43">
        <v>1.056081573197378E-2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18765</v>
      </c>
      <c r="F15" s="40">
        <v>18840.25</v>
      </c>
      <c r="G15" s="41">
        <v>18656.8</v>
      </c>
      <c r="H15" s="41">
        <v>18548.599999999999</v>
      </c>
      <c r="I15" s="41">
        <v>18365.149999999998</v>
      </c>
      <c r="J15" s="41">
        <v>18948.45</v>
      </c>
      <c r="K15" s="41">
        <v>19131.899999999998</v>
      </c>
      <c r="L15" s="41">
        <v>19240.100000000002</v>
      </c>
      <c r="M15" s="31">
        <v>19023.7</v>
      </c>
      <c r="N15" s="31">
        <v>18732.05</v>
      </c>
      <c r="O15" s="42">
        <v>31225</v>
      </c>
      <c r="P15" s="43">
        <v>1.462225832656377E-2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273.10000000000002</v>
      </c>
      <c r="F16" s="40">
        <v>273.06666666666666</v>
      </c>
      <c r="G16" s="41">
        <v>271.58333333333331</v>
      </c>
      <c r="H16" s="41">
        <v>270.06666666666666</v>
      </c>
      <c r="I16" s="41">
        <v>268.58333333333331</v>
      </c>
      <c r="J16" s="41">
        <v>274.58333333333331</v>
      </c>
      <c r="K16" s="41">
        <v>276.06666666666666</v>
      </c>
      <c r="L16" s="41">
        <v>277.58333333333331</v>
      </c>
      <c r="M16" s="31">
        <v>274.55</v>
      </c>
      <c r="N16" s="31">
        <v>271.55</v>
      </c>
      <c r="O16" s="42">
        <v>9297600</v>
      </c>
      <c r="P16" s="43">
        <v>-1.1335360796239978E-2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2325.3000000000002</v>
      </c>
      <c r="F17" s="40">
        <v>2324.5833333333335</v>
      </c>
      <c r="G17" s="41">
        <v>2312.1166666666668</v>
      </c>
      <c r="H17" s="41">
        <v>2298.9333333333334</v>
      </c>
      <c r="I17" s="41">
        <v>2286.4666666666667</v>
      </c>
      <c r="J17" s="41">
        <v>2337.7666666666669</v>
      </c>
      <c r="K17" s="41">
        <v>2350.2333333333331</v>
      </c>
      <c r="L17" s="41">
        <v>2363.416666666667</v>
      </c>
      <c r="M17" s="31">
        <v>2337.0500000000002</v>
      </c>
      <c r="N17" s="31">
        <v>2311.4</v>
      </c>
      <c r="O17" s="42">
        <v>2085500</v>
      </c>
      <c r="P17" s="43">
        <v>-4.4158014082826113E-3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1748.75</v>
      </c>
      <c r="F18" s="40">
        <v>1753.3833333333332</v>
      </c>
      <c r="G18" s="41">
        <v>1710.4666666666665</v>
      </c>
      <c r="H18" s="41">
        <v>1672.1833333333332</v>
      </c>
      <c r="I18" s="41">
        <v>1629.2666666666664</v>
      </c>
      <c r="J18" s="41">
        <v>1791.6666666666665</v>
      </c>
      <c r="K18" s="41">
        <v>1834.5833333333335</v>
      </c>
      <c r="L18" s="41">
        <v>1872.8666666666666</v>
      </c>
      <c r="M18" s="31">
        <v>1796.3</v>
      </c>
      <c r="N18" s="31">
        <v>1715.1</v>
      </c>
      <c r="O18" s="42">
        <v>20988000</v>
      </c>
      <c r="P18" s="43">
        <v>1.3836538002767308E-3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770.9</v>
      </c>
      <c r="F19" s="40">
        <v>778.6</v>
      </c>
      <c r="G19" s="41">
        <v>758.7</v>
      </c>
      <c r="H19" s="41">
        <v>746.5</v>
      </c>
      <c r="I19" s="41">
        <v>726.6</v>
      </c>
      <c r="J19" s="41">
        <v>790.80000000000007</v>
      </c>
      <c r="K19" s="41">
        <v>810.69999999999993</v>
      </c>
      <c r="L19" s="41">
        <v>822.90000000000009</v>
      </c>
      <c r="M19" s="31">
        <v>798.5</v>
      </c>
      <c r="N19" s="31">
        <v>766.4</v>
      </c>
      <c r="O19" s="42">
        <v>90536250</v>
      </c>
      <c r="P19" s="43">
        <v>7.2033485836659203E-3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3437.05</v>
      </c>
      <c r="F20" s="40">
        <v>3459.7999999999997</v>
      </c>
      <c r="G20" s="41">
        <v>3392.6499999999996</v>
      </c>
      <c r="H20" s="41">
        <v>3348.25</v>
      </c>
      <c r="I20" s="41">
        <v>3281.1</v>
      </c>
      <c r="J20" s="41">
        <v>3504.1999999999994</v>
      </c>
      <c r="K20" s="41">
        <v>3571.35</v>
      </c>
      <c r="L20" s="41">
        <v>3615.7499999999991</v>
      </c>
      <c r="M20" s="31">
        <v>3526.95</v>
      </c>
      <c r="N20" s="31">
        <v>3415.4</v>
      </c>
      <c r="O20" s="42">
        <v>440400</v>
      </c>
      <c r="P20" s="43">
        <v>5.7129140662506003E-2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645.35</v>
      </c>
      <c r="F21" s="40">
        <v>645.73333333333335</v>
      </c>
      <c r="G21" s="41">
        <v>641.66666666666674</v>
      </c>
      <c r="H21" s="41">
        <v>637.98333333333335</v>
      </c>
      <c r="I21" s="41">
        <v>633.91666666666674</v>
      </c>
      <c r="J21" s="41">
        <v>649.41666666666674</v>
      </c>
      <c r="K21" s="41">
        <v>653.48333333333335</v>
      </c>
      <c r="L21" s="41">
        <v>657.16666666666674</v>
      </c>
      <c r="M21" s="31">
        <v>649.79999999999995</v>
      </c>
      <c r="N21" s="31">
        <v>642.04999999999995</v>
      </c>
      <c r="O21" s="42">
        <v>9893000</v>
      </c>
      <c r="P21" s="43">
        <v>2.635046113306983E-3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379.75</v>
      </c>
      <c r="F22" s="40">
        <v>380.2166666666667</v>
      </c>
      <c r="G22" s="41">
        <v>377.78333333333342</v>
      </c>
      <c r="H22" s="41">
        <v>375.81666666666672</v>
      </c>
      <c r="I22" s="41">
        <v>373.38333333333344</v>
      </c>
      <c r="J22" s="41">
        <v>382.18333333333339</v>
      </c>
      <c r="K22" s="41">
        <v>384.61666666666667</v>
      </c>
      <c r="L22" s="41">
        <v>386.58333333333337</v>
      </c>
      <c r="M22" s="31">
        <v>382.65</v>
      </c>
      <c r="N22" s="31">
        <v>378.25</v>
      </c>
      <c r="O22" s="42">
        <v>13431000</v>
      </c>
      <c r="P22" s="43">
        <v>2.4954212454212456E-2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811.3</v>
      </c>
      <c r="F23" s="40">
        <v>809.6</v>
      </c>
      <c r="G23" s="41">
        <v>803.45</v>
      </c>
      <c r="H23" s="41">
        <v>795.6</v>
      </c>
      <c r="I23" s="41">
        <v>789.45</v>
      </c>
      <c r="J23" s="41">
        <v>817.45</v>
      </c>
      <c r="K23" s="41">
        <v>823.59999999999991</v>
      </c>
      <c r="L23" s="41">
        <v>831.45</v>
      </c>
      <c r="M23" s="31">
        <v>815.75</v>
      </c>
      <c r="N23" s="31">
        <v>801.75</v>
      </c>
      <c r="O23" s="42">
        <v>1629050</v>
      </c>
      <c r="P23" s="43">
        <v>-4.4993551412826828E-2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5271.3</v>
      </c>
      <c r="F24" s="40">
        <v>5294.6166666666668</v>
      </c>
      <c r="G24" s="41">
        <v>5235.7833333333338</v>
      </c>
      <c r="H24" s="41">
        <v>5200.2666666666673</v>
      </c>
      <c r="I24" s="41">
        <v>5141.4333333333343</v>
      </c>
      <c r="J24" s="41">
        <v>5330.1333333333332</v>
      </c>
      <c r="K24" s="41">
        <v>5388.9666666666653</v>
      </c>
      <c r="L24" s="41">
        <v>5424.4833333333327</v>
      </c>
      <c r="M24" s="31">
        <v>5353.45</v>
      </c>
      <c r="N24" s="31">
        <v>5259.1</v>
      </c>
      <c r="O24" s="42">
        <v>2252750</v>
      </c>
      <c r="P24" s="43">
        <v>1.3724828439644505E-2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218.25</v>
      </c>
      <c r="F25" s="40">
        <v>217.46666666666667</v>
      </c>
      <c r="G25" s="41">
        <v>216.23333333333335</v>
      </c>
      <c r="H25" s="41">
        <v>214.21666666666667</v>
      </c>
      <c r="I25" s="41">
        <v>212.98333333333335</v>
      </c>
      <c r="J25" s="41">
        <v>219.48333333333335</v>
      </c>
      <c r="K25" s="41">
        <v>220.71666666666664</v>
      </c>
      <c r="L25" s="41">
        <v>222.73333333333335</v>
      </c>
      <c r="M25" s="31">
        <v>218.7</v>
      </c>
      <c r="N25" s="31">
        <v>215.45</v>
      </c>
      <c r="O25" s="42">
        <v>11220000</v>
      </c>
      <c r="P25" s="43">
        <v>-9.2715231788079479E-3</v>
      </c>
    </row>
    <row r="26" spans="1:16" ht="12.75" customHeight="1">
      <c r="A26" s="31">
        <v>16</v>
      </c>
      <c r="B26" s="284" t="s">
        <v>49</v>
      </c>
      <c r="C26" s="33" t="s">
        <v>55</v>
      </c>
      <c r="D26" s="34">
        <v>44560</v>
      </c>
      <c r="E26" s="40">
        <v>128.6</v>
      </c>
      <c r="F26" s="40">
        <v>128.20000000000002</v>
      </c>
      <c r="G26" s="41">
        <v>127.40000000000003</v>
      </c>
      <c r="H26" s="41">
        <v>126.20000000000002</v>
      </c>
      <c r="I26" s="41">
        <v>125.40000000000003</v>
      </c>
      <c r="J26" s="41">
        <v>129.40000000000003</v>
      </c>
      <c r="K26" s="41">
        <v>130.20000000000005</v>
      </c>
      <c r="L26" s="41">
        <v>131.40000000000003</v>
      </c>
      <c r="M26" s="31">
        <v>129</v>
      </c>
      <c r="N26" s="31">
        <v>127</v>
      </c>
      <c r="O26" s="42">
        <v>46588500</v>
      </c>
      <c r="P26" s="43">
        <v>-7.7630822311673372E-3</v>
      </c>
    </row>
    <row r="27" spans="1:16" ht="12.75" customHeight="1">
      <c r="A27" s="31">
        <v>17</v>
      </c>
      <c r="B27" s="285" t="s">
        <v>56</v>
      </c>
      <c r="C27" s="33" t="s">
        <v>57</v>
      </c>
      <c r="D27" s="34">
        <v>44560</v>
      </c>
      <c r="E27" s="40">
        <v>3288.6</v>
      </c>
      <c r="F27" s="40">
        <v>3257.9166666666665</v>
      </c>
      <c r="G27" s="41">
        <v>3218.4333333333329</v>
      </c>
      <c r="H27" s="41">
        <v>3148.2666666666664</v>
      </c>
      <c r="I27" s="41">
        <v>3108.7833333333328</v>
      </c>
      <c r="J27" s="41">
        <v>3328.083333333333</v>
      </c>
      <c r="K27" s="41">
        <v>3367.5666666666666</v>
      </c>
      <c r="L27" s="41">
        <v>3437.7333333333331</v>
      </c>
      <c r="M27" s="31">
        <v>3297.4</v>
      </c>
      <c r="N27" s="31">
        <v>3187.75</v>
      </c>
      <c r="O27" s="42">
        <v>4150200</v>
      </c>
      <c r="P27" s="43">
        <v>-3.1345703476851018E-3</v>
      </c>
    </row>
    <row r="28" spans="1:16" ht="12.75" customHeight="1">
      <c r="A28" s="31">
        <v>18</v>
      </c>
      <c r="B28" s="32" t="s">
        <v>44</v>
      </c>
      <c r="C28" s="33" t="s">
        <v>307</v>
      </c>
      <c r="D28" s="34">
        <v>44560</v>
      </c>
      <c r="E28" s="40">
        <v>2288.9</v>
      </c>
      <c r="F28" s="40">
        <v>2271.15</v>
      </c>
      <c r="G28" s="41">
        <v>2234.7000000000003</v>
      </c>
      <c r="H28" s="41">
        <v>2180.5</v>
      </c>
      <c r="I28" s="41">
        <v>2144.0500000000002</v>
      </c>
      <c r="J28" s="41">
        <v>2325.3500000000004</v>
      </c>
      <c r="K28" s="41">
        <v>2361.8000000000002</v>
      </c>
      <c r="L28" s="41">
        <v>2416.0000000000005</v>
      </c>
      <c r="M28" s="31">
        <v>2307.6</v>
      </c>
      <c r="N28" s="31">
        <v>2216.9499999999998</v>
      </c>
      <c r="O28" s="42">
        <v>540375</v>
      </c>
      <c r="P28" s="43">
        <v>7.4945295404814011E-2</v>
      </c>
    </row>
    <row r="29" spans="1:16" ht="12.75" customHeight="1">
      <c r="A29" s="31">
        <v>19</v>
      </c>
      <c r="B29" s="32" t="s">
        <v>44</v>
      </c>
      <c r="C29" s="33" t="s">
        <v>308</v>
      </c>
      <c r="D29" s="34">
        <v>44560</v>
      </c>
      <c r="E29" s="40">
        <v>8939.5</v>
      </c>
      <c r="F29" s="40">
        <v>8991.1666666666661</v>
      </c>
      <c r="G29" s="41">
        <v>8842.3333333333321</v>
      </c>
      <c r="H29" s="41">
        <v>8745.1666666666661</v>
      </c>
      <c r="I29" s="41">
        <v>8596.3333333333321</v>
      </c>
      <c r="J29" s="41">
        <v>9088.3333333333321</v>
      </c>
      <c r="K29" s="41">
        <v>9237.1666666666642</v>
      </c>
      <c r="L29" s="41">
        <v>9334.3333333333321</v>
      </c>
      <c r="M29" s="31">
        <v>9140</v>
      </c>
      <c r="N29" s="31">
        <v>8894</v>
      </c>
      <c r="O29" s="42">
        <v>44400</v>
      </c>
      <c r="P29" s="43">
        <v>3.3898305084745762E-3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1164.8499999999999</v>
      </c>
      <c r="F30" s="40">
        <v>1162.4666666666665</v>
      </c>
      <c r="G30" s="41">
        <v>1150.9333333333329</v>
      </c>
      <c r="H30" s="41">
        <v>1137.0166666666664</v>
      </c>
      <c r="I30" s="41">
        <v>1125.4833333333329</v>
      </c>
      <c r="J30" s="41">
        <v>1176.383333333333</v>
      </c>
      <c r="K30" s="41">
        <v>1187.9166666666663</v>
      </c>
      <c r="L30" s="41">
        <v>1201.833333333333</v>
      </c>
      <c r="M30" s="31">
        <v>1174</v>
      </c>
      <c r="N30" s="31">
        <v>1148.55</v>
      </c>
      <c r="O30" s="42">
        <v>3576000</v>
      </c>
      <c r="P30" s="43">
        <v>-1.65016501650165E-2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706.65</v>
      </c>
      <c r="F31" s="40">
        <v>709.31666666666661</v>
      </c>
      <c r="G31" s="41">
        <v>701.63333333333321</v>
      </c>
      <c r="H31" s="41">
        <v>696.61666666666656</v>
      </c>
      <c r="I31" s="41">
        <v>688.93333333333317</v>
      </c>
      <c r="J31" s="41">
        <v>714.33333333333326</v>
      </c>
      <c r="K31" s="41">
        <v>722.01666666666665</v>
      </c>
      <c r="L31" s="41">
        <v>727.0333333333333</v>
      </c>
      <c r="M31" s="31">
        <v>717</v>
      </c>
      <c r="N31" s="31">
        <v>704.3</v>
      </c>
      <c r="O31" s="42">
        <v>15455100</v>
      </c>
      <c r="P31" s="43">
        <v>9.4880654385072971E-4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690.2</v>
      </c>
      <c r="F32" s="40">
        <v>689.65</v>
      </c>
      <c r="G32" s="41">
        <v>685.59999999999991</v>
      </c>
      <c r="H32" s="41">
        <v>680.99999999999989</v>
      </c>
      <c r="I32" s="41">
        <v>676.94999999999982</v>
      </c>
      <c r="J32" s="41">
        <v>694.25</v>
      </c>
      <c r="K32" s="41">
        <v>698.3</v>
      </c>
      <c r="L32" s="41">
        <v>702.90000000000009</v>
      </c>
      <c r="M32" s="31">
        <v>693.7</v>
      </c>
      <c r="N32" s="31">
        <v>685.05</v>
      </c>
      <c r="O32" s="42">
        <v>56686800</v>
      </c>
      <c r="P32" s="43">
        <v>-2.7233575409559194E-3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3352.35</v>
      </c>
      <c r="F33" s="40">
        <v>3354.7666666666664</v>
      </c>
      <c r="G33" s="41">
        <v>3340.3833333333328</v>
      </c>
      <c r="H33" s="41">
        <v>3328.4166666666665</v>
      </c>
      <c r="I33" s="41">
        <v>3314.0333333333328</v>
      </c>
      <c r="J33" s="41">
        <v>3366.7333333333327</v>
      </c>
      <c r="K33" s="41">
        <v>3381.1166666666659</v>
      </c>
      <c r="L33" s="41">
        <v>3393.0833333333326</v>
      </c>
      <c r="M33" s="31">
        <v>3369.15</v>
      </c>
      <c r="N33" s="31">
        <v>3342.8</v>
      </c>
      <c r="O33" s="42">
        <v>3335750</v>
      </c>
      <c r="P33" s="43">
        <v>-3.286770747740345E-3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17805.5</v>
      </c>
      <c r="F34" s="40">
        <v>17675.8</v>
      </c>
      <c r="G34" s="41">
        <v>17501.75</v>
      </c>
      <c r="H34" s="41">
        <v>17198</v>
      </c>
      <c r="I34" s="41">
        <v>17023.95</v>
      </c>
      <c r="J34" s="41">
        <v>17979.55</v>
      </c>
      <c r="K34" s="41">
        <v>18153.599999999995</v>
      </c>
      <c r="L34" s="41">
        <v>18457.349999999999</v>
      </c>
      <c r="M34" s="31">
        <v>17849.849999999999</v>
      </c>
      <c r="N34" s="31">
        <v>17372.05</v>
      </c>
      <c r="O34" s="42">
        <v>633325</v>
      </c>
      <c r="P34" s="43">
        <v>-2.569131956463213E-2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7468.1</v>
      </c>
      <c r="F35" s="40">
        <v>7444.0166666666664</v>
      </c>
      <c r="G35" s="41">
        <v>7404.083333333333</v>
      </c>
      <c r="H35" s="41">
        <v>7340.0666666666666</v>
      </c>
      <c r="I35" s="41">
        <v>7300.1333333333332</v>
      </c>
      <c r="J35" s="41">
        <v>7508.0333333333328</v>
      </c>
      <c r="K35" s="41">
        <v>7547.9666666666672</v>
      </c>
      <c r="L35" s="41">
        <v>7611.9833333333327</v>
      </c>
      <c r="M35" s="31">
        <v>7483.95</v>
      </c>
      <c r="N35" s="31">
        <v>7380</v>
      </c>
      <c r="O35" s="42">
        <v>3953625</v>
      </c>
      <c r="P35" s="43">
        <v>-2.9002868762018851E-3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2252.5</v>
      </c>
      <c r="F36" s="40">
        <v>2249.2166666666667</v>
      </c>
      <c r="G36" s="41">
        <v>2225.4833333333336</v>
      </c>
      <c r="H36" s="41">
        <v>2198.4666666666667</v>
      </c>
      <c r="I36" s="41">
        <v>2174.7333333333336</v>
      </c>
      <c r="J36" s="41">
        <v>2276.2333333333336</v>
      </c>
      <c r="K36" s="41">
        <v>2299.9666666666662</v>
      </c>
      <c r="L36" s="41">
        <v>2326.9833333333336</v>
      </c>
      <c r="M36" s="31">
        <v>2272.9499999999998</v>
      </c>
      <c r="N36" s="31">
        <v>2222.1999999999998</v>
      </c>
      <c r="O36" s="42">
        <v>1716000</v>
      </c>
      <c r="P36" s="43">
        <v>-4.9518112329677635E-2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281.64999999999998</v>
      </c>
      <c r="F37" s="40">
        <v>281.7833333333333</v>
      </c>
      <c r="G37" s="41">
        <v>279.41666666666663</v>
      </c>
      <c r="H37" s="41">
        <v>277.18333333333334</v>
      </c>
      <c r="I37" s="41">
        <v>274.81666666666666</v>
      </c>
      <c r="J37" s="41">
        <v>284.01666666666659</v>
      </c>
      <c r="K37" s="41">
        <v>286.38333333333327</v>
      </c>
      <c r="L37" s="41">
        <v>288.61666666666656</v>
      </c>
      <c r="M37" s="31">
        <v>284.14999999999998</v>
      </c>
      <c r="N37" s="31">
        <v>279.55</v>
      </c>
      <c r="O37" s="42">
        <v>23756400</v>
      </c>
      <c r="P37" s="43">
        <v>5.2555411684058195E-3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94.75</v>
      </c>
      <c r="F38" s="40">
        <v>93.75</v>
      </c>
      <c r="G38" s="41">
        <v>92.3</v>
      </c>
      <c r="H38" s="41">
        <v>89.85</v>
      </c>
      <c r="I38" s="41">
        <v>88.399999999999991</v>
      </c>
      <c r="J38" s="41">
        <v>96.2</v>
      </c>
      <c r="K38" s="41">
        <v>97.649999999999991</v>
      </c>
      <c r="L38" s="41">
        <v>100.10000000000001</v>
      </c>
      <c r="M38" s="31">
        <v>95.2</v>
      </c>
      <c r="N38" s="31">
        <v>91.3</v>
      </c>
      <c r="O38" s="42">
        <v>147092400</v>
      </c>
      <c r="P38" s="43">
        <v>7.6369863013698636E-2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2037.75</v>
      </c>
      <c r="F39" s="40">
        <v>2018.6499999999999</v>
      </c>
      <c r="G39" s="41">
        <v>1992.2999999999997</v>
      </c>
      <c r="H39" s="41">
        <v>1946.85</v>
      </c>
      <c r="I39" s="41">
        <v>1920.4999999999998</v>
      </c>
      <c r="J39" s="41">
        <v>2064.0999999999995</v>
      </c>
      <c r="K39" s="41">
        <v>2090.4499999999998</v>
      </c>
      <c r="L39" s="41">
        <v>2135.8999999999996</v>
      </c>
      <c r="M39" s="31">
        <v>2045</v>
      </c>
      <c r="N39" s="31">
        <v>1973.2</v>
      </c>
      <c r="O39" s="42">
        <v>1611500</v>
      </c>
      <c r="P39" s="43">
        <v>-2.5930851063829786E-2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206.75</v>
      </c>
      <c r="F40" s="40">
        <v>208.1</v>
      </c>
      <c r="G40" s="41">
        <v>204.25</v>
      </c>
      <c r="H40" s="41">
        <v>201.75</v>
      </c>
      <c r="I40" s="41">
        <v>197.9</v>
      </c>
      <c r="J40" s="41">
        <v>210.6</v>
      </c>
      <c r="K40" s="41">
        <v>214.44999999999996</v>
      </c>
      <c r="L40" s="41">
        <v>216.95</v>
      </c>
      <c r="M40" s="31">
        <v>211.95</v>
      </c>
      <c r="N40" s="31">
        <v>205.6</v>
      </c>
      <c r="O40" s="42">
        <v>23107800</v>
      </c>
      <c r="P40" s="43">
        <v>6.8717047451669594E-2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764.75</v>
      </c>
      <c r="F41" s="40">
        <v>758.91666666666663</v>
      </c>
      <c r="G41" s="41">
        <v>748.88333333333321</v>
      </c>
      <c r="H41" s="41">
        <v>733.01666666666654</v>
      </c>
      <c r="I41" s="41">
        <v>722.98333333333312</v>
      </c>
      <c r="J41" s="41">
        <v>774.7833333333333</v>
      </c>
      <c r="K41" s="41">
        <v>784.81666666666683</v>
      </c>
      <c r="L41" s="41">
        <v>800.68333333333339</v>
      </c>
      <c r="M41" s="31">
        <v>768.95</v>
      </c>
      <c r="N41" s="31">
        <v>743.05</v>
      </c>
      <c r="O41" s="42">
        <v>4719000</v>
      </c>
      <c r="P41" s="43">
        <v>2.5706940874035988E-3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733.1</v>
      </c>
      <c r="F42" s="40">
        <v>730.08333333333337</v>
      </c>
      <c r="G42" s="41">
        <v>723.66666666666674</v>
      </c>
      <c r="H42" s="41">
        <v>714.23333333333335</v>
      </c>
      <c r="I42" s="41">
        <v>707.81666666666672</v>
      </c>
      <c r="J42" s="41">
        <v>739.51666666666677</v>
      </c>
      <c r="K42" s="41">
        <v>745.93333333333351</v>
      </c>
      <c r="L42" s="41">
        <v>755.36666666666679</v>
      </c>
      <c r="M42" s="31">
        <v>736.5</v>
      </c>
      <c r="N42" s="31">
        <v>720.65</v>
      </c>
      <c r="O42" s="42">
        <v>8661000</v>
      </c>
      <c r="P42" s="43">
        <v>1.1562718990889979E-2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714.4</v>
      </c>
      <c r="F43" s="40">
        <v>714.68333333333339</v>
      </c>
      <c r="G43" s="41">
        <v>709.01666666666677</v>
      </c>
      <c r="H43" s="41">
        <v>703.63333333333333</v>
      </c>
      <c r="I43" s="41">
        <v>697.9666666666667</v>
      </c>
      <c r="J43" s="41">
        <v>720.06666666666683</v>
      </c>
      <c r="K43" s="41">
        <v>725.73333333333335</v>
      </c>
      <c r="L43" s="41">
        <v>731.1166666666669</v>
      </c>
      <c r="M43" s="31">
        <v>720.35</v>
      </c>
      <c r="N43" s="31">
        <v>709.3</v>
      </c>
      <c r="O43" s="42">
        <v>71368372</v>
      </c>
      <c r="P43" s="43">
        <v>1.0294737599081781E-2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64.849999999999994</v>
      </c>
      <c r="F44" s="40">
        <v>64.583333333333329</v>
      </c>
      <c r="G44" s="41">
        <v>63.966666666666654</v>
      </c>
      <c r="H44" s="41">
        <v>63.083333333333329</v>
      </c>
      <c r="I44" s="41">
        <v>62.466666666666654</v>
      </c>
      <c r="J44" s="41">
        <v>65.466666666666654</v>
      </c>
      <c r="K44" s="41">
        <v>66.083333333333329</v>
      </c>
      <c r="L44" s="41">
        <v>66.966666666666654</v>
      </c>
      <c r="M44" s="31">
        <v>65.2</v>
      </c>
      <c r="N44" s="31">
        <v>63.7</v>
      </c>
      <c r="O44" s="42">
        <v>117862500</v>
      </c>
      <c r="P44" s="43">
        <v>2.3991972267834338E-2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373.65</v>
      </c>
      <c r="F45" s="40">
        <v>374.84999999999997</v>
      </c>
      <c r="G45" s="41">
        <v>370.19999999999993</v>
      </c>
      <c r="H45" s="41">
        <v>366.74999999999994</v>
      </c>
      <c r="I45" s="41">
        <v>362.09999999999991</v>
      </c>
      <c r="J45" s="41">
        <v>378.29999999999995</v>
      </c>
      <c r="K45" s="41">
        <v>382.94999999999993</v>
      </c>
      <c r="L45" s="41">
        <v>386.4</v>
      </c>
      <c r="M45" s="31">
        <v>379.5</v>
      </c>
      <c r="N45" s="31">
        <v>371.4</v>
      </c>
      <c r="O45" s="42">
        <v>19605200</v>
      </c>
      <c r="P45" s="43">
        <v>2.9592946007971976E-2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16851.75</v>
      </c>
      <c r="F46" s="40">
        <v>16815.866666666665</v>
      </c>
      <c r="G46" s="41">
        <v>16631.783333333329</v>
      </c>
      <c r="H46" s="41">
        <v>16411.816666666666</v>
      </c>
      <c r="I46" s="41">
        <v>16227.73333333333</v>
      </c>
      <c r="J46" s="41">
        <v>17035.833333333328</v>
      </c>
      <c r="K46" s="41">
        <v>17219.916666666664</v>
      </c>
      <c r="L46" s="41">
        <v>17439.883333333328</v>
      </c>
      <c r="M46" s="31">
        <v>16999.95</v>
      </c>
      <c r="N46" s="31">
        <v>16595.900000000001</v>
      </c>
      <c r="O46" s="42">
        <v>158500</v>
      </c>
      <c r="P46" s="43">
        <v>-1.3383131030189854E-2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397.9</v>
      </c>
      <c r="F47" s="40">
        <v>396.38333333333327</v>
      </c>
      <c r="G47" s="41">
        <v>393.81666666666655</v>
      </c>
      <c r="H47" s="41">
        <v>389.73333333333329</v>
      </c>
      <c r="I47" s="41">
        <v>387.16666666666657</v>
      </c>
      <c r="J47" s="41">
        <v>400.46666666666653</v>
      </c>
      <c r="K47" s="41">
        <v>403.03333333333325</v>
      </c>
      <c r="L47" s="41">
        <v>407.1166666666665</v>
      </c>
      <c r="M47" s="31">
        <v>398.95</v>
      </c>
      <c r="N47" s="31">
        <v>392.3</v>
      </c>
      <c r="O47" s="42">
        <v>28978200</v>
      </c>
      <c r="P47" s="43">
        <v>8.8356936959518729E-3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3639.75</v>
      </c>
      <c r="F48" s="40">
        <v>3633.15</v>
      </c>
      <c r="G48" s="41">
        <v>3618.3</v>
      </c>
      <c r="H48" s="41">
        <v>3596.85</v>
      </c>
      <c r="I48" s="41">
        <v>3582</v>
      </c>
      <c r="J48" s="41">
        <v>3654.6000000000004</v>
      </c>
      <c r="K48" s="41">
        <v>3669.45</v>
      </c>
      <c r="L48" s="41">
        <v>3690.9000000000005</v>
      </c>
      <c r="M48" s="31">
        <v>3648</v>
      </c>
      <c r="N48" s="31">
        <v>3611.7</v>
      </c>
      <c r="O48" s="42">
        <v>1395800</v>
      </c>
      <c r="P48" s="43">
        <v>-1.2591963780418788E-2</v>
      </c>
    </row>
    <row r="49" spans="1:16" ht="12.75" customHeight="1">
      <c r="A49" s="31">
        <v>39</v>
      </c>
      <c r="B49" s="32" t="s">
        <v>87</v>
      </c>
      <c r="C49" s="33" t="s">
        <v>322</v>
      </c>
      <c r="D49" s="34">
        <v>44560</v>
      </c>
      <c r="E49" s="40">
        <v>481.85</v>
      </c>
      <c r="F49" s="40">
        <v>483.09999999999997</v>
      </c>
      <c r="G49" s="41">
        <v>478.54999999999995</v>
      </c>
      <c r="H49" s="41">
        <v>475.25</v>
      </c>
      <c r="I49" s="41">
        <v>470.7</v>
      </c>
      <c r="J49" s="41">
        <v>486.39999999999992</v>
      </c>
      <c r="K49" s="41">
        <v>490.95</v>
      </c>
      <c r="L49" s="41">
        <v>494.24999999999989</v>
      </c>
      <c r="M49" s="31">
        <v>487.65</v>
      </c>
      <c r="N49" s="31">
        <v>479.8</v>
      </c>
      <c r="O49" s="42">
        <v>4602000</v>
      </c>
      <c r="P49" s="43">
        <v>5.2318668252080855E-2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469.8</v>
      </c>
      <c r="F50" s="40">
        <v>468.56666666666661</v>
      </c>
      <c r="G50" s="41">
        <v>464.88333333333321</v>
      </c>
      <c r="H50" s="41">
        <v>459.96666666666658</v>
      </c>
      <c r="I50" s="41">
        <v>456.28333333333319</v>
      </c>
      <c r="J50" s="41">
        <v>473.48333333333323</v>
      </c>
      <c r="K50" s="41">
        <v>477.16666666666663</v>
      </c>
      <c r="L50" s="41">
        <v>482.08333333333326</v>
      </c>
      <c r="M50" s="31">
        <v>472.25</v>
      </c>
      <c r="N50" s="31">
        <v>463.65</v>
      </c>
      <c r="O50" s="42">
        <v>19318200</v>
      </c>
      <c r="P50" s="43">
        <v>-1.7455521987244042E-2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223.3</v>
      </c>
      <c r="F51" s="40">
        <v>220.29999999999998</v>
      </c>
      <c r="G51" s="41">
        <v>216.39999999999998</v>
      </c>
      <c r="H51" s="41">
        <v>209.5</v>
      </c>
      <c r="I51" s="41">
        <v>205.6</v>
      </c>
      <c r="J51" s="41">
        <v>227.19999999999996</v>
      </c>
      <c r="K51" s="41">
        <v>231.1</v>
      </c>
      <c r="L51" s="41">
        <v>237.99999999999994</v>
      </c>
      <c r="M51" s="31">
        <v>224.2</v>
      </c>
      <c r="N51" s="31">
        <v>213.4</v>
      </c>
      <c r="O51" s="42">
        <v>53665200</v>
      </c>
      <c r="P51" s="43">
        <v>6.152531510361034E-2</v>
      </c>
    </row>
    <row r="52" spans="1:16" ht="12.75" customHeight="1">
      <c r="A52" s="31">
        <v>42</v>
      </c>
      <c r="B52" s="32" t="s">
        <v>63</v>
      </c>
      <c r="C52" s="33" t="s">
        <v>330</v>
      </c>
      <c r="D52" s="34">
        <v>44560</v>
      </c>
      <c r="E52" s="40">
        <v>602.04999999999995</v>
      </c>
      <c r="F52" s="40">
        <v>601.79999999999995</v>
      </c>
      <c r="G52" s="41">
        <v>597.79999999999995</v>
      </c>
      <c r="H52" s="41">
        <v>593.54999999999995</v>
      </c>
      <c r="I52" s="41">
        <v>589.54999999999995</v>
      </c>
      <c r="J52" s="41">
        <v>606.04999999999995</v>
      </c>
      <c r="K52" s="41">
        <v>610.04999999999995</v>
      </c>
      <c r="L52" s="41">
        <v>614.29999999999995</v>
      </c>
      <c r="M52" s="31">
        <v>605.79999999999995</v>
      </c>
      <c r="N52" s="31">
        <v>597.54999999999995</v>
      </c>
      <c r="O52" s="42">
        <v>4724850</v>
      </c>
      <c r="P52" s="43">
        <v>-2.0631318341242006E-4</v>
      </c>
    </row>
    <row r="53" spans="1:16" ht="12.75" customHeight="1">
      <c r="A53" s="31">
        <v>43</v>
      </c>
      <c r="B53" s="32" t="s">
        <v>44</v>
      </c>
      <c r="C53" s="33" t="s">
        <v>341</v>
      </c>
      <c r="D53" s="34">
        <v>44560</v>
      </c>
      <c r="E53" s="40">
        <v>401.75</v>
      </c>
      <c r="F53" s="40">
        <v>402.25</v>
      </c>
      <c r="G53" s="41">
        <v>394.55</v>
      </c>
      <c r="H53" s="41">
        <v>387.35</v>
      </c>
      <c r="I53" s="41">
        <v>379.65000000000003</v>
      </c>
      <c r="J53" s="41">
        <v>409.45</v>
      </c>
      <c r="K53" s="41">
        <v>417.15000000000003</v>
      </c>
      <c r="L53" s="41">
        <v>424.34999999999997</v>
      </c>
      <c r="M53" s="31">
        <v>409.95</v>
      </c>
      <c r="N53" s="31">
        <v>395.05</v>
      </c>
      <c r="O53" s="42">
        <v>2734500</v>
      </c>
      <c r="P53" s="43">
        <v>-2.6175213675213676E-2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581.20000000000005</v>
      </c>
      <c r="F54" s="40">
        <v>579.30000000000007</v>
      </c>
      <c r="G54" s="41">
        <v>575.10000000000014</v>
      </c>
      <c r="H54" s="41">
        <v>569.00000000000011</v>
      </c>
      <c r="I54" s="41">
        <v>564.80000000000018</v>
      </c>
      <c r="J54" s="41">
        <v>585.40000000000009</v>
      </c>
      <c r="K54" s="41">
        <v>589.60000000000014</v>
      </c>
      <c r="L54" s="41">
        <v>595.70000000000005</v>
      </c>
      <c r="M54" s="31">
        <v>583.5</v>
      </c>
      <c r="N54" s="31">
        <v>573.20000000000005</v>
      </c>
      <c r="O54" s="42">
        <v>8537500</v>
      </c>
      <c r="P54" s="43">
        <v>2.4952297079113461E-3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898.1</v>
      </c>
      <c r="F55" s="40">
        <v>898.98333333333323</v>
      </c>
      <c r="G55" s="41">
        <v>894.16666666666652</v>
      </c>
      <c r="H55" s="41">
        <v>890.23333333333323</v>
      </c>
      <c r="I55" s="41">
        <v>885.41666666666652</v>
      </c>
      <c r="J55" s="41">
        <v>902.91666666666652</v>
      </c>
      <c r="K55" s="41">
        <v>907.73333333333335</v>
      </c>
      <c r="L55" s="41">
        <v>911.66666666666652</v>
      </c>
      <c r="M55" s="31">
        <v>903.8</v>
      </c>
      <c r="N55" s="31">
        <v>895.05</v>
      </c>
      <c r="O55" s="42">
        <v>11530350</v>
      </c>
      <c r="P55" s="43">
        <v>1.0423786739576214E-2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152.05000000000001</v>
      </c>
      <c r="F56" s="40">
        <v>152.58333333333334</v>
      </c>
      <c r="G56" s="41">
        <v>150.7166666666667</v>
      </c>
      <c r="H56" s="41">
        <v>149.38333333333335</v>
      </c>
      <c r="I56" s="41">
        <v>147.51666666666671</v>
      </c>
      <c r="J56" s="41">
        <v>153.91666666666669</v>
      </c>
      <c r="K56" s="41">
        <v>155.7833333333333</v>
      </c>
      <c r="L56" s="41">
        <v>157.11666666666667</v>
      </c>
      <c r="M56" s="31">
        <v>154.44999999999999</v>
      </c>
      <c r="N56" s="31">
        <v>151.25</v>
      </c>
      <c r="O56" s="42">
        <v>53957400</v>
      </c>
      <c r="P56" s="43">
        <v>1.1973217802284363E-2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5318</v>
      </c>
      <c r="F57" s="40">
        <v>5287.0166666666664</v>
      </c>
      <c r="G57" s="41">
        <v>5239.1333333333332</v>
      </c>
      <c r="H57" s="41">
        <v>5160.2666666666664</v>
      </c>
      <c r="I57" s="41">
        <v>5112.3833333333332</v>
      </c>
      <c r="J57" s="41">
        <v>5365.8833333333332</v>
      </c>
      <c r="K57" s="41">
        <v>5413.7666666666664</v>
      </c>
      <c r="L57" s="41">
        <v>5492.6333333333332</v>
      </c>
      <c r="M57" s="31">
        <v>5334.9</v>
      </c>
      <c r="N57" s="31">
        <v>5208.1499999999996</v>
      </c>
      <c r="O57" s="42">
        <v>1072400</v>
      </c>
      <c r="P57" s="43">
        <v>-2.6064844246662427E-2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1446.45</v>
      </c>
      <c r="F58" s="40">
        <v>1449.1000000000001</v>
      </c>
      <c r="G58" s="41">
        <v>1439.3500000000004</v>
      </c>
      <c r="H58" s="41">
        <v>1432.2500000000002</v>
      </c>
      <c r="I58" s="41">
        <v>1422.5000000000005</v>
      </c>
      <c r="J58" s="41">
        <v>1456.2000000000003</v>
      </c>
      <c r="K58" s="41">
        <v>1465.9499999999998</v>
      </c>
      <c r="L58" s="41">
        <v>1473.0500000000002</v>
      </c>
      <c r="M58" s="31">
        <v>1458.85</v>
      </c>
      <c r="N58" s="31">
        <v>1442</v>
      </c>
      <c r="O58" s="42">
        <v>3873100</v>
      </c>
      <c r="P58" s="43">
        <v>4.0037593984962407E-2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654.65</v>
      </c>
      <c r="F59" s="40">
        <v>651.98333333333323</v>
      </c>
      <c r="G59" s="41">
        <v>645.06666666666649</v>
      </c>
      <c r="H59" s="41">
        <v>635.48333333333323</v>
      </c>
      <c r="I59" s="41">
        <v>628.56666666666649</v>
      </c>
      <c r="J59" s="41">
        <v>661.56666666666649</v>
      </c>
      <c r="K59" s="41">
        <v>668.48333333333323</v>
      </c>
      <c r="L59" s="41">
        <v>678.06666666666649</v>
      </c>
      <c r="M59" s="31">
        <v>658.9</v>
      </c>
      <c r="N59" s="31">
        <v>642.4</v>
      </c>
      <c r="O59" s="42">
        <v>6199358</v>
      </c>
      <c r="P59" s="43">
        <v>5.1102176953711012E-3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763.8</v>
      </c>
      <c r="F60" s="40">
        <v>766.13333333333333</v>
      </c>
      <c r="G60" s="41">
        <v>759.81666666666661</v>
      </c>
      <c r="H60" s="41">
        <v>755.83333333333326</v>
      </c>
      <c r="I60" s="41">
        <v>749.51666666666654</v>
      </c>
      <c r="J60" s="41">
        <v>770.11666666666667</v>
      </c>
      <c r="K60" s="41">
        <v>776.43333333333351</v>
      </c>
      <c r="L60" s="41">
        <v>780.41666666666674</v>
      </c>
      <c r="M60" s="31">
        <v>772.45</v>
      </c>
      <c r="N60" s="31">
        <v>762.15</v>
      </c>
      <c r="O60" s="42">
        <v>1421250</v>
      </c>
      <c r="P60" s="43">
        <v>-2.2776106574989255E-2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436.75</v>
      </c>
      <c r="F61" s="40">
        <v>437.5333333333333</v>
      </c>
      <c r="G61" s="41">
        <v>433.61666666666662</v>
      </c>
      <c r="H61" s="41">
        <v>430.48333333333329</v>
      </c>
      <c r="I61" s="41">
        <v>426.56666666666661</v>
      </c>
      <c r="J61" s="41">
        <v>440.66666666666663</v>
      </c>
      <c r="K61" s="41">
        <v>444.58333333333337</v>
      </c>
      <c r="L61" s="41">
        <v>447.71666666666664</v>
      </c>
      <c r="M61" s="31">
        <v>441.45</v>
      </c>
      <c r="N61" s="31">
        <v>434.4</v>
      </c>
      <c r="O61" s="42">
        <v>2471700</v>
      </c>
      <c r="P61" s="43">
        <v>-1.013215859030837E-2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150.30000000000001</v>
      </c>
      <c r="F62" s="40">
        <v>149.36666666666667</v>
      </c>
      <c r="G62" s="41">
        <v>147.78333333333336</v>
      </c>
      <c r="H62" s="41">
        <v>145.26666666666668</v>
      </c>
      <c r="I62" s="41">
        <v>143.68333333333337</v>
      </c>
      <c r="J62" s="41">
        <v>151.88333333333335</v>
      </c>
      <c r="K62" s="41">
        <v>153.46666666666667</v>
      </c>
      <c r="L62" s="41">
        <v>155.98333333333335</v>
      </c>
      <c r="M62" s="31">
        <v>150.94999999999999</v>
      </c>
      <c r="N62" s="31">
        <v>146.85</v>
      </c>
      <c r="O62" s="42">
        <v>9839900</v>
      </c>
      <c r="P62" s="43">
        <v>-3.1629811146211606E-2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978.85</v>
      </c>
      <c r="F63" s="40">
        <v>975.5</v>
      </c>
      <c r="G63" s="41">
        <v>952</v>
      </c>
      <c r="H63" s="41">
        <v>925.15</v>
      </c>
      <c r="I63" s="41">
        <v>901.65</v>
      </c>
      <c r="J63" s="41">
        <v>1002.35</v>
      </c>
      <c r="K63" s="41">
        <v>1025.8499999999999</v>
      </c>
      <c r="L63" s="41">
        <v>1052.7</v>
      </c>
      <c r="M63" s="31">
        <v>999</v>
      </c>
      <c r="N63" s="31">
        <v>948.65</v>
      </c>
      <c r="O63" s="42">
        <v>1699200</v>
      </c>
      <c r="P63" s="43">
        <v>8.9649865332820322E-2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580</v>
      </c>
      <c r="F64" s="40">
        <v>580.18333333333339</v>
      </c>
      <c r="G64" s="41">
        <v>577.21666666666681</v>
      </c>
      <c r="H64" s="41">
        <v>574.43333333333339</v>
      </c>
      <c r="I64" s="41">
        <v>571.46666666666681</v>
      </c>
      <c r="J64" s="41">
        <v>582.96666666666681</v>
      </c>
      <c r="K64" s="41">
        <v>585.93333333333351</v>
      </c>
      <c r="L64" s="41">
        <v>588.71666666666681</v>
      </c>
      <c r="M64" s="31">
        <v>583.15</v>
      </c>
      <c r="N64" s="31">
        <v>577.4</v>
      </c>
      <c r="O64" s="42">
        <v>11487500</v>
      </c>
      <c r="P64" s="43">
        <v>-3.9020160416215043E-3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1896.45</v>
      </c>
      <c r="F65" s="40">
        <v>1897.2</v>
      </c>
      <c r="G65" s="41">
        <v>1871.25</v>
      </c>
      <c r="H65" s="41">
        <v>1846.05</v>
      </c>
      <c r="I65" s="41">
        <v>1820.1</v>
      </c>
      <c r="J65" s="41">
        <v>1922.4</v>
      </c>
      <c r="K65" s="41">
        <v>1948.3500000000004</v>
      </c>
      <c r="L65" s="41">
        <v>1973.5500000000002</v>
      </c>
      <c r="M65" s="31">
        <v>1923.15</v>
      </c>
      <c r="N65" s="31">
        <v>1872</v>
      </c>
      <c r="O65" s="42">
        <v>578250</v>
      </c>
      <c r="P65" s="43">
        <v>-1.9499788045782111E-2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2364.25</v>
      </c>
      <c r="F66" s="40">
        <v>2352.9500000000003</v>
      </c>
      <c r="G66" s="41">
        <v>2333.9000000000005</v>
      </c>
      <c r="H66" s="41">
        <v>2303.5500000000002</v>
      </c>
      <c r="I66" s="41">
        <v>2284.5000000000005</v>
      </c>
      <c r="J66" s="41">
        <v>2383.3000000000006</v>
      </c>
      <c r="K66" s="41">
        <v>2402.3500000000008</v>
      </c>
      <c r="L66" s="41">
        <v>2432.7000000000007</v>
      </c>
      <c r="M66" s="31">
        <v>2372</v>
      </c>
      <c r="N66" s="31">
        <v>2322.6</v>
      </c>
      <c r="O66" s="42">
        <v>2525500</v>
      </c>
      <c r="P66" s="43">
        <v>2.4808970923886078E-3</v>
      </c>
    </row>
    <row r="67" spans="1:16" ht="12.75" customHeight="1">
      <c r="A67" s="31">
        <v>57</v>
      </c>
      <c r="B67" s="32" t="s">
        <v>44</v>
      </c>
      <c r="C67" s="33" t="s">
        <v>349</v>
      </c>
      <c r="D67" s="34">
        <v>44560</v>
      </c>
      <c r="E67" s="40">
        <v>286.75</v>
      </c>
      <c r="F67" s="40">
        <v>284.40000000000003</v>
      </c>
      <c r="G67" s="41">
        <v>280.85000000000008</v>
      </c>
      <c r="H67" s="41">
        <v>274.95000000000005</v>
      </c>
      <c r="I67" s="41">
        <v>271.40000000000009</v>
      </c>
      <c r="J67" s="41">
        <v>290.30000000000007</v>
      </c>
      <c r="K67" s="41">
        <v>293.85000000000002</v>
      </c>
      <c r="L67" s="41">
        <v>299.75000000000006</v>
      </c>
      <c r="M67" s="31">
        <v>287.95</v>
      </c>
      <c r="N67" s="31">
        <v>278.5</v>
      </c>
      <c r="O67" s="42">
        <v>15531900</v>
      </c>
      <c r="P67" s="43">
        <v>1.4810426540284361E-4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4530.8</v>
      </c>
      <c r="F68" s="40">
        <v>4544.1500000000005</v>
      </c>
      <c r="G68" s="41">
        <v>4498.2000000000007</v>
      </c>
      <c r="H68" s="41">
        <v>4465.6000000000004</v>
      </c>
      <c r="I68" s="41">
        <v>4419.6500000000005</v>
      </c>
      <c r="J68" s="41">
        <v>4576.7500000000009</v>
      </c>
      <c r="K68" s="41">
        <v>4622.7</v>
      </c>
      <c r="L68" s="41">
        <v>4655.3000000000011</v>
      </c>
      <c r="M68" s="31">
        <v>4590.1000000000004</v>
      </c>
      <c r="N68" s="31">
        <v>4511.55</v>
      </c>
      <c r="O68" s="42">
        <v>2596100</v>
      </c>
      <c r="P68" s="43">
        <v>6.3408839552697327E-2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5578.5</v>
      </c>
      <c r="F69" s="40">
        <v>5531.1833333333334</v>
      </c>
      <c r="G69" s="41">
        <v>5457.3166666666666</v>
      </c>
      <c r="H69" s="41">
        <v>5336.1333333333332</v>
      </c>
      <c r="I69" s="41">
        <v>5262.2666666666664</v>
      </c>
      <c r="J69" s="41">
        <v>5652.3666666666668</v>
      </c>
      <c r="K69" s="41">
        <v>5726.2333333333336</v>
      </c>
      <c r="L69" s="41">
        <v>5847.416666666667</v>
      </c>
      <c r="M69" s="31">
        <v>5605.05</v>
      </c>
      <c r="N69" s="31">
        <v>5410</v>
      </c>
      <c r="O69" s="42">
        <v>456375</v>
      </c>
      <c r="P69" s="43">
        <v>9.5738295318127248E-2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419.95</v>
      </c>
      <c r="F70" s="40">
        <v>413.13333333333338</v>
      </c>
      <c r="G70" s="41">
        <v>403.71666666666675</v>
      </c>
      <c r="H70" s="41">
        <v>387.48333333333335</v>
      </c>
      <c r="I70" s="41">
        <v>378.06666666666672</v>
      </c>
      <c r="J70" s="41">
        <v>429.36666666666679</v>
      </c>
      <c r="K70" s="41">
        <v>438.78333333333342</v>
      </c>
      <c r="L70" s="41">
        <v>455.01666666666682</v>
      </c>
      <c r="M70" s="31">
        <v>422.55</v>
      </c>
      <c r="N70" s="31">
        <v>396.9</v>
      </c>
      <c r="O70" s="42">
        <v>31854900</v>
      </c>
      <c r="P70" s="43">
        <v>-3.3298282509638975E-2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4613.25</v>
      </c>
      <c r="F71" s="40">
        <v>4614.5333333333328</v>
      </c>
      <c r="G71" s="41">
        <v>4590.1666666666661</v>
      </c>
      <c r="H71" s="41">
        <v>4567.083333333333</v>
      </c>
      <c r="I71" s="41">
        <v>4542.7166666666662</v>
      </c>
      <c r="J71" s="41">
        <v>4637.6166666666659</v>
      </c>
      <c r="K71" s="41">
        <v>4661.9833333333327</v>
      </c>
      <c r="L71" s="41">
        <v>4685.0666666666657</v>
      </c>
      <c r="M71" s="31">
        <v>4638.8999999999996</v>
      </c>
      <c r="N71" s="31">
        <v>4591.45</v>
      </c>
      <c r="O71" s="42">
        <v>2839750</v>
      </c>
      <c r="P71" s="43">
        <v>1.6754850088183421E-3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2532.3000000000002</v>
      </c>
      <c r="F72" s="40">
        <v>2537.3666666666668</v>
      </c>
      <c r="G72" s="41">
        <v>2517.2333333333336</v>
      </c>
      <c r="H72" s="41">
        <v>2502.166666666667</v>
      </c>
      <c r="I72" s="41">
        <v>2482.0333333333338</v>
      </c>
      <c r="J72" s="41">
        <v>2552.4333333333334</v>
      </c>
      <c r="K72" s="41">
        <v>2572.5666666666666</v>
      </c>
      <c r="L72" s="41">
        <v>2587.6333333333332</v>
      </c>
      <c r="M72" s="31">
        <v>2557.5</v>
      </c>
      <c r="N72" s="31">
        <v>2522.3000000000002</v>
      </c>
      <c r="O72" s="42">
        <v>3392550</v>
      </c>
      <c r="P72" s="43">
        <v>-5.6421830118998772E-3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1873.35</v>
      </c>
      <c r="F73" s="40">
        <v>1872.1333333333332</v>
      </c>
      <c r="G73" s="41">
        <v>1861.2666666666664</v>
      </c>
      <c r="H73" s="41">
        <v>1849.1833333333332</v>
      </c>
      <c r="I73" s="41">
        <v>1838.3166666666664</v>
      </c>
      <c r="J73" s="41">
        <v>1884.2166666666665</v>
      </c>
      <c r="K73" s="41">
        <v>1895.0833333333333</v>
      </c>
      <c r="L73" s="41">
        <v>1907.1666666666665</v>
      </c>
      <c r="M73" s="31">
        <v>1883</v>
      </c>
      <c r="N73" s="31">
        <v>1860.05</v>
      </c>
      <c r="O73" s="42">
        <v>7112050</v>
      </c>
      <c r="P73" s="43">
        <v>-2.561977243613895E-2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169.4</v>
      </c>
      <c r="F74" s="40">
        <v>169.35</v>
      </c>
      <c r="G74" s="41">
        <v>168.25</v>
      </c>
      <c r="H74" s="41">
        <v>167.1</v>
      </c>
      <c r="I74" s="41">
        <v>166</v>
      </c>
      <c r="J74" s="41">
        <v>170.5</v>
      </c>
      <c r="K74" s="41">
        <v>171.59999999999997</v>
      </c>
      <c r="L74" s="41">
        <v>172.75</v>
      </c>
      <c r="M74" s="31">
        <v>170.45</v>
      </c>
      <c r="N74" s="31">
        <v>168.2</v>
      </c>
      <c r="O74" s="42">
        <v>25621200</v>
      </c>
      <c r="P74" s="43">
        <v>-1.1228070175438596E-3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92.85</v>
      </c>
      <c r="F75" s="40">
        <v>92.133333333333326</v>
      </c>
      <c r="G75" s="41">
        <v>91.116666666666646</v>
      </c>
      <c r="H75" s="41">
        <v>89.383333333333326</v>
      </c>
      <c r="I75" s="41">
        <v>88.366666666666646</v>
      </c>
      <c r="J75" s="41">
        <v>93.866666666666646</v>
      </c>
      <c r="K75" s="41">
        <v>94.883333333333326</v>
      </c>
      <c r="L75" s="41">
        <v>96.616666666666646</v>
      </c>
      <c r="M75" s="31">
        <v>93.15</v>
      </c>
      <c r="N75" s="31">
        <v>90.4</v>
      </c>
      <c r="O75" s="42">
        <v>100570000</v>
      </c>
      <c r="P75" s="43">
        <v>-1.8856689162366018E-3</v>
      </c>
    </row>
    <row r="76" spans="1:16" ht="12.75" customHeight="1">
      <c r="A76" s="31">
        <v>66</v>
      </c>
      <c r="B76" s="32" t="s">
        <v>87</v>
      </c>
      <c r="C76" s="33" t="s">
        <v>364</v>
      </c>
      <c r="D76" s="34">
        <v>44560</v>
      </c>
      <c r="E76" s="40">
        <v>175.65</v>
      </c>
      <c r="F76" s="40">
        <v>176.66666666666666</v>
      </c>
      <c r="G76" s="41">
        <v>173.48333333333332</v>
      </c>
      <c r="H76" s="41">
        <v>171.31666666666666</v>
      </c>
      <c r="I76" s="41">
        <v>168.13333333333333</v>
      </c>
      <c r="J76" s="41">
        <v>178.83333333333331</v>
      </c>
      <c r="K76" s="41">
        <v>182.01666666666665</v>
      </c>
      <c r="L76" s="41">
        <v>184.18333333333331</v>
      </c>
      <c r="M76" s="31">
        <v>179.85</v>
      </c>
      <c r="N76" s="31">
        <v>174.5</v>
      </c>
      <c r="O76" s="42">
        <v>8463000</v>
      </c>
      <c r="P76" s="43">
        <v>0.10751956447771351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135.75</v>
      </c>
      <c r="F77" s="40">
        <v>135.29999999999998</v>
      </c>
      <c r="G77" s="41">
        <v>134.44999999999996</v>
      </c>
      <c r="H77" s="41">
        <v>133.14999999999998</v>
      </c>
      <c r="I77" s="41">
        <v>132.29999999999995</v>
      </c>
      <c r="J77" s="41">
        <v>136.59999999999997</v>
      </c>
      <c r="K77" s="41">
        <v>137.44999999999999</v>
      </c>
      <c r="L77" s="41">
        <v>138.74999999999997</v>
      </c>
      <c r="M77" s="31">
        <v>136.15</v>
      </c>
      <c r="N77" s="31">
        <v>134</v>
      </c>
      <c r="O77" s="42">
        <v>47909400</v>
      </c>
      <c r="P77" s="43">
        <v>1.0160771704180064E-2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527.65</v>
      </c>
      <c r="F78" s="40">
        <v>523.83333333333337</v>
      </c>
      <c r="G78" s="41">
        <v>512.66666666666674</v>
      </c>
      <c r="H78" s="41">
        <v>497.68333333333339</v>
      </c>
      <c r="I78" s="41">
        <v>486.51666666666677</v>
      </c>
      <c r="J78" s="41">
        <v>538.81666666666672</v>
      </c>
      <c r="K78" s="41">
        <v>549.98333333333346</v>
      </c>
      <c r="L78" s="41">
        <v>564.9666666666667</v>
      </c>
      <c r="M78" s="31">
        <v>535</v>
      </c>
      <c r="N78" s="31">
        <v>508.85</v>
      </c>
      <c r="O78" s="42">
        <v>9980850</v>
      </c>
      <c r="P78" s="43">
        <v>7.7333664349553133E-2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44.1</v>
      </c>
      <c r="F79" s="40">
        <v>44.20000000000001</v>
      </c>
      <c r="G79" s="41">
        <v>43.600000000000023</v>
      </c>
      <c r="H79" s="41">
        <v>43.100000000000016</v>
      </c>
      <c r="I79" s="41">
        <v>42.500000000000028</v>
      </c>
      <c r="J79" s="41">
        <v>44.700000000000017</v>
      </c>
      <c r="K79" s="41">
        <v>45.3</v>
      </c>
      <c r="L79" s="41">
        <v>45.800000000000011</v>
      </c>
      <c r="M79" s="31">
        <v>44.8</v>
      </c>
      <c r="N79" s="31">
        <v>43.7</v>
      </c>
      <c r="O79" s="42">
        <v>144180000</v>
      </c>
      <c r="P79" s="43">
        <v>7.5471698113207548E-3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945.85</v>
      </c>
      <c r="F80" s="40">
        <v>940.16666666666663</v>
      </c>
      <c r="G80" s="41">
        <v>931.33333333333326</v>
      </c>
      <c r="H80" s="41">
        <v>916.81666666666661</v>
      </c>
      <c r="I80" s="41">
        <v>907.98333333333323</v>
      </c>
      <c r="J80" s="41">
        <v>954.68333333333328</v>
      </c>
      <c r="K80" s="41">
        <v>963.51666666666654</v>
      </c>
      <c r="L80" s="41">
        <v>978.0333333333333</v>
      </c>
      <c r="M80" s="31">
        <v>949</v>
      </c>
      <c r="N80" s="31">
        <v>925.65</v>
      </c>
      <c r="O80" s="42">
        <v>5533000</v>
      </c>
      <c r="P80" s="43">
        <v>5.6343147946201384E-3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2103</v>
      </c>
      <c r="F81" s="40">
        <v>2084.2333333333331</v>
      </c>
      <c r="G81" s="41">
        <v>2055.0666666666662</v>
      </c>
      <c r="H81" s="41">
        <v>2007.133333333333</v>
      </c>
      <c r="I81" s="41">
        <v>1977.966666666666</v>
      </c>
      <c r="J81" s="41">
        <v>2132.1666666666661</v>
      </c>
      <c r="K81" s="41">
        <v>2161.333333333333</v>
      </c>
      <c r="L81" s="41">
        <v>2209.2666666666664</v>
      </c>
      <c r="M81" s="31">
        <v>2113.4</v>
      </c>
      <c r="N81" s="31">
        <v>2036.3</v>
      </c>
      <c r="O81" s="42">
        <v>3321175</v>
      </c>
      <c r="P81" s="43">
        <v>1.1782178217821782E-2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346.3</v>
      </c>
      <c r="F82" s="40">
        <v>342.98333333333329</v>
      </c>
      <c r="G82" s="41">
        <v>337.96666666666658</v>
      </c>
      <c r="H82" s="41">
        <v>329.63333333333327</v>
      </c>
      <c r="I82" s="41">
        <v>324.61666666666656</v>
      </c>
      <c r="J82" s="41">
        <v>351.31666666666661</v>
      </c>
      <c r="K82" s="41">
        <v>356.33333333333337</v>
      </c>
      <c r="L82" s="41">
        <v>364.66666666666663</v>
      </c>
      <c r="M82" s="31">
        <v>348</v>
      </c>
      <c r="N82" s="31">
        <v>334.65</v>
      </c>
      <c r="O82" s="42">
        <v>15014850</v>
      </c>
      <c r="P82" s="43">
        <v>2.237467018469657E-2</v>
      </c>
    </row>
    <row r="83" spans="1:16" ht="12.75" customHeight="1">
      <c r="A83" s="31">
        <v>73</v>
      </c>
      <c r="B83" s="32" t="s">
        <v>42</v>
      </c>
      <c r="C83" s="286" t="s">
        <v>111</v>
      </c>
      <c r="D83" s="34">
        <v>44560</v>
      </c>
      <c r="E83" s="40">
        <v>1754.25</v>
      </c>
      <c r="F83" s="40">
        <v>1746.8333333333333</v>
      </c>
      <c r="G83" s="41">
        <v>1733.9166666666665</v>
      </c>
      <c r="H83" s="41">
        <v>1713.5833333333333</v>
      </c>
      <c r="I83" s="41">
        <v>1700.6666666666665</v>
      </c>
      <c r="J83" s="41">
        <v>1767.1666666666665</v>
      </c>
      <c r="K83" s="41">
        <v>1780.083333333333</v>
      </c>
      <c r="L83" s="41">
        <v>1800.4166666666665</v>
      </c>
      <c r="M83" s="31">
        <v>1759.75</v>
      </c>
      <c r="N83" s="31">
        <v>1726.5</v>
      </c>
      <c r="O83" s="42">
        <v>11326375</v>
      </c>
      <c r="P83" s="43">
        <v>1.0075143780697703E-3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315</v>
      </c>
      <c r="F84" s="40">
        <v>312.7</v>
      </c>
      <c r="G84" s="41">
        <v>308.39999999999998</v>
      </c>
      <c r="H84" s="41">
        <v>301.8</v>
      </c>
      <c r="I84" s="41">
        <v>297.5</v>
      </c>
      <c r="J84" s="41">
        <v>319.29999999999995</v>
      </c>
      <c r="K84" s="41">
        <v>323.60000000000002</v>
      </c>
      <c r="L84" s="41">
        <v>330.19999999999993</v>
      </c>
      <c r="M84" s="31">
        <v>317</v>
      </c>
      <c r="N84" s="31">
        <v>306.10000000000002</v>
      </c>
      <c r="O84" s="42">
        <v>1441600</v>
      </c>
      <c r="P84" s="43">
        <v>-1.1778563015312131E-3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667</v>
      </c>
      <c r="F85" s="40">
        <v>669.9666666666667</v>
      </c>
      <c r="G85" s="41">
        <v>661.93333333333339</v>
      </c>
      <c r="H85" s="41">
        <v>656.86666666666667</v>
      </c>
      <c r="I85" s="41">
        <v>648.83333333333337</v>
      </c>
      <c r="J85" s="41">
        <v>675.03333333333342</v>
      </c>
      <c r="K85" s="41">
        <v>683.06666666666672</v>
      </c>
      <c r="L85" s="41">
        <v>688.13333333333344</v>
      </c>
      <c r="M85" s="31">
        <v>678</v>
      </c>
      <c r="N85" s="31">
        <v>664.9</v>
      </c>
      <c r="O85" s="42">
        <v>2268750</v>
      </c>
      <c r="P85" s="43">
        <v>-1.4122759369907659E-2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1309.45</v>
      </c>
      <c r="F86" s="40">
        <v>1311.8999999999999</v>
      </c>
      <c r="G86" s="41">
        <v>1298.7999999999997</v>
      </c>
      <c r="H86" s="41">
        <v>1288.1499999999999</v>
      </c>
      <c r="I86" s="41">
        <v>1275.0499999999997</v>
      </c>
      <c r="J86" s="41">
        <v>1322.5499999999997</v>
      </c>
      <c r="K86" s="41">
        <v>1335.6499999999996</v>
      </c>
      <c r="L86" s="41">
        <v>1346.2999999999997</v>
      </c>
      <c r="M86" s="31">
        <v>1325</v>
      </c>
      <c r="N86" s="31">
        <v>1301.25</v>
      </c>
      <c r="O86" s="42">
        <v>2877550</v>
      </c>
      <c r="P86" s="43">
        <v>-1.767472028538998E-2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1398.3</v>
      </c>
      <c r="F87" s="40">
        <v>1395.1166666666666</v>
      </c>
      <c r="G87" s="41">
        <v>1386.1333333333332</v>
      </c>
      <c r="H87" s="41">
        <v>1373.9666666666667</v>
      </c>
      <c r="I87" s="41">
        <v>1364.9833333333333</v>
      </c>
      <c r="J87" s="41">
        <v>1407.2833333333331</v>
      </c>
      <c r="K87" s="41">
        <v>1416.2666666666662</v>
      </c>
      <c r="L87" s="41">
        <v>1428.4333333333329</v>
      </c>
      <c r="M87" s="31">
        <v>1404.1</v>
      </c>
      <c r="N87" s="31">
        <v>1382.95</v>
      </c>
      <c r="O87" s="42">
        <v>3877500</v>
      </c>
      <c r="P87" s="43">
        <v>-9.0182942540582324E-4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1164.9000000000001</v>
      </c>
      <c r="F88" s="40">
        <v>1164.8500000000001</v>
      </c>
      <c r="G88" s="41">
        <v>1160.1000000000004</v>
      </c>
      <c r="H88" s="41">
        <v>1155.3000000000002</v>
      </c>
      <c r="I88" s="41">
        <v>1150.5500000000004</v>
      </c>
      <c r="J88" s="41">
        <v>1169.6500000000003</v>
      </c>
      <c r="K88" s="41">
        <v>1174.3999999999999</v>
      </c>
      <c r="L88" s="41">
        <v>1179.2000000000003</v>
      </c>
      <c r="M88" s="31">
        <v>1169.5999999999999</v>
      </c>
      <c r="N88" s="31">
        <v>1160.05</v>
      </c>
      <c r="O88" s="42">
        <v>22448300</v>
      </c>
      <c r="P88" s="43">
        <v>2.9084313234926194E-3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2823.4</v>
      </c>
      <c r="F89" s="40">
        <v>2823.7666666666669</v>
      </c>
      <c r="G89" s="41">
        <v>2800.4833333333336</v>
      </c>
      <c r="H89" s="41">
        <v>2777.5666666666666</v>
      </c>
      <c r="I89" s="41">
        <v>2754.2833333333333</v>
      </c>
      <c r="J89" s="41">
        <v>2846.6833333333338</v>
      </c>
      <c r="K89" s="41">
        <v>2869.9666666666676</v>
      </c>
      <c r="L89" s="41">
        <v>2892.8833333333341</v>
      </c>
      <c r="M89" s="31">
        <v>2847.05</v>
      </c>
      <c r="N89" s="31">
        <v>2800.85</v>
      </c>
      <c r="O89" s="42">
        <v>13153200</v>
      </c>
      <c r="P89" s="43">
        <v>8.4461387449494372E-4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2563.4</v>
      </c>
      <c r="F90" s="40">
        <v>2571.1666666666665</v>
      </c>
      <c r="G90" s="41">
        <v>2548.833333333333</v>
      </c>
      <c r="H90" s="41">
        <v>2534.2666666666664</v>
      </c>
      <c r="I90" s="41">
        <v>2511.9333333333329</v>
      </c>
      <c r="J90" s="41">
        <v>2585.7333333333331</v>
      </c>
      <c r="K90" s="41">
        <v>2608.0666666666662</v>
      </c>
      <c r="L90" s="41">
        <v>2622.6333333333332</v>
      </c>
      <c r="M90" s="31">
        <v>2593.5</v>
      </c>
      <c r="N90" s="31">
        <v>2556.6</v>
      </c>
      <c r="O90" s="42">
        <v>3309800</v>
      </c>
      <c r="P90" s="43">
        <v>8.9623216680892581E-3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1528.2</v>
      </c>
      <c r="F91" s="40">
        <v>1524.25</v>
      </c>
      <c r="G91" s="41">
        <v>1516.8</v>
      </c>
      <c r="H91" s="41">
        <v>1505.3999999999999</v>
      </c>
      <c r="I91" s="41">
        <v>1497.9499999999998</v>
      </c>
      <c r="J91" s="41">
        <v>1535.65</v>
      </c>
      <c r="K91" s="41">
        <v>1543.1</v>
      </c>
      <c r="L91" s="41">
        <v>1554.5000000000002</v>
      </c>
      <c r="M91" s="31">
        <v>1531.7</v>
      </c>
      <c r="N91" s="31">
        <v>1512.85</v>
      </c>
      <c r="O91" s="42">
        <v>35014650</v>
      </c>
      <c r="P91" s="43">
        <v>1.7907679516492653E-2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688.3</v>
      </c>
      <c r="F92" s="40">
        <v>686.83333333333337</v>
      </c>
      <c r="G92" s="41">
        <v>685.01666666666677</v>
      </c>
      <c r="H92" s="41">
        <v>681.73333333333335</v>
      </c>
      <c r="I92" s="41">
        <v>679.91666666666674</v>
      </c>
      <c r="J92" s="41">
        <v>690.11666666666679</v>
      </c>
      <c r="K92" s="41">
        <v>691.93333333333339</v>
      </c>
      <c r="L92" s="41">
        <v>695.21666666666681</v>
      </c>
      <c r="M92" s="31">
        <v>688.65</v>
      </c>
      <c r="N92" s="31">
        <v>683.55</v>
      </c>
      <c r="O92" s="42">
        <v>19714200</v>
      </c>
      <c r="P92" s="43">
        <v>1.7775001419728549E-2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2531.8000000000002</v>
      </c>
      <c r="F93" s="40">
        <v>2532.9166666666665</v>
      </c>
      <c r="G93" s="41">
        <v>2516.333333333333</v>
      </c>
      <c r="H93" s="41">
        <v>2500.8666666666663</v>
      </c>
      <c r="I93" s="41">
        <v>2484.2833333333328</v>
      </c>
      <c r="J93" s="41">
        <v>2548.3833333333332</v>
      </c>
      <c r="K93" s="41">
        <v>2564.9666666666662</v>
      </c>
      <c r="L93" s="41">
        <v>2580.4333333333334</v>
      </c>
      <c r="M93" s="31">
        <v>2549.5</v>
      </c>
      <c r="N93" s="31">
        <v>2517.4499999999998</v>
      </c>
      <c r="O93" s="42">
        <v>5078100</v>
      </c>
      <c r="P93" s="43">
        <v>-2.9529884242853767E-4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457</v>
      </c>
      <c r="F94" s="40">
        <v>457.7166666666667</v>
      </c>
      <c r="G94" s="41">
        <v>453.58333333333337</v>
      </c>
      <c r="H94" s="41">
        <v>450.16666666666669</v>
      </c>
      <c r="I94" s="41">
        <v>446.03333333333336</v>
      </c>
      <c r="J94" s="41">
        <v>461.13333333333338</v>
      </c>
      <c r="K94" s="41">
        <v>465.26666666666671</v>
      </c>
      <c r="L94" s="41">
        <v>468.68333333333339</v>
      </c>
      <c r="M94" s="31">
        <v>461.85</v>
      </c>
      <c r="N94" s="31">
        <v>454.3</v>
      </c>
      <c r="O94" s="42">
        <v>30113975</v>
      </c>
      <c r="P94" s="43">
        <v>3.6904335363668935E-3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308.7</v>
      </c>
      <c r="F95" s="40">
        <v>307.84999999999997</v>
      </c>
      <c r="G95" s="41">
        <v>305.59999999999991</v>
      </c>
      <c r="H95" s="41">
        <v>302.49999999999994</v>
      </c>
      <c r="I95" s="41">
        <v>300.24999999999989</v>
      </c>
      <c r="J95" s="41">
        <v>310.94999999999993</v>
      </c>
      <c r="K95" s="41">
        <v>313.20000000000005</v>
      </c>
      <c r="L95" s="41">
        <v>316.29999999999995</v>
      </c>
      <c r="M95" s="31">
        <v>310.10000000000002</v>
      </c>
      <c r="N95" s="31">
        <v>304.75</v>
      </c>
      <c r="O95" s="42">
        <v>12096000</v>
      </c>
      <c r="P95" s="43">
        <v>7.4207330784798742E-3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2337.4</v>
      </c>
      <c r="F96" s="40">
        <v>2336.6166666666668</v>
      </c>
      <c r="G96" s="41">
        <v>2324.5333333333338</v>
      </c>
      <c r="H96" s="41">
        <v>2311.666666666667</v>
      </c>
      <c r="I96" s="41">
        <v>2299.5833333333339</v>
      </c>
      <c r="J96" s="41">
        <v>2349.4833333333336</v>
      </c>
      <c r="K96" s="41">
        <v>2361.5666666666666</v>
      </c>
      <c r="L96" s="41">
        <v>2374.4333333333334</v>
      </c>
      <c r="M96" s="31">
        <v>2348.6999999999998</v>
      </c>
      <c r="N96" s="31">
        <v>2323.75</v>
      </c>
      <c r="O96" s="42">
        <v>11760600</v>
      </c>
      <c r="P96" s="43">
        <v>1.9160275575198234E-2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259.7</v>
      </c>
      <c r="F97" s="40">
        <v>258.4666666666667</v>
      </c>
      <c r="G97" s="41">
        <v>252.93333333333339</v>
      </c>
      <c r="H97" s="41">
        <v>246.16666666666669</v>
      </c>
      <c r="I97" s="41">
        <v>240.63333333333338</v>
      </c>
      <c r="J97" s="41">
        <v>265.23333333333341</v>
      </c>
      <c r="K97" s="41">
        <v>270.76666666666671</v>
      </c>
      <c r="L97" s="41">
        <v>277.53333333333342</v>
      </c>
      <c r="M97" s="31">
        <v>264</v>
      </c>
      <c r="N97" s="31">
        <v>251.7</v>
      </c>
      <c r="O97" s="42">
        <v>35820500</v>
      </c>
      <c r="P97" s="43">
        <v>-1.7181253721187378E-2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759.55</v>
      </c>
      <c r="F98" s="40">
        <v>757.93333333333339</v>
      </c>
      <c r="G98" s="41">
        <v>753.91666666666674</v>
      </c>
      <c r="H98" s="41">
        <v>748.2833333333333</v>
      </c>
      <c r="I98" s="41">
        <v>744.26666666666665</v>
      </c>
      <c r="J98" s="41">
        <v>763.56666666666683</v>
      </c>
      <c r="K98" s="41">
        <v>767.58333333333348</v>
      </c>
      <c r="L98" s="41">
        <v>773.21666666666692</v>
      </c>
      <c r="M98" s="31">
        <v>761.95</v>
      </c>
      <c r="N98" s="31">
        <v>752.3</v>
      </c>
      <c r="O98" s="42">
        <v>102066250</v>
      </c>
      <c r="P98" s="43">
        <v>-2.3636339721414761E-2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1444.85</v>
      </c>
      <c r="F99" s="40">
        <v>1445.6000000000001</v>
      </c>
      <c r="G99" s="41">
        <v>1437.2500000000002</v>
      </c>
      <c r="H99" s="41">
        <v>1429.65</v>
      </c>
      <c r="I99" s="41">
        <v>1421.3000000000002</v>
      </c>
      <c r="J99" s="41">
        <v>1453.2000000000003</v>
      </c>
      <c r="K99" s="41">
        <v>1461.5500000000002</v>
      </c>
      <c r="L99" s="41">
        <v>1469.1500000000003</v>
      </c>
      <c r="M99" s="31">
        <v>1453.95</v>
      </c>
      <c r="N99" s="31">
        <v>1438</v>
      </c>
      <c r="O99" s="42">
        <v>3040450</v>
      </c>
      <c r="P99" s="43">
        <v>2.1011346126908531E-3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581.4</v>
      </c>
      <c r="F100" s="40">
        <v>581.56666666666672</v>
      </c>
      <c r="G100" s="41">
        <v>578.13333333333344</v>
      </c>
      <c r="H100" s="41">
        <v>574.86666666666667</v>
      </c>
      <c r="I100" s="41">
        <v>571.43333333333339</v>
      </c>
      <c r="J100" s="41">
        <v>584.83333333333348</v>
      </c>
      <c r="K100" s="41">
        <v>588.26666666666665</v>
      </c>
      <c r="L100" s="41">
        <v>591.53333333333353</v>
      </c>
      <c r="M100" s="31">
        <v>585</v>
      </c>
      <c r="N100" s="31">
        <v>578.29999999999995</v>
      </c>
      <c r="O100" s="42">
        <v>5433000</v>
      </c>
      <c r="P100" s="43">
        <v>4.9094858797972485E-2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16.399999999999999</v>
      </c>
      <c r="F101" s="40">
        <v>16.516666666666666</v>
      </c>
      <c r="G101" s="41">
        <v>16.18333333333333</v>
      </c>
      <c r="H101" s="41">
        <v>15.966666666666665</v>
      </c>
      <c r="I101" s="41">
        <v>15.633333333333329</v>
      </c>
      <c r="J101" s="41">
        <v>16.733333333333331</v>
      </c>
      <c r="K101" s="41">
        <v>17.066666666666666</v>
      </c>
      <c r="L101" s="41">
        <v>17.283333333333331</v>
      </c>
      <c r="M101" s="31">
        <v>16.850000000000001</v>
      </c>
      <c r="N101" s="31">
        <v>16.3</v>
      </c>
      <c r="O101" s="42">
        <v>864500000</v>
      </c>
      <c r="P101" s="43">
        <v>-1.4915849086703358E-2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52.4</v>
      </c>
      <c r="F102" s="40">
        <v>51.466666666666661</v>
      </c>
      <c r="G102" s="41">
        <v>50.133333333333326</v>
      </c>
      <c r="H102" s="41">
        <v>47.866666666666667</v>
      </c>
      <c r="I102" s="41">
        <v>46.533333333333331</v>
      </c>
      <c r="J102" s="41">
        <v>53.73333333333332</v>
      </c>
      <c r="K102" s="41">
        <v>55.066666666666649</v>
      </c>
      <c r="L102" s="41">
        <v>57.333333333333314</v>
      </c>
      <c r="M102" s="31">
        <v>52.8</v>
      </c>
      <c r="N102" s="31">
        <v>49.2</v>
      </c>
      <c r="O102" s="42">
        <v>155493200</v>
      </c>
      <c r="P102" s="43">
        <v>-2.7180087789105942E-2</v>
      </c>
    </row>
    <row r="103" spans="1:16" ht="12.75" customHeight="1">
      <c r="A103" s="31">
        <v>93</v>
      </c>
      <c r="B103" s="32" t="s">
        <v>44</v>
      </c>
      <c r="C103" s="33" t="s">
        <v>407</v>
      </c>
      <c r="D103" s="34">
        <v>44560</v>
      </c>
      <c r="E103" s="40">
        <v>295.3</v>
      </c>
      <c r="F103" s="40">
        <v>288.38333333333338</v>
      </c>
      <c r="G103" s="41">
        <v>277.91666666666674</v>
      </c>
      <c r="H103" s="41">
        <v>260.53333333333336</v>
      </c>
      <c r="I103" s="41">
        <v>250.06666666666672</v>
      </c>
      <c r="J103" s="41">
        <v>305.76666666666677</v>
      </c>
      <c r="K103" s="41">
        <v>316.23333333333335</v>
      </c>
      <c r="L103" s="41">
        <v>333.61666666666679</v>
      </c>
      <c r="M103" s="31">
        <v>298.85000000000002</v>
      </c>
      <c r="N103" s="31">
        <v>271</v>
      </c>
      <c r="O103" s="42">
        <v>28908750</v>
      </c>
      <c r="P103" s="43">
        <v>-6.3760019431624973E-2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503.45</v>
      </c>
      <c r="F104" s="40">
        <v>503.86666666666662</v>
      </c>
      <c r="G104" s="41">
        <v>500.73333333333323</v>
      </c>
      <c r="H104" s="41">
        <v>498.01666666666659</v>
      </c>
      <c r="I104" s="41">
        <v>494.88333333333321</v>
      </c>
      <c r="J104" s="41">
        <v>506.58333333333326</v>
      </c>
      <c r="K104" s="41">
        <v>509.71666666666658</v>
      </c>
      <c r="L104" s="41">
        <v>512.43333333333328</v>
      </c>
      <c r="M104" s="31">
        <v>507</v>
      </c>
      <c r="N104" s="31">
        <v>501.15</v>
      </c>
      <c r="O104" s="42">
        <v>10331750</v>
      </c>
      <c r="P104" s="43">
        <v>-2.7869940278699404E-3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205.3</v>
      </c>
      <c r="F105" s="40">
        <v>205.01666666666665</v>
      </c>
      <c r="G105" s="41">
        <v>202.43333333333331</v>
      </c>
      <c r="H105" s="41">
        <v>199.56666666666666</v>
      </c>
      <c r="I105" s="41">
        <v>196.98333333333332</v>
      </c>
      <c r="J105" s="41">
        <v>207.8833333333333</v>
      </c>
      <c r="K105" s="41">
        <v>210.46666666666667</v>
      </c>
      <c r="L105" s="41">
        <v>213.33333333333329</v>
      </c>
      <c r="M105" s="31">
        <v>207.6</v>
      </c>
      <c r="N105" s="31">
        <v>202.15</v>
      </c>
      <c r="O105" s="42">
        <v>12946818</v>
      </c>
      <c r="P105" s="43">
        <v>1.9961977186311788E-2</v>
      </c>
    </row>
    <row r="106" spans="1:16" ht="12.75" customHeight="1">
      <c r="A106" s="31">
        <v>96</v>
      </c>
      <c r="B106" s="32" t="s">
        <v>42</v>
      </c>
      <c r="C106" s="33" t="s">
        <v>404</v>
      </c>
      <c r="D106" s="34">
        <v>44560</v>
      </c>
      <c r="E106" s="40">
        <v>193.8</v>
      </c>
      <c r="F106" s="40">
        <v>193.96666666666667</v>
      </c>
      <c r="G106" s="41">
        <v>192.08333333333334</v>
      </c>
      <c r="H106" s="41">
        <v>190.36666666666667</v>
      </c>
      <c r="I106" s="41">
        <v>188.48333333333335</v>
      </c>
      <c r="J106" s="41">
        <v>195.68333333333334</v>
      </c>
      <c r="K106" s="41">
        <v>197.56666666666666</v>
      </c>
      <c r="L106" s="41">
        <v>199.28333333333333</v>
      </c>
      <c r="M106" s="31">
        <v>195.85</v>
      </c>
      <c r="N106" s="31">
        <v>192.25</v>
      </c>
      <c r="O106" s="42">
        <v>11730500</v>
      </c>
      <c r="P106" s="43">
        <v>2.4727992087042531E-4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7327.35</v>
      </c>
      <c r="F107" s="40">
        <v>7362.2166666666672</v>
      </c>
      <c r="G107" s="41">
        <v>7249.4833333333345</v>
      </c>
      <c r="H107" s="41">
        <v>7171.6166666666677</v>
      </c>
      <c r="I107" s="41">
        <v>7058.883333333335</v>
      </c>
      <c r="J107" s="41">
        <v>7440.0833333333339</v>
      </c>
      <c r="K107" s="41">
        <v>7552.8166666666675</v>
      </c>
      <c r="L107" s="41">
        <v>7630.6833333333334</v>
      </c>
      <c r="M107" s="31">
        <v>7474.95</v>
      </c>
      <c r="N107" s="31">
        <v>7284.35</v>
      </c>
      <c r="O107" s="42">
        <v>210975</v>
      </c>
      <c r="P107" s="43">
        <v>-3.3001031282227568E-2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2002.15</v>
      </c>
      <c r="F108" s="40">
        <v>2005.8333333333333</v>
      </c>
      <c r="G108" s="41">
        <v>1982.6666666666665</v>
      </c>
      <c r="H108" s="41">
        <v>1963.1833333333332</v>
      </c>
      <c r="I108" s="41">
        <v>1940.0166666666664</v>
      </c>
      <c r="J108" s="41">
        <v>2025.3166666666666</v>
      </c>
      <c r="K108" s="41">
        <v>2048.4833333333331</v>
      </c>
      <c r="L108" s="41">
        <v>2067.9666666666667</v>
      </c>
      <c r="M108" s="31">
        <v>2029</v>
      </c>
      <c r="N108" s="31">
        <v>1986.35</v>
      </c>
      <c r="O108" s="42">
        <v>3485250</v>
      </c>
      <c r="P108" s="43">
        <v>-1.7201268946069791E-2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948.3</v>
      </c>
      <c r="F109" s="40">
        <v>952.65</v>
      </c>
      <c r="G109" s="41">
        <v>935.3</v>
      </c>
      <c r="H109" s="41">
        <v>922.3</v>
      </c>
      <c r="I109" s="41">
        <v>904.94999999999993</v>
      </c>
      <c r="J109" s="41">
        <v>965.65</v>
      </c>
      <c r="K109" s="41">
        <v>983.00000000000011</v>
      </c>
      <c r="L109" s="41">
        <v>996</v>
      </c>
      <c r="M109" s="31">
        <v>970</v>
      </c>
      <c r="N109" s="31">
        <v>939.65</v>
      </c>
      <c r="O109" s="42">
        <v>27530100</v>
      </c>
      <c r="P109" s="43">
        <v>8.4447123054560924E-2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274.64999999999998</v>
      </c>
      <c r="F110" s="40">
        <v>275.08333333333331</v>
      </c>
      <c r="G110" s="41">
        <v>272.16666666666663</v>
      </c>
      <c r="H110" s="41">
        <v>269.68333333333334</v>
      </c>
      <c r="I110" s="41">
        <v>266.76666666666665</v>
      </c>
      <c r="J110" s="41">
        <v>277.56666666666661</v>
      </c>
      <c r="K110" s="41">
        <v>280.48333333333323</v>
      </c>
      <c r="L110" s="41">
        <v>282.96666666666658</v>
      </c>
      <c r="M110" s="31">
        <v>278</v>
      </c>
      <c r="N110" s="31">
        <v>272.60000000000002</v>
      </c>
      <c r="O110" s="42">
        <v>18670400</v>
      </c>
      <c r="P110" s="43">
        <v>1.2912046179553395E-2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1763.15</v>
      </c>
      <c r="F111" s="40">
        <v>1760.6499999999999</v>
      </c>
      <c r="G111" s="41">
        <v>1753.4999999999998</v>
      </c>
      <c r="H111" s="41">
        <v>1743.85</v>
      </c>
      <c r="I111" s="41">
        <v>1736.6999999999998</v>
      </c>
      <c r="J111" s="41">
        <v>1770.2999999999997</v>
      </c>
      <c r="K111" s="41">
        <v>1777.4499999999998</v>
      </c>
      <c r="L111" s="41">
        <v>1787.0999999999997</v>
      </c>
      <c r="M111" s="31">
        <v>1767.8</v>
      </c>
      <c r="N111" s="31">
        <v>1751</v>
      </c>
      <c r="O111" s="42">
        <v>35776500</v>
      </c>
      <c r="P111" s="43">
        <v>-8.084706430335948E-3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120.5</v>
      </c>
      <c r="F112" s="40">
        <v>120.71666666666665</v>
      </c>
      <c r="G112" s="41">
        <v>119.58333333333331</v>
      </c>
      <c r="H112" s="41">
        <v>118.66666666666666</v>
      </c>
      <c r="I112" s="41">
        <v>117.53333333333332</v>
      </c>
      <c r="J112" s="41">
        <v>121.63333333333331</v>
      </c>
      <c r="K112" s="41">
        <v>122.76666666666667</v>
      </c>
      <c r="L112" s="41">
        <v>123.68333333333331</v>
      </c>
      <c r="M112" s="31">
        <v>121.85</v>
      </c>
      <c r="N112" s="31">
        <v>119.8</v>
      </c>
      <c r="O112" s="42">
        <v>45948500</v>
      </c>
      <c r="P112" s="43">
        <v>3.091731077730786E-2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2065.4</v>
      </c>
      <c r="F113" s="40">
        <v>2062.0833333333335</v>
      </c>
      <c r="G113" s="41">
        <v>2030.666666666667</v>
      </c>
      <c r="H113" s="41">
        <v>1995.9333333333334</v>
      </c>
      <c r="I113" s="41">
        <v>1964.5166666666669</v>
      </c>
      <c r="J113" s="41">
        <v>2096.8166666666671</v>
      </c>
      <c r="K113" s="41">
        <v>2128.233333333334</v>
      </c>
      <c r="L113" s="41">
        <v>2162.9666666666672</v>
      </c>
      <c r="M113" s="31">
        <v>2093.5</v>
      </c>
      <c r="N113" s="31">
        <v>2027.35</v>
      </c>
      <c r="O113" s="42">
        <v>2828700</v>
      </c>
      <c r="P113" s="43">
        <v>-6.458333333333334E-2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862.3</v>
      </c>
      <c r="F114" s="40">
        <v>863.56666666666661</v>
      </c>
      <c r="G114" s="41">
        <v>852.73333333333323</v>
      </c>
      <c r="H114" s="41">
        <v>843.16666666666663</v>
      </c>
      <c r="I114" s="41">
        <v>832.33333333333326</v>
      </c>
      <c r="J114" s="41">
        <v>873.13333333333321</v>
      </c>
      <c r="K114" s="41">
        <v>883.9666666666667</v>
      </c>
      <c r="L114" s="41">
        <v>893.53333333333319</v>
      </c>
      <c r="M114" s="31">
        <v>874.4</v>
      </c>
      <c r="N114" s="31">
        <v>854</v>
      </c>
      <c r="O114" s="42">
        <v>10460250</v>
      </c>
      <c r="P114" s="43">
        <v>1.2670176075512797E-2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236.8</v>
      </c>
      <c r="F115" s="40">
        <v>236.88333333333333</v>
      </c>
      <c r="G115" s="41">
        <v>234.31666666666666</v>
      </c>
      <c r="H115" s="41">
        <v>231.83333333333334</v>
      </c>
      <c r="I115" s="41">
        <v>229.26666666666668</v>
      </c>
      <c r="J115" s="41">
        <v>239.36666666666665</v>
      </c>
      <c r="K115" s="41">
        <v>241.93333333333331</v>
      </c>
      <c r="L115" s="41">
        <v>244.41666666666663</v>
      </c>
      <c r="M115" s="31">
        <v>239.45</v>
      </c>
      <c r="N115" s="31">
        <v>234.4</v>
      </c>
      <c r="O115" s="42">
        <v>248950400</v>
      </c>
      <c r="P115" s="43">
        <v>2.9891843948159229E-2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397.5</v>
      </c>
      <c r="F116" s="40">
        <v>395</v>
      </c>
      <c r="G116" s="41">
        <v>389.7</v>
      </c>
      <c r="H116" s="41">
        <v>381.9</v>
      </c>
      <c r="I116" s="41">
        <v>376.59999999999997</v>
      </c>
      <c r="J116" s="41">
        <v>402.8</v>
      </c>
      <c r="K116" s="41">
        <v>408.09999999999997</v>
      </c>
      <c r="L116" s="41">
        <v>415.90000000000003</v>
      </c>
      <c r="M116" s="31">
        <v>400.3</v>
      </c>
      <c r="N116" s="31">
        <v>387.2</v>
      </c>
      <c r="O116" s="42">
        <v>37295000</v>
      </c>
      <c r="P116" s="43">
        <v>2.0522643316459161E-2</v>
      </c>
    </row>
    <row r="117" spans="1:16" ht="12.75" customHeight="1">
      <c r="A117" s="31">
        <v>107</v>
      </c>
      <c r="B117" s="32" t="s">
        <v>42</v>
      </c>
      <c r="C117" s="33" t="s">
        <v>416</v>
      </c>
      <c r="D117" s="34">
        <v>44560</v>
      </c>
      <c r="E117" s="40">
        <v>3421.6</v>
      </c>
      <c r="F117" s="40">
        <v>3394.6166666666668</v>
      </c>
      <c r="G117" s="41">
        <v>3354.2333333333336</v>
      </c>
      <c r="H117" s="41">
        <v>3286.8666666666668</v>
      </c>
      <c r="I117" s="41">
        <v>3246.4833333333336</v>
      </c>
      <c r="J117" s="41">
        <v>3461.9833333333336</v>
      </c>
      <c r="K117" s="41">
        <v>3502.3666666666668</v>
      </c>
      <c r="L117" s="41">
        <v>3569.7333333333336</v>
      </c>
      <c r="M117" s="31">
        <v>3435</v>
      </c>
      <c r="N117" s="31">
        <v>3327.25</v>
      </c>
      <c r="O117" s="42">
        <v>178500</v>
      </c>
      <c r="P117" s="43">
        <v>4.0816326530612242E-2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682.65</v>
      </c>
      <c r="F118" s="40">
        <v>679.83333333333326</v>
      </c>
      <c r="G118" s="41">
        <v>675.11666666666656</v>
      </c>
      <c r="H118" s="41">
        <v>667.58333333333326</v>
      </c>
      <c r="I118" s="41">
        <v>662.86666666666656</v>
      </c>
      <c r="J118" s="41">
        <v>687.36666666666656</v>
      </c>
      <c r="K118" s="41">
        <v>692.08333333333326</v>
      </c>
      <c r="L118" s="41">
        <v>699.61666666666656</v>
      </c>
      <c r="M118" s="31">
        <v>684.55</v>
      </c>
      <c r="N118" s="31">
        <v>672.3</v>
      </c>
      <c r="O118" s="42">
        <v>45276300</v>
      </c>
      <c r="P118" s="43">
        <v>-6.2225909683536803E-3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3809.2</v>
      </c>
      <c r="F119" s="40">
        <v>3826.25</v>
      </c>
      <c r="G119" s="41">
        <v>3777.1</v>
      </c>
      <c r="H119" s="41">
        <v>3745</v>
      </c>
      <c r="I119" s="41">
        <v>3695.85</v>
      </c>
      <c r="J119" s="41">
        <v>3858.35</v>
      </c>
      <c r="K119" s="41">
        <v>3907.4999999999995</v>
      </c>
      <c r="L119" s="41">
        <v>3939.6</v>
      </c>
      <c r="M119" s="31">
        <v>3875.4</v>
      </c>
      <c r="N119" s="31">
        <v>3794.15</v>
      </c>
      <c r="O119" s="42">
        <v>1615875</v>
      </c>
      <c r="P119" s="43">
        <v>3.0861244019138756E-2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1907.2</v>
      </c>
      <c r="F120" s="40">
        <v>1910.7</v>
      </c>
      <c r="G120" s="41">
        <v>1895.15</v>
      </c>
      <c r="H120" s="41">
        <v>1883.1000000000001</v>
      </c>
      <c r="I120" s="41">
        <v>1867.5500000000002</v>
      </c>
      <c r="J120" s="41">
        <v>1922.75</v>
      </c>
      <c r="K120" s="41">
        <v>1938.2999999999997</v>
      </c>
      <c r="L120" s="41">
        <v>1950.35</v>
      </c>
      <c r="M120" s="31">
        <v>1926.25</v>
      </c>
      <c r="N120" s="31">
        <v>1898.65</v>
      </c>
      <c r="O120" s="42">
        <v>16280000</v>
      </c>
      <c r="P120" s="43">
        <v>5.113636363636364E-2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81.099999999999994</v>
      </c>
      <c r="F121" s="40">
        <v>80.8</v>
      </c>
      <c r="G121" s="41">
        <v>80.199999999999989</v>
      </c>
      <c r="H121" s="41">
        <v>79.3</v>
      </c>
      <c r="I121" s="41">
        <v>78.699999999999989</v>
      </c>
      <c r="J121" s="41">
        <v>81.699999999999989</v>
      </c>
      <c r="K121" s="41">
        <v>82.299999999999983</v>
      </c>
      <c r="L121" s="41">
        <v>83.199999999999989</v>
      </c>
      <c r="M121" s="31">
        <v>81.400000000000006</v>
      </c>
      <c r="N121" s="31">
        <v>79.900000000000006</v>
      </c>
      <c r="O121" s="42">
        <v>66242852</v>
      </c>
      <c r="P121" s="43">
        <v>9.1082109842305602E-3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3522.9</v>
      </c>
      <c r="F122" s="40">
        <v>3530.0666666666671</v>
      </c>
      <c r="G122" s="41">
        <v>3488.1333333333341</v>
      </c>
      <c r="H122" s="41">
        <v>3453.3666666666672</v>
      </c>
      <c r="I122" s="41">
        <v>3411.4333333333343</v>
      </c>
      <c r="J122" s="41">
        <v>3564.8333333333339</v>
      </c>
      <c r="K122" s="41">
        <v>3606.7666666666673</v>
      </c>
      <c r="L122" s="41">
        <v>3641.5333333333338</v>
      </c>
      <c r="M122" s="31">
        <v>3572</v>
      </c>
      <c r="N122" s="31">
        <v>3495.3</v>
      </c>
      <c r="O122" s="42">
        <v>560000</v>
      </c>
      <c r="P122" s="43">
        <v>2.4614007607965988E-3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527.85</v>
      </c>
      <c r="F123" s="40">
        <v>525.25</v>
      </c>
      <c r="G123" s="41">
        <v>514.6</v>
      </c>
      <c r="H123" s="41">
        <v>501.35</v>
      </c>
      <c r="I123" s="41">
        <v>490.70000000000005</v>
      </c>
      <c r="J123" s="41">
        <v>538.5</v>
      </c>
      <c r="K123" s="41">
        <v>549.15000000000009</v>
      </c>
      <c r="L123" s="41">
        <v>562.4</v>
      </c>
      <c r="M123" s="31">
        <v>535.9</v>
      </c>
      <c r="N123" s="31">
        <v>512</v>
      </c>
      <c r="O123" s="42">
        <v>3650400</v>
      </c>
      <c r="P123" s="43">
        <v>3.9733401691873879E-2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395.95</v>
      </c>
      <c r="F124" s="40">
        <v>394.63333333333327</v>
      </c>
      <c r="G124" s="41">
        <v>392.61666666666656</v>
      </c>
      <c r="H124" s="41">
        <v>389.2833333333333</v>
      </c>
      <c r="I124" s="41">
        <v>387.26666666666659</v>
      </c>
      <c r="J124" s="41">
        <v>397.96666666666653</v>
      </c>
      <c r="K124" s="41">
        <v>399.98333333333329</v>
      </c>
      <c r="L124" s="41">
        <v>403.31666666666649</v>
      </c>
      <c r="M124" s="31">
        <v>396.65</v>
      </c>
      <c r="N124" s="31">
        <v>391.3</v>
      </c>
      <c r="O124" s="42">
        <v>13804000</v>
      </c>
      <c r="P124" s="43">
        <v>1.4490653528474135E-4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1878.95</v>
      </c>
      <c r="F125" s="40">
        <v>1879.6499999999999</v>
      </c>
      <c r="G125" s="41">
        <v>1865.2999999999997</v>
      </c>
      <c r="H125" s="41">
        <v>1851.6499999999999</v>
      </c>
      <c r="I125" s="41">
        <v>1837.2999999999997</v>
      </c>
      <c r="J125" s="41">
        <v>1893.2999999999997</v>
      </c>
      <c r="K125" s="41">
        <v>1907.6499999999996</v>
      </c>
      <c r="L125" s="41">
        <v>1921.2999999999997</v>
      </c>
      <c r="M125" s="31">
        <v>1894</v>
      </c>
      <c r="N125" s="31">
        <v>1866</v>
      </c>
      <c r="O125" s="42">
        <v>11923775</v>
      </c>
      <c r="P125" s="43">
        <v>1.6818672158477984E-2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6642.1</v>
      </c>
      <c r="F126" s="40">
        <v>6601.6333333333341</v>
      </c>
      <c r="G126" s="41">
        <v>6540.1666666666679</v>
      </c>
      <c r="H126" s="41">
        <v>6438.2333333333336</v>
      </c>
      <c r="I126" s="41">
        <v>6376.7666666666673</v>
      </c>
      <c r="J126" s="41">
        <v>6703.5666666666684</v>
      </c>
      <c r="K126" s="41">
        <v>6765.0333333333338</v>
      </c>
      <c r="L126" s="41">
        <v>6866.966666666669</v>
      </c>
      <c r="M126" s="31">
        <v>6663.1</v>
      </c>
      <c r="N126" s="31">
        <v>6499.7</v>
      </c>
      <c r="O126" s="42">
        <v>786300</v>
      </c>
      <c r="P126" s="43">
        <v>4.4431161585973301E-2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5393.9</v>
      </c>
      <c r="F127" s="40">
        <v>5367.45</v>
      </c>
      <c r="G127" s="41">
        <v>5304.9</v>
      </c>
      <c r="H127" s="41">
        <v>5215.8999999999996</v>
      </c>
      <c r="I127" s="41">
        <v>5153.3499999999995</v>
      </c>
      <c r="J127" s="41">
        <v>5456.45</v>
      </c>
      <c r="K127" s="41">
        <v>5519.0000000000009</v>
      </c>
      <c r="L127" s="41">
        <v>5608</v>
      </c>
      <c r="M127" s="31">
        <v>5430</v>
      </c>
      <c r="N127" s="31">
        <v>5278.45</v>
      </c>
      <c r="O127" s="42">
        <v>502800</v>
      </c>
      <c r="P127" s="43">
        <v>9.2332396627860299E-3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886.35</v>
      </c>
      <c r="F128" s="40">
        <v>888.93333333333339</v>
      </c>
      <c r="G128" s="41">
        <v>880.86666666666679</v>
      </c>
      <c r="H128" s="41">
        <v>875.38333333333344</v>
      </c>
      <c r="I128" s="41">
        <v>867.31666666666683</v>
      </c>
      <c r="J128" s="41">
        <v>894.41666666666674</v>
      </c>
      <c r="K128" s="41">
        <v>902.48333333333335</v>
      </c>
      <c r="L128" s="41">
        <v>907.9666666666667</v>
      </c>
      <c r="M128" s="31">
        <v>897</v>
      </c>
      <c r="N128" s="31">
        <v>883.45</v>
      </c>
      <c r="O128" s="42">
        <v>9525100</v>
      </c>
      <c r="P128" s="43">
        <v>7.0093457943925233E-3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862.75</v>
      </c>
      <c r="F129" s="40">
        <v>861.85</v>
      </c>
      <c r="G129" s="41">
        <v>853.2</v>
      </c>
      <c r="H129" s="41">
        <v>843.65</v>
      </c>
      <c r="I129" s="41">
        <v>835</v>
      </c>
      <c r="J129" s="41">
        <v>871.40000000000009</v>
      </c>
      <c r="K129" s="41">
        <v>880.05</v>
      </c>
      <c r="L129" s="41">
        <v>889.60000000000014</v>
      </c>
      <c r="M129" s="31">
        <v>870.5</v>
      </c>
      <c r="N129" s="31">
        <v>852.3</v>
      </c>
      <c r="O129" s="42">
        <v>12745600</v>
      </c>
      <c r="P129" s="43">
        <v>1.3018804940469567E-2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168.35</v>
      </c>
      <c r="F130" s="40">
        <v>167.23333333333332</v>
      </c>
      <c r="G130" s="41">
        <v>165.61666666666665</v>
      </c>
      <c r="H130" s="41">
        <v>162.88333333333333</v>
      </c>
      <c r="I130" s="41">
        <v>161.26666666666665</v>
      </c>
      <c r="J130" s="41">
        <v>169.96666666666664</v>
      </c>
      <c r="K130" s="41">
        <v>171.58333333333331</v>
      </c>
      <c r="L130" s="41">
        <v>174.31666666666663</v>
      </c>
      <c r="M130" s="31">
        <v>168.85</v>
      </c>
      <c r="N130" s="31">
        <v>164.5</v>
      </c>
      <c r="O130" s="42">
        <v>25476000</v>
      </c>
      <c r="P130" s="43">
        <v>4.3414154652686762E-2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178.15</v>
      </c>
      <c r="F131" s="40">
        <v>177.36666666666667</v>
      </c>
      <c r="G131" s="41">
        <v>175.93333333333334</v>
      </c>
      <c r="H131" s="41">
        <v>173.71666666666667</v>
      </c>
      <c r="I131" s="41">
        <v>172.28333333333333</v>
      </c>
      <c r="J131" s="41">
        <v>179.58333333333334</v>
      </c>
      <c r="K131" s="41">
        <v>181.01666666666668</v>
      </c>
      <c r="L131" s="41">
        <v>183.23333333333335</v>
      </c>
      <c r="M131" s="31">
        <v>178.8</v>
      </c>
      <c r="N131" s="31">
        <v>175.15</v>
      </c>
      <c r="O131" s="42">
        <v>19167000</v>
      </c>
      <c r="P131" s="43">
        <v>-2.219161310070401E-2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529.04999999999995</v>
      </c>
      <c r="F132" s="40">
        <v>528.69999999999993</v>
      </c>
      <c r="G132" s="41">
        <v>525.44999999999982</v>
      </c>
      <c r="H132" s="41">
        <v>521.84999999999991</v>
      </c>
      <c r="I132" s="41">
        <v>518.5999999999998</v>
      </c>
      <c r="J132" s="41">
        <v>532.29999999999984</v>
      </c>
      <c r="K132" s="41">
        <v>535.55000000000007</v>
      </c>
      <c r="L132" s="41">
        <v>539.14999999999986</v>
      </c>
      <c r="M132" s="31">
        <v>531.95000000000005</v>
      </c>
      <c r="N132" s="31">
        <v>525.1</v>
      </c>
      <c r="O132" s="42">
        <v>8324000</v>
      </c>
      <c r="P132" s="43">
        <v>1.5493473221910454E-2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7440.2</v>
      </c>
      <c r="F133" s="40">
        <v>7439</v>
      </c>
      <c r="G133" s="41">
        <v>7381.2</v>
      </c>
      <c r="H133" s="41">
        <v>7322.2</v>
      </c>
      <c r="I133" s="41">
        <v>7264.4</v>
      </c>
      <c r="J133" s="41">
        <v>7498</v>
      </c>
      <c r="K133" s="41">
        <v>7555.7999999999993</v>
      </c>
      <c r="L133" s="41">
        <v>7614.8</v>
      </c>
      <c r="M133" s="31">
        <v>7496.8</v>
      </c>
      <c r="N133" s="31">
        <v>7380</v>
      </c>
      <c r="O133" s="42">
        <v>3287600</v>
      </c>
      <c r="P133" s="43">
        <v>-1.897827643829076E-2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928.6</v>
      </c>
      <c r="F134" s="40">
        <v>929.80000000000007</v>
      </c>
      <c r="G134" s="41">
        <v>923.25000000000011</v>
      </c>
      <c r="H134" s="41">
        <v>917.90000000000009</v>
      </c>
      <c r="I134" s="41">
        <v>911.35000000000014</v>
      </c>
      <c r="J134" s="41">
        <v>935.15000000000009</v>
      </c>
      <c r="K134" s="41">
        <v>941.7</v>
      </c>
      <c r="L134" s="41">
        <v>947.05000000000007</v>
      </c>
      <c r="M134" s="31">
        <v>936.35</v>
      </c>
      <c r="N134" s="31">
        <v>924.45</v>
      </c>
      <c r="O134" s="42">
        <v>16715000</v>
      </c>
      <c r="P134" s="43">
        <v>-1.5751508906226997E-2</v>
      </c>
    </row>
    <row r="135" spans="1:16" ht="12.75" customHeight="1">
      <c r="A135" s="31">
        <v>125</v>
      </c>
      <c r="B135" s="32" t="s">
        <v>44</v>
      </c>
      <c r="C135" s="33" t="s">
        <v>457</v>
      </c>
      <c r="D135" s="34">
        <v>44560</v>
      </c>
      <c r="E135" s="40">
        <v>1742.8</v>
      </c>
      <c r="F135" s="40">
        <v>1754.1666666666667</v>
      </c>
      <c r="G135" s="41">
        <v>1723.6333333333334</v>
      </c>
      <c r="H135" s="41">
        <v>1704.4666666666667</v>
      </c>
      <c r="I135" s="41">
        <v>1673.9333333333334</v>
      </c>
      <c r="J135" s="41">
        <v>1773.3333333333335</v>
      </c>
      <c r="K135" s="41">
        <v>1803.8666666666668</v>
      </c>
      <c r="L135" s="41">
        <v>1823.0333333333335</v>
      </c>
      <c r="M135" s="31">
        <v>1784.7</v>
      </c>
      <c r="N135" s="31">
        <v>1735</v>
      </c>
      <c r="O135" s="42">
        <v>2035250</v>
      </c>
      <c r="P135" s="43">
        <v>-1.6573651276847623E-2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3230.75</v>
      </c>
      <c r="F136" s="40">
        <v>3212.6</v>
      </c>
      <c r="G136" s="41">
        <v>3181.6499999999996</v>
      </c>
      <c r="H136" s="41">
        <v>3132.5499999999997</v>
      </c>
      <c r="I136" s="41">
        <v>3101.5999999999995</v>
      </c>
      <c r="J136" s="41">
        <v>3261.7</v>
      </c>
      <c r="K136" s="41">
        <v>3292.6499999999996</v>
      </c>
      <c r="L136" s="41">
        <v>3341.75</v>
      </c>
      <c r="M136" s="31">
        <v>3243.55</v>
      </c>
      <c r="N136" s="31">
        <v>3163.5</v>
      </c>
      <c r="O136" s="42">
        <v>635400</v>
      </c>
      <c r="P136" s="43">
        <v>-2.1984924623115578E-3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993.75</v>
      </c>
      <c r="F137" s="40">
        <v>988.30000000000007</v>
      </c>
      <c r="G137" s="41">
        <v>977.65000000000009</v>
      </c>
      <c r="H137" s="41">
        <v>961.55000000000007</v>
      </c>
      <c r="I137" s="41">
        <v>950.90000000000009</v>
      </c>
      <c r="J137" s="41">
        <v>1004.4000000000001</v>
      </c>
      <c r="K137" s="41">
        <v>1015.05</v>
      </c>
      <c r="L137" s="41">
        <v>1031.1500000000001</v>
      </c>
      <c r="M137" s="31">
        <v>998.95</v>
      </c>
      <c r="N137" s="31">
        <v>972.2</v>
      </c>
      <c r="O137" s="42">
        <v>1760200</v>
      </c>
      <c r="P137" s="43">
        <v>-6.9673634030069671E-3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920.45</v>
      </c>
      <c r="F138" s="40">
        <v>920.94999999999993</v>
      </c>
      <c r="G138" s="41">
        <v>916.49999999999989</v>
      </c>
      <c r="H138" s="41">
        <v>912.55</v>
      </c>
      <c r="I138" s="41">
        <v>908.09999999999991</v>
      </c>
      <c r="J138" s="41">
        <v>924.89999999999986</v>
      </c>
      <c r="K138" s="41">
        <v>929.34999999999991</v>
      </c>
      <c r="L138" s="41">
        <v>933.29999999999984</v>
      </c>
      <c r="M138" s="31">
        <v>925.4</v>
      </c>
      <c r="N138" s="31">
        <v>917</v>
      </c>
      <c r="O138" s="42">
        <v>4918200</v>
      </c>
      <c r="P138" s="43">
        <v>-2.4339783375927956E-3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4600.8</v>
      </c>
      <c r="F139" s="40">
        <v>4594</v>
      </c>
      <c r="G139" s="41">
        <v>4548</v>
      </c>
      <c r="H139" s="41">
        <v>4495.2</v>
      </c>
      <c r="I139" s="41">
        <v>4449.2</v>
      </c>
      <c r="J139" s="41">
        <v>4646.8</v>
      </c>
      <c r="K139" s="41">
        <v>4692.8</v>
      </c>
      <c r="L139" s="41">
        <v>4745.6000000000004</v>
      </c>
      <c r="M139" s="31">
        <v>4640</v>
      </c>
      <c r="N139" s="31">
        <v>4541.2</v>
      </c>
      <c r="O139" s="42">
        <v>2488200</v>
      </c>
      <c r="P139" s="43">
        <v>1.1381188521258434E-2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229.3</v>
      </c>
      <c r="F140" s="40">
        <v>229.03333333333333</v>
      </c>
      <c r="G140" s="41">
        <v>226.26666666666665</v>
      </c>
      <c r="H140" s="41">
        <v>223.23333333333332</v>
      </c>
      <c r="I140" s="41">
        <v>220.46666666666664</v>
      </c>
      <c r="J140" s="41">
        <v>232.06666666666666</v>
      </c>
      <c r="K140" s="41">
        <v>234.83333333333337</v>
      </c>
      <c r="L140" s="41">
        <v>237.86666666666667</v>
      </c>
      <c r="M140" s="31">
        <v>231.8</v>
      </c>
      <c r="N140" s="31">
        <v>226</v>
      </c>
      <c r="O140" s="42">
        <v>28812000</v>
      </c>
      <c r="P140" s="43">
        <v>8.6999142261977701E-3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3144.85</v>
      </c>
      <c r="F141" s="40">
        <v>3100.2666666666664</v>
      </c>
      <c r="G141" s="41">
        <v>3035.4833333333327</v>
      </c>
      <c r="H141" s="41">
        <v>2926.1166666666663</v>
      </c>
      <c r="I141" s="41">
        <v>2861.3333333333326</v>
      </c>
      <c r="J141" s="41">
        <v>3209.6333333333328</v>
      </c>
      <c r="K141" s="41">
        <v>3274.4166666666665</v>
      </c>
      <c r="L141" s="41">
        <v>3383.7833333333328</v>
      </c>
      <c r="M141" s="31">
        <v>3165.05</v>
      </c>
      <c r="N141" s="31">
        <v>2990.9</v>
      </c>
      <c r="O141" s="42">
        <v>1711925</v>
      </c>
      <c r="P141" s="43">
        <v>-9.0015774468516184E-3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74442.649999999994</v>
      </c>
      <c r="F142" s="40">
        <v>74636.066666666666</v>
      </c>
      <c r="G142" s="41">
        <v>73972.133333333331</v>
      </c>
      <c r="H142" s="41">
        <v>73501.616666666669</v>
      </c>
      <c r="I142" s="41">
        <v>72837.683333333334</v>
      </c>
      <c r="J142" s="41">
        <v>75106.583333333328</v>
      </c>
      <c r="K142" s="41">
        <v>75770.516666666648</v>
      </c>
      <c r="L142" s="41">
        <v>76241.033333333326</v>
      </c>
      <c r="M142" s="31">
        <v>75300</v>
      </c>
      <c r="N142" s="31">
        <v>74165.55</v>
      </c>
      <c r="O142" s="42">
        <v>71190</v>
      </c>
      <c r="P142" s="43">
        <v>-1.4534883720930232E-2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1498.3</v>
      </c>
      <c r="F143" s="40">
        <v>1504.4166666666667</v>
      </c>
      <c r="G143" s="41">
        <v>1488.8833333333334</v>
      </c>
      <c r="H143" s="41">
        <v>1479.4666666666667</v>
      </c>
      <c r="I143" s="41">
        <v>1463.9333333333334</v>
      </c>
      <c r="J143" s="41">
        <v>1513.8333333333335</v>
      </c>
      <c r="K143" s="41">
        <v>1529.3666666666668</v>
      </c>
      <c r="L143" s="41">
        <v>1538.7833333333335</v>
      </c>
      <c r="M143" s="31">
        <v>1519.95</v>
      </c>
      <c r="N143" s="31">
        <v>1495</v>
      </c>
      <c r="O143" s="42">
        <v>3631500</v>
      </c>
      <c r="P143" s="43">
        <v>8.2678792889623808E-4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372.75</v>
      </c>
      <c r="F144" s="40">
        <v>373.58333333333331</v>
      </c>
      <c r="G144" s="41">
        <v>370.16666666666663</v>
      </c>
      <c r="H144" s="41">
        <v>367.58333333333331</v>
      </c>
      <c r="I144" s="41">
        <v>364.16666666666663</v>
      </c>
      <c r="J144" s="41">
        <v>376.16666666666663</v>
      </c>
      <c r="K144" s="41">
        <v>379.58333333333326</v>
      </c>
      <c r="L144" s="41">
        <v>382.16666666666663</v>
      </c>
      <c r="M144" s="31">
        <v>377</v>
      </c>
      <c r="N144" s="31">
        <v>371</v>
      </c>
      <c r="O144" s="42">
        <v>3891200</v>
      </c>
      <c r="P144" s="43">
        <v>3.3135089209855563E-2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99.5</v>
      </c>
      <c r="F145" s="40">
        <v>99.733333333333334</v>
      </c>
      <c r="G145" s="41">
        <v>97.716666666666669</v>
      </c>
      <c r="H145" s="41">
        <v>95.933333333333337</v>
      </c>
      <c r="I145" s="41">
        <v>93.916666666666671</v>
      </c>
      <c r="J145" s="41">
        <v>101.51666666666667</v>
      </c>
      <c r="K145" s="41">
        <v>103.53333333333335</v>
      </c>
      <c r="L145" s="41">
        <v>105.31666666666666</v>
      </c>
      <c r="M145" s="31">
        <v>101.75</v>
      </c>
      <c r="N145" s="31">
        <v>97.95</v>
      </c>
      <c r="O145" s="42">
        <v>98183500</v>
      </c>
      <c r="P145" s="43">
        <v>-1.885670602225431E-2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5675.45</v>
      </c>
      <c r="F146" s="40">
        <v>5697.5</v>
      </c>
      <c r="G146" s="41">
        <v>5643.05</v>
      </c>
      <c r="H146" s="41">
        <v>5610.6500000000005</v>
      </c>
      <c r="I146" s="41">
        <v>5556.2000000000007</v>
      </c>
      <c r="J146" s="41">
        <v>5729.9</v>
      </c>
      <c r="K146" s="41">
        <v>5784.35</v>
      </c>
      <c r="L146" s="41">
        <v>5816.7499999999991</v>
      </c>
      <c r="M146" s="31">
        <v>5751.95</v>
      </c>
      <c r="N146" s="31">
        <v>5665.1</v>
      </c>
      <c r="O146" s="42">
        <v>1281625</v>
      </c>
      <c r="P146" s="43">
        <v>4.9759393877342073E-2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3965.95</v>
      </c>
      <c r="F147" s="40">
        <v>3947.8833333333337</v>
      </c>
      <c r="G147" s="41">
        <v>3918.1166666666672</v>
      </c>
      <c r="H147" s="41">
        <v>3870.2833333333338</v>
      </c>
      <c r="I147" s="41">
        <v>3840.5166666666673</v>
      </c>
      <c r="J147" s="41">
        <v>3995.7166666666672</v>
      </c>
      <c r="K147" s="41">
        <v>4025.4833333333336</v>
      </c>
      <c r="L147" s="41">
        <v>4073.3166666666671</v>
      </c>
      <c r="M147" s="31">
        <v>3977.65</v>
      </c>
      <c r="N147" s="31">
        <v>3900.05</v>
      </c>
      <c r="O147" s="42">
        <v>588375</v>
      </c>
      <c r="P147" s="43">
        <v>8.0956052428681567E-3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19297</v>
      </c>
      <c r="F148" s="40">
        <v>19248.7</v>
      </c>
      <c r="G148" s="41">
        <v>19124.550000000003</v>
      </c>
      <c r="H148" s="41">
        <v>18952.100000000002</v>
      </c>
      <c r="I148" s="41">
        <v>18827.950000000004</v>
      </c>
      <c r="J148" s="41">
        <v>19421.150000000001</v>
      </c>
      <c r="K148" s="41">
        <v>19545.300000000003</v>
      </c>
      <c r="L148" s="41">
        <v>19717.75</v>
      </c>
      <c r="M148" s="31">
        <v>19372.849999999999</v>
      </c>
      <c r="N148" s="31">
        <v>19076.25</v>
      </c>
      <c r="O148" s="42">
        <v>294675</v>
      </c>
      <c r="P148" s="43">
        <v>2.9782164737916952E-3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148.69999999999999</v>
      </c>
      <c r="F149" s="40">
        <v>148.4</v>
      </c>
      <c r="G149" s="41">
        <v>147.55000000000001</v>
      </c>
      <c r="H149" s="41">
        <v>146.4</v>
      </c>
      <c r="I149" s="41">
        <v>145.55000000000001</v>
      </c>
      <c r="J149" s="41">
        <v>149.55000000000001</v>
      </c>
      <c r="K149" s="41">
        <v>150.39999999999998</v>
      </c>
      <c r="L149" s="41">
        <v>151.55000000000001</v>
      </c>
      <c r="M149" s="31">
        <v>149.25</v>
      </c>
      <c r="N149" s="31">
        <v>147.25</v>
      </c>
      <c r="O149" s="42">
        <v>84158700</v>
      </c>
      <c r="P149" s="43">
        <v>1.7579390797148414E-2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126.7</v>
      </c>
      <c r="F150" s="40">
        <v>126.31666666666668</v>
      </c>
      <c r="G150" s="41">
        <v>125.48333333333335</v>
      </c>
      <c r="H150" s="41">
        <v>124.26666666666667</v>
      </c>
      <c r="I150" s="41">
        <v>123.43333333333334</v>
      </c>
      <c r="J150" s="41">
        <v>127.53333333333336</v>
      </c>
      <c r="K150" s="41">
        <v>128.3666666666667</v>
      </c>
      <c r="L150" s="41">
        <v>129.58333333333337</v>
      </c>
      <c r="M150" s="31">
        <v>127.15</v>
      </c>
      <c r="N150" s="31">
        <v>125.1</v>
      </c>
      <c r="O150" s="42">
        <v>69762300</v>
      </c>
      <c r="P150" s="43">
        <v>1.3078387550699445E-2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911.35</v>
      </c>
      <c r="F151" s="40">
        <v>901.65</v>
      </c>
      <c r="G151" s="41">
        <v>888.3</v>
      </c>
      <c r="H151" s="41">
        <v>865.25</v>
      </c>
      <c r="I151" s="41">
        <v>851.9</v>
      </c>
      <c r="J151" s="41">
        <v>924.69999999999993</v>
      </c>
      <c r="K151" s="41">
        <v>938.05000000000007</v>
      </c>
      <c r="L151" s="41">
        <v>961.09999999999991</v>
      </c>
      <c r="M151" s="31">
        <v>915</v>
      </c>
      <c r="N151" s="31">
        <v>878.6</v>
      </c>
      <c r="O151" s="42">
        <v>3388700</v>
      </c>
      <c r="P151" s="43">
        <v>4.9653078924544666E-2</v>
      </c>
    </row>
    <row r="152" spans="1:16" ht="12.75" customHeight="1">
      <c r="A152" s="31">
        <v>142</v>
      </c>
      <c r="B152" s="32" t="s">
        <v>87</v>
      </c>
      <c r="C152" s="33" t="s">
        <v>468</v>
      </c>
      <c r="D152" s="34">
        <v>44560</v>
      </c>
      <c r="E152" s="40">
        <v>4321.1499999999996</v>
      </c>
      <c r="F152" s="40">
        <v>4320.3666666666659</v>
      </c>
      <c r="G152" s="41">
        <v>4250.7833333333319</v>
      </c>
      <c r="H152" s="41">
        <v>4180.4166666666661</v>
      </c>
      <c r="I152" s="41">
        <v>4110.8333333333321</v>
      </c>
      <c r="J152" s="41">
        <v>4390.7333333333318</v>
      </c>
      <c r="K152" s="41">
        <v>4460.3166666666657</v>
      </c>
      <c r="L152" s="41">
        <v>4530.6833333333316</v>
      </c>
      <c r="M152" s="31">
        <v>4389.95</v>
      </c>
      <c r="N152" s="31">
        <v>4250</v>
      </c>
      <c r="O152" s="42">
        <v>639750</v>
      </c>
      <c r="P152" s="43">
        <v>1.6888535664613551E-2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147.9</v>
      </c>
      <c r="F153" s="40">
        <v>147.38333333333333</v>
      </c>
      <c r="G153" s="41">
        <v>146.51666666666665</v>
      </c>
      <c r="H153" s="41">
        <v>145.13333333333333</v>
      </c>
      <c r="I153" s="41">
        <v>144.26666666666665</v>
      </c>
      <c r="J153" s="41">
        <v>148.76666666666665</v>
      </c>
      <c r="K153" s="41">
        <v>149.63333333333333</v>
      </c>
      <c r="L153" s="41">
        <v>151.01666666666665</v>
      </c>
      <c r="M153" s="31">
        <v>148.25</v>
      </c>
      <c r="N153" s="31">
        <v>146</v>
      </c>
      <c r="O153" s="42">
        <v>40964000</v>
      </c>
      <c r="P153" s="43">
        <v>-3.4482758620689655E-2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40071.1</v>
      </c>
      <c r="F154" s="40">
        <v>40072.433333333334</v>
      </c>
      <c r="G154" s="41">
        <v>39850.716666666667</v>
      </c>
      <c r="H154" s="41">
        <v>39630.333333333336</v>
      </c>
      <c r="I154" s="41">
        <v>39408.616666666669</v>
      </c>
      <c r="J154" s="41">
        <v>40292.816666666666</v>
      </c>
      <c r="K154" s="41">
        <v>40514.53333333334</v>
      </c>
      <c r="L154" s="41">
        <v>40734.916666666664</v>
      </c>
      <c r="M154" s="31">
        <v>40294.15</v>
      </c>
      <c r="N154" s="31">
        <v>39852.050000000003</v>
      </c>
      <c r="O154" s="42">
        <v>89790</v>
      </c>
      <c r="P154" s="43">
        <v>-3.978184151427655E-2</v>
      </c>
    </row>
    <row r="155" spans="1:16" ht="12.75" customHeight="1">
      <c r="A155" s="31">
        <v>145</v>
      </c>
      <c r="B155" s="284" t="s">
        <v>47</v>
      </c>
      <c r="C155" s="33" t="s">
        <v>174</v>
      </c>
      <c r="D155" s="34">
        <v>44560</v>
      </c>
      <c r="E155" s="40">
        <v>2661.5</v>
      </c>
      <c r="F155" s="40">
        <v>2651.8833333333332</v>
      </c>
      <c r="G155" s="41">
        <v>2628.7666666666664</v>
      </c>
      <c r="H155" s="41">
        <v>2596.0333333333333</v>
      </c>
      <c r="I155" s="41">
        <v>2572.9166666666665</v>
      </c>
      <c r="J155" s="41">
        <v>2684.6166666666663</v>
      </c>
      <c r="K155" s="41">
        <v>2707.7333333333331</v>
      </c>
      <c r="L155" s="41">
        <v>2740.4666666666662</v>
      </c>
      <c r="M155" s="31">
        <v>2675</v>
      </c>
      <c r="N155" s="31">
        <v>2619.15</v>
      </c>
      <c r="O155" s="42">
        <v>3555475</v>
      </c>
      <c r="P155" s="43">
        <v>-1.5683288922725542E-2</v>
      </c>
    </row>
    <row r="156" spans="1:16" ht="12.75" customHeight="1">
      <c r="A156" s="31">
        <v>146</v>
      </c>
      <c r="B156" s="32" t="s">
        <v>87</v>
      </c>
      <c r="C156" s="33" t="s">
        <v>473</v>
      </c>
      <c r="D156" s="34">
        <v>44560</v>
      </c>
      <c r="E156" s="40">
        <v>4348.1499999999996</v>
      </c>
      <c r="F156" s="40">
        <v>4341.0333333333328</v>
      </c>
      <c r="G156" s="41">
        <v>4312.0666666666657</v>
      </c>
      <c r="H156" s="41">
        <v>4275.9833333333327</v>
      </c>
      <c r="I156" s="41">
        <v>4247.0166666666655</v>
      </c>
      <c r="J156" s="41">
        <v>4377.1166666666659</v>
      </c>
      <c r="K156" s="41">
        <v>4406.083333333333</v>
      </c>
      <c r="L156" s="41">
        <v>4442.1666666666661</v>
      </c>
      <c r="M156" s="31">
        <v>4370</v>
      </c>
      <c r="N156" s="31">
        <v>4304.95</v>
      </c>
      <c r="O156" s="42">
        <v>304050</v>
      </c>
      <c r="P156" s="43">
        <v>-2.5949062950504566E-2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228.95</v>
      </c>
      <c r="F157" s="40">
        <v>228.68333333333331</v>
      </c>
      <c r="G157" s="41">
        <v>227.51666666666662</v>
      </c>
      <c r="H157" s="41">
        <v>226.08333333333331</v>
      </c>
      <c r="I157" s="41">
        <v>224.91666666666663</v>
      </c>
      <c r="J157" s="41">
        <v>230.11666666666662</v>
      </c>
      <c r="K157" s="41">
        <v>231.2833333333333</v>
      </c>
      <c r="L157" s="41">
        <v>232.71666666666661</v>
      </c>
      <c r="M157" s="31">
        <v>229.85</v>
      </c>
      <c r="N157" s="31">
        <v>227.25</v>
      </c>
      <c r="O157" s="42">
        <v>19035000</v>
      </c>
      <c r="P157" s="43">
        <v>-1.0449157829070493E-2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123.85</v>
      </c>
      <c r="F158" s="40">
        <v>123.8</v>
      </c>
      <c r="G158" s="41">
        <v>122.89999999999999</v>
      </c>
      <c r="H158" s="41">
        <v>121.94999999999999</v>
      </c>
      <c r="I158" s="41">
        <v>121.04999999999998</v>
      </c>
      <c r="J158" s="41">
        <v>124.75</v>
      </c>
      <c r="K158" s="41">
        <v>125.65</v>
      </c>
      <c r="L158" s="41">
        <v>126.60000000000001</v>
      </c>
      <c r="M158" s="31">
        <v>124.7</v>
      </c>
      <c r="N158" s="31">
        <v>122.85</v>
      </c>
      <c r="O158" s="42">
        <v>46059800</v>
      </c>
      <c r="P158" s="43">
        <v>3.4967957648370018E-2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4885.6000000000004</v>
      </c>
      <c r="F159" s="40">
        <v>4890.5999999999995</v>
      </c>
      <c r="G159" s="41">
        <v>4859.2499999999991</v>
      </c>
      <c r="H159" s="41">
        <v>4832.8999999999996</v>
      </c>
      <c r="I159" s="41">
        <v>4801.5499999999993</v>
      </c>
      <c r="J159" s="41">
        <v>4916.9499999999989</v>
      </c>
      <c r="K159" s="41">
        <v>4948.2999999999993</v>
      </c>
      <c r="L159" s="41">
        <v>4974.6499999999987</v>
      </c>
      <c r="M159" s="31">
        <v>4921.95</v>
      </c>
      <c r="N159" s="31">
        <v>4864.25</v>
      </c>
      <c r="O159" s="42">
        <v>221500</v>
      </c>
      <c r="P159" s="43">
        <v>-6.7264573991031393E-3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2332.6</v>
      </c>
      <c r="F160" s="40">
        <v>2318.1333333333332</v>
      </c>
      <c r="G160" s="41">
        <v>2291.9166666666665</v>
      </c>
      <c r="H160" s="41">
        <v>2251.2333333333331</v>
      </c>
      <c r="I160" s="41">
        <v>2225.0166666666664</v>
      </c>
      <c r="J160" s="41">
        <v>2358.8166666666666</v>
      </c>
      <c r="K160" s="41">
        <v>2385.0333333333338</v>
      </c>
      <c r="L160" s="41">
        <v>2425.7166666666667</v>
      </c>
      <c r="M160" s="31">
        <v>2344.35</v>
      </c>
      <c r="N160" s="31">
        <v>2277.4499999999998</v>
      </c>
      <c r="O160" s="42">
        <v>2841250</v>
      </c>
      <c r="P160" s="43">
        <v>-6.175183686947907E-2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2927.4</v>
      </c>
      <c r="F161" s="40">
        <v>2935.8166666666671</v>
      </c>
      <c r="G161" s="41">
        <v>2901.6833333333343</v>
      </c>
      <c r="H161" s="41">
        <v>2875.9666666666672</v>
      </c>
      <c r="I161" s="41">
        <v>2841.8333333333344</v>
      </c>
      <c r="J161" s="41">
        <v>2961.5333333333342</v>
      </c>
      <c r="K161" s="41">
        <v>2995.6666666666665</v>
      </c>
      <c r="L161" s="41">
        <v>3021.3833333333341</v>
      </c>
      <c r="M161" s="31">
        <v>2969.95</v>
      </c>
      <c r="N161" s="31">
        <v>2910.1</v>
      </c>
      <c r="O161" s="42">
        <v>1684250</v>
      </c>
      <c r="P161" s="43">
        <v>4.3231961836613002E-3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41</v>
      </c>
      <c r="F162" s="40">
        <v>40.516666666666666</v>
      </c>
      <c r="G162" s="41">
        <v>39.783333333333331</v>
      </c>
      <c r="H162" s="41">
        <v>38.566666666666663</v>
      </c>
      <c r="I162" s="41">
        <v>37.833333333333329</v>
      </c>
      <c r="J162" s="41">
        <v>41.733333333333334</v>
      </c>
      <c r="K162" s="41">
        <v>42.466666666666669</v>
      </c>
      <c r="L162" s="41">
        <v>43.683333333333337</v>
      </c>
      <c r="M162" s="31">
        <v>41.25</v>
      </c>
      <c r="N162" s="31">
        <v>39.299999999999997</v>
      </c>
      <c r="O162" s="42">
        <v>308832000</v>
      </c>
      <c r="P162" s="43">
        <v>2.7686082419337663E-2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2485.6999999999998</v>
      </c>
      <c r="F163" s="40">
        <v>2450.6166666666668</v>
      </c>
      <c r="G163" s="41">
        <v>2401.2333333333336</v>
      </c>
      <c r="H163" s="41">
        <v>2316.7666666666669</v>
      </c>
      <c r="I163" s="41">
        <v>2267.3833333333337</v>
      </c>
      <c r="J163" s="41">
        <v>2535.0833333333335</v>
      </c>
      <c r="K163" s="41">
        <v>2584.4666666666667</v>
      </c>
      <c r="L163" s="41">
        <v>2668.9333333333334</v>
      </c>
      <c r="M163" s="31">
        <v>2500</v>
      </c>
      <c r="N163" s="31">
        <v>2366.15</v>
      </c>
      <c r="O163" s="42">
        <v>601800</v>
      </c>
      <c r="P163" s="43">
        <v>0.13141567963902989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202.75</v>
      </c>
      <c r="F164" s="40">
        <v>202.28333333333333</v>
      </c>
      <c r="G164" s="41">
        <v>201.21666666666667</v>
      </c>
      <c r="H164" s="41">
        <v>199.68333333333334</v>
      </c>
      <c r="I164" s="41">
        <v>198.61666666666667</v>
      </c>
      <c r="J164" s="41">
        <v>203.81666666666666</v>
      </c>
      <c r="K164" s="41">
        <v>204.88333333333333</v>
      </c>
      <c r="L164" s="41">
        <v>206.41666666666666</v>
      </c>
      <c r="M164" s="31">
        <v>203.35</v>
      </c>
      <c r="N164" s="31">
        <v>200.75</v>
      </c>
      <c r="O164" s="42">
        <v>17865550</v>
      </c>
      <c r="P164" s="43">
        <v>4.8185231539424278E-2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1472.3</v>
      </c>
      <c r="F165" s="40">
        <v>1482.5833333333333</v>
      </c>
      <c r="G165" s="41">
        <v>1458.1666666666665</v>
      </c>
      <c r="H165" s="41">
        <v>1444.0333333333333</v>
      </c>
      <c r="I165" s="41">
        <v>1419.6166666666666</v>
      </c>
      <c r="J165" s="41">
        <v>1496.7166666666665</v>
      </c>
      <c r="K165" s="41">
        <v>1521.133333333333</v>
      </c>
      <c r="L165" s="41">
        <v>1535.2666666666664</v>
      </c>
      <c r="M165" s="31">
        <v>1507</v>
      </c>
      <c r="N165" s="31">
        <v>1468.45</v>
      </c>
      <c r="O165" s="42">
        <v>2894584</v>
      </c>
      <c r="P165" s="43">
        <v>6.626686656671664E-2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994.05</v>
      </c>
      <c r="F166" s="40">
        <v>991.88333333333333</v>
      </c>
      <c r="G166" s="41">
        <v>987.31666666666661</v>
      </c>
      <c r="H166" s="41">
        <v>980.58333333333326</v>
      </c>
      <c r="I166" s="41">
        <v>976.01666666666654</v>
      </c>
      <c r="J166" s="41">
        <v>998.61666666666667</v>
      </c>
      <c r="K166" s="41">
        <v>1003.1833333333335</v>
      </c>
      <c r="L166" s="41">
        <v>1009.9166666666667</v>
      </c>
      <c r="M166" s="31">
        <v>996.45</v>
      </c>
      <c r="N166" s="31">
        <v>985.15</v>
      </c>
      <c r="O166" s="42">
        <v>1707650</v>
      </c>
      <c r="P166" s="43">
        <v>-4.9751243781094524E-4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199.5</v>
      </c>
      <c r="F167" s="40">
        <v>198.80000000000004</v>
      </c>
      <c r="G167" s="41">
        <v>197.25000000000009</v>
      </c>
      <c r="H167" s="41">
        <v>195.00000000000006</v>
      </c>
      <c r="I167" s="41">
        <v>193.4500000000001</v>
      </c>
      <c r="J167" s="41">
        <v>201.05000000000007</v>
      </c>
      <c r="K167" s="41">
        <v>202.60000000000002</v>
      </c>
      <c r="L167" s="41">
        <v>204.85000000000005</v>
      </c>
      <c r="M167" s="31">
        <v>200.35</v>
      </c>
      <c r="N167" s="31">
        <v>196.55</v>
      </c>
      <c r="O167" s="42">
        <v>28022700</v>
      </c>
      <c r="P167" s="43">
        <v>3.8437564928319136E-3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137.05000000000001</v>
      </c>
      <c r="F168" s="40">
        <v>136.51666666666665</v>
      </c>
      <c r="G168" s="41">
        <v>135.43333333333331</v>
      </c>
      <c r="H168" s="41">
        <v>133.81666666666666</v>
      </c>
      <c r="I168" s="41">
        <v>132.73333333333332</v>
      </c>
      <c r="J168" s="41">
        <v>138.1333333333333</v>
      </c>
      <c r="K168" s="41">
        <v>139.21666666666667</v>
      </c>
      <c r="L168" s="41">
        <v>140.83333333333329</v>
      </c>
      <c r="M168" s="31">
        <v>137.6</v>
      </c>
      <c r="N168" s="31">
        <v>134.9</v>
      </c>
      <c r="O168" s="42">
        <v>47052000</v>
      </c>
      <c r="P168" s="43">
        <v>1.383322559793148E-2</v>
      </c>
    </row>
    <row r="169" spans="1:16" ht="12.75" customHeight="1">
      <c r="A169" s="31">
        <v>159</v>
      </c>
      <c r="B169" s="285" t="s">
        <v>79</v>
      </c>
      <c r="C169" s="33" t="s">
        <v>187</v>
      </c>
      <c r="D169" s="34">
        <v>44560</v>
      </c>
      <c r="E169" s="40">
        <v>2468.5</v>
      </c>
      <c r="F169" s="40">
        <v>2460.7000000000003</v>
      </c>
      <c r="G169" s="41">
        <v>2447.4000000000005</v>
      </c>
      <c r="H169" s="41">
        <v>2426.3000000000002</v>
      </c>
      <c r="I169" s="41">
        <v>2413.0000000000005</v>
      </c>
      <c r="J169" s="41">
        <v>2481.8000000000006</v>
      </c>
      <c r="K169" s="41">
        <v>2495.1000000000008</v>
      </c>
      <c r="L169" s="41">
        <v>2516.2000000000007</v>
      </c>
      <c r="M169" s="31">
        <v>2474</v>
      </c>
      <c r="N169" s="31">
        <v>2439.6</v>
      </c>
      <c r="O169" s="42">
        <v>36496750</v>
      </c>
      <c r="P169" s="43">
        <v>1.5321593501363156E-2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112.9</v>
      </c>
      <c r="F170" s="40">
        <v>112.21666666666665</v>
      </c>
      <c r="G170" s="41">
        <v>111.08333333333331</v>
      </c>
      <c r="H170" s="41">
        <v>109.26666666666667</v>
      </c>
      <c r="I170" s="41">
        <v>108.13333333333333</v>
      </c>
      <c r="J170" s="41">
        <v>114.0333333333333</v>
      </c>
      <c r="K170" s="41">
        <v>115.16666666666666</v>
      </c>
      <c r="L170" s="41">
        <v>116.98333333333329</v>
      </c>
      <c r="M170" s="31">
        <v>113.35</v>
      </c>
      <c r="N170" s="31">
        <v>110.4</v>
      </c>
      <c r="O170" s="42">
        <v>168886250</v>
      </c>
      <c r="P170" s="43">
        <v>1.2443761034227462E-2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926.75</v>
      </c>
      <c r="F171" s="40">
        <v>938.73333333333323</v>
      </c>
      <c r="G171" s="41">
        <v>911.56666666666649</v>
      </c>
      <c r="H171" s="41">
        <v>896.38333333333321</v>
      </c>
      <c r="I171" s="41">
        <v>869.21666666666647</v>
      </c>
      <c r="J171" s="41">
        <v>953.91666666666652</v>
      </c>
      <c r="K171" s="41">
        <v>981.08333333333326</v>
      </c>
      <c r="L171" s="41">
        <v>996.26666666666654</v>
      </c>
      <c r="M171" s="31">
        <v>965.9</v>
      </c>
      <c r="N171" s="31">
        <v>923.55</v>
      </c>
      <c r="O171" s="42">
        <v>6003000</v>
      </c>
      <c r="P171" s="43">
        <v>0.33876003568242641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1177.9000000000001</v>
      </c>
      <c r="F172" s="40">
        <v>1172.7333333333333</v>
      </c>
      <c r="G172" s="41">
        <v>1165.3666666666668</v>
      </c>
      <c r="H172" s="41">
        <v>1152.8333333333335</v>
      </c>
      <c r="I172" s="41">
        <v>1145.4666666666669</v>
      </c>
      <c r="J172" s="41">
        <v>1185.2666666666667</v>
      </c>
      <c r="K172" s="41">
        <v>1192.633333333333</v>
      </c>
      <c r="L172" s="41">
        <v>1205.1666666666665</v>
      </c>
      <c r="M172" s="31">
        <v>1180.0999999999999</v>
      </c>
      <c r="N172" s="31">
        <v>1160.2</v>
      </c>
      <c r="O172" s="42">
        <v>7705500</v>
      </c>
      <c r="P172" s="43">
        <v>-1.5334483419589803E-2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495.95</v>
      </c>
      <c r="F173" s="40">
        <v>492.81666666666666</v>
      </c>
      <c r="G173" s="41">
        <v>488.38333333333333</v>
      </c>
      <c r="H173" s="41">
        <v>480.81666666666666</v>
      </c>
      <c r="I173" s="41">
        <v>476.38333333333333</v>
      </c>
      <c r="J173" s="41">
        <v>500.38333333333333</v>
      </c>
      <c r="K173" s="41">
        <v>504.81666666666661</v>
      </c>
      <c r="L173" s="41">
        <v>512.38333333333333</v>
      </c>
      <c r="M173" s="31">
        <v>497.25</v>
      </c>
      <c r="N173" s="31">
        <v>485.25</v>
      </c>
      <c r="O173" s="42">
        <v>104623500</v>
      </c>
      <c r="P173" s="43">
        <v>4.7971649187507201E-3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26469.5</v>
      </c>
      <c r="F174" s="40">
        <v>26430.666666666668</v>
      </c>
      <c r="G174" s="41">
        <v>26288.883333333335</v>
      </c>
      <c r="H174" s="41">
        <v>26108.266666666666</v>
      </c>
      <c r="I174" s="41">
        <v>25966.483333333334</v>
      </c>
      <c r="J174" s="41">
        <v>26611.283333333336</v>
      </c>
      <c r="K174" s="41">
        <v>26753.066666666669</v>
      </c>
      <c r="L174" s="41">
        <v>26933.683333333338</v>
      </c>
      <c r="M174" s="31">
        <v>26572.45</v>
      </c>
      <c r="N174" s="31">
        <v>26250.05</v>
      </c>
      <c r="O174" s="42">
        <v>178625</v>
      </c>
      <c r="P174" s="43">
        <v>-2.3907103825136611E-2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2457.6</v>
      </c>
      <c r="F175" s="40">
        <v>2409.6</v>
      </c>
      <c r="G175" s="41">
        <v>2337.75</v>
      </c>
      <c r="H175" s="41">
        <v>2217.9</v>
      </c>
      <c r="I175" s="41">
        <v>2146.0500000000002</v>
      </c>
      <c r="J175" s="41">
        <v>2529.4499999999998</v>
      </c>
      <c r="K175" s="41">
        <v>2601.2999999999993</v>
      </c>
      <c r="L175" s="41">
        <v>2721.1499999999996</v>
      </c>
      <c r="M175" s="31">
        <v>2481.4499999999998</v>
      </c>
      <c r="N175" s="31">
        <v>2289.75</v>
      </c>
      <c r="O175" s="42">
        <v>1866700</v>
      </c>
      <c r="P175" s="43">
        <v>4.0944640392577829E-2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2161.1999999999998</v>
      </c>
      <c r="F176" s="40">
        <v>2152.5166666666664</v>
      </c>
      <c r="G176" s="41">
        <v>2140.0333333333328</v>
      </c>
      <c r="H176" s="41">
        <v>2118.8666666666663</v>
      </c>
      <c r="I176" s="41">
        <v>2106.3833333333328</v>
      </c>
      <c r="J176" s="41">
        <v>2173.6833333333329</v>
      </c>
      <c r="K176" s="41">
        <v>2186.1666666666665</v>
      </c>
      <c r="L176" s="41">
        <v>2207.333333333333</v>
      </c>
      <c r="M176" s="31">
        <v>2165</v>
      </c>
      <c r="N176" s="31">
        <v>2131.35</v>
      </c>
      <c r="O176" s="42">
        <v>3573750</v>
      </c>
      <c r="P176" s="43">
        <v>-8.0838219477500604E-3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1507.5</v>
      </c>
      <c r="F177" s="40">
        <v>1502.7333333333333</v>
      </c>
      <c r="G177" s="41">
        <v>1485.4666666666667</v>
      </c>
      <c r="H177" s="41">
        <v>1463.4333333333334</v>
      </c>
      <c r="I177" s="41">
        <v>1446.1666666666667</v>
      </c>
      <c r="J177" s="41">
        <v>1524.7666666666667</v>
      </c>
      <c r="K177" s="41">
        <v>1542.0333333333335</v>
      </c>
      <c r="L177" s="41">
        <v>1564.0666666666666</v>
      </c>
      <c r="M177" s="31">
        <v>1520</v>
      </c>
      <c r="N177" s="31">
        <v>1480.7</v>
      </c>
      <c r="O177" s="42">
        <v>2845600</v>
      </c>
      <c r="P177" s="43">
        <v>-1.4681440443213296E-2</v>
      </c>
    </row>
    <row r="178" spans="1:16" ht="12.75" customHeight="1">
      <c r="A178" s="31">
        <v>168</v>
      </c>
      <c r="B178" s="32" t="s">
        <v>47</v>
      </c>
      <c r="C178" s="33" t="s">
        <v>514</v>
      </c>
      <c r="D178" s="34">
        <v>44560</v>
      </c>
      <c r="E178" s="40">
        <v>463.5</v>
      </c>
      <c r="F178" s="40">
        <v>464.48333333333329</v>
      </c>
      <c r="G178" s="41">
        <v>459.16666666666657</v>
      </c>
      <c r="H178" s="41">
        <v>454.83333333333326</v>
      </c>
      <c r="I178" s="41">
        <v>449.51666666666654</v>
      </c>
      <c r="J178" s="41">
        <v>468.81666666666661</v>
      </c>
      <c r="K178" s="41">
        <v>474.13333333333333</v>
      </c>
      <c r="L178" s="41">
        <v>478.46666666666664</v>
      </c>
      <c r="M178" s="31">
        <v>469.8</v>
      </c>
      <c r="N178" s="31">
        <v>460.15</v>
      </c>
      <c r="O178" s="42">
        <v>5469975</v>
      </c>
      <c r="P178" s="43">
        <v>0.16471039141474633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765.2</v>
      </c>
      <c r="F179" s="40">
        <v>767.61666666666667</v>
      </c>
      <c r="G179" s="41">
        <v>757.33333333333337</v>
      </c>
      <c r="H179" s="41">
        <v>749.4666666666667</v>
      </c>
      <c r="I179" s="41">
        <v>739.18333333333339</v>
      </c>
      <c r="J179" s="41">
        <v>775.48333333333335</v>
      </c>
      <c r="K179" s="41">
        <v>785.76666666666665</v>
      </c>
      <c r="L179" s="41">
        <v>793.63333333333333</v>
      </c>
      <c r="M179" s="31">
        <v>777.9</v>
      </c>
      <c r="N179" s="31">
        <v>759.75</v>
      </c>
      <c r="O179" s="42">
        <v>34595400</v>
      </c>
      <c r="P179" s="43">
        <v>2.6609335078207765E-2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553.4</v>
      </c>
      <c r="F180" s="40">
        <v>550.86666666666667</v>
      </c>
      <c r="G180" s="41">
        <v>545.43333333333339</v>
      </c>
      <c r="H180" s="41">
        <v>537.4666666666667</v>
      </c>
      <c r="I180" s="41">
        <v>532.03333333333342</v>
      </c>
      <c r="J180" s="41">
        <v>558.83333333333337</v>
      </c>
      <c r="K180" s="41">
        <v>564.26666666666654</v>
      </c>
      <c r="L180" s="41">
        <v>572.23333333333335</v>
      </c>
      <c r="M180" s="31">
        <v>556.29999999999995</v>
      </c>
      <c r="N180" s="31">
        <v>542.9</v>
      </c>
      <c r="O180" s="42">
        <v>11910000</v>
      </c>
      <c r="P180" s="43">
        <v>2.8097889421209374E-2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603.65</v>
      </c>
      <c r="F181" s="40">
        <v>602.93333333333339</v>
      </c>
      <c r="G181" s="41">
        <v>595.36666666666679</v>
      </c>
      <c r="H181" s="41">
        <v>587.08333333333337</v>
      </c>
      <c r="I181" s="41">
        <v>579.51666666666677</v>
      </c>
      <c r="J181" s="41">
        <v>611.21666666666681</v>
      </c>
      <c r="K181" s="41">
        <v>618.78333333333342</v>
      </c>
      <c r="L181" s="41">
        <v>627.06666666666683</v>
      </c>
      <c r="M181" s="31">
        <v>610.5</v>
      </c>
      <c r="N181" s="31">
        <v>594.65</v>
      </c>
      <c r="O181" s="42">
        <v>1122850</v>
      </c>
      <c r="P181" s="43">
        <v>2.0865533230293665E-2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943.95</v>
      </c>
      <c r="F182" s="40">
        <v>943.7166666666667</v>
      </c>
      <c r="G182" s="41">
        <v>933.63333333333344</v>
      </c>
      <c r="H182" s="41">
        <v>923.31666666666672</v>
      </c>
      <c r="I182" s="41">
        <v>913.23333333333346</v>
      </c>
      <c r="J182" s="41">
        <v>954.03333333333342</v>
      </c>
      <c r="K182" s="41">
        <v>964.11666666666667</v>
      </c>
      <c r="L182" s="41">
        <v>974.43333333333339</v>
      </c>
      <c r="M182" s="31">
        <v>953.8</v>
      </c>
      <c r="N182" s="31">
        <v>933.4</v>
      </c>
      <c r="O182" s="42">
        <v>7865000</v>
      </c>
      <c r="P182" s="43">
        <v>-2.0669904121529074E-2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772.75</v>
      </c>
      <c r="F183" s="40">
        <v>775.1</v>
      </c>
      <c r="G183" s="41">
        <v>765.5</v>
      </c>
      <c r="H183" s="41">
        <v>758.25</v>
      </c>
      <c r="I183" s="41">
        <v>748.65</v>
      </c>
      <c r="J183" s="41">
        <v>782.35</v>
      </c>
      <c r="K183" s="41">
        <v>791.95000000000016</v>
      </c>
      <c r="L183" s="41">
        <v>799.2</v>
      </c>
      <c r="M183" s="31">
        <v>784.7</v>
      </c>
      <c r="N183" s="31">
        <v>767.85</v>
      </c>
      <c r="O183" s="42">
        <v>10118925</v>
      </c>
      <c r="P183" s="43">
        <v>6.5126896736941052E-3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496.4</v>
      </c>
      <c r="F184" s="40">
        <v>494.5333333333333</v>
      </c>
      <c r="G184" s="41">
        <v>490.26666666666659</v>
      </c>
      <c r="H184" s="41">
        <v>484.13333333333327</v>
      </c>
      <c r="I184" s="41">
        <v>479.86666666666656</v>
      </c>
      <c r="J184" s="41">
        <v>500.66666666666663</v>
      </c>
      <c r="K184" s="41">
        <v>504.93333333333328</v>
      </c>
      <c r="L184" s="41">
        <v>511.06666666666666</v>
      </c>
      <c r="M184" s="31">
        <v>498.8</v>
      </c>
      <c r="N184" s="31">
        <v>488.4</v>
      </c>
      <c r="O184" s="42">
        <v>93263400</v>
      </c>
      <c r="P184" s="43">
        <v>1.3786052851699248E-2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229.3</v>
      </c>
      <c r="F185" s="40">
        <v>228.9</v>
      </c>
      <c r="G185" s="41">
        <v>226.95000000000002</v>
      </c>
      <c r="H185" s="41">
        <v>224.60000000000002</v>
      </c>
      <c r="I185" s="41">
        <v>222.65000000000003</v>
      </c>
      <c r="J185" s="41">
        <v>231.25</v>
      </c>
      <c r="K185" s="41">
        <v>233.2</v>
      </c>
      <c r="L185" s="41">
        <v>235.54999999999998</v>
      </c>
      <c r="M185" s="31">
        <v>230.85</v>
      </c>
      <c r="N185" s="31">
        <v>226.55</v>
      </c>
      <c r="O185" s="42">
        <v>114844500</v>
      </c>
      <c r="P185" s="43">
        <v>3.479799469183132E-3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1182.8499999999999</v>
      </c>
      <c r="F186" s="40">
        <v>1181.2833333333335</v>
      </c>
      <c r="G186" s="41">
        <v>1171.116666666667</v>
      </c>
      <c r="H186" s="41">
        <v>1159.3833333333334</v>
      </c>
      <c r="I186" s="41">
        <v>1149.2166666666669</v>
      </c>
      <c r="J186" s="41">
        <v>1193.0166666666671</v>
      </c>
      <c r="K186" s="41">
        <v>1203.1833333333336</v>
      </c>
      <c r="L186" s="41">
        <v>1214.9166666666672</v>
      </c>
      <c r="M186" s="31">
        <v>1191.45</v>
      </c>
      <c r="N186" s="31">
        <v>1169.55</v>
      </c>
      <c r="O186" s="42">
        <v>51348925</v>
      </c>
      <c r="P186" s="43">
        <v>-6.6023153325001646E-3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3645.35</v>
      </c>
      <c r="F187" s="40">
        <v>3629.1166666666668</v>
      </c>
      <c r="G187" s="41">
        <v>3608.2333333333336</v>
      </c>
      <c r="H187" s="41">
        <v>3571.1166666666668</v>
      </c>
      <c r="I187" s="41">
        <v>3550.2333333333336</v>
      </c>
      <c r="J187" s="41">
        <v>3666.2333333333336</v>
      </c>
      <c r="K187" s="41">
        <v>3687.1166666666668</v>
      </c>
      <c r="L187" s="41">
        <v>3724.2333333333336</v>
      </c>
      <c r="M187" s="31">
        <v>3650</v>
      </c>
      <c r="N187" s="31">
        <v>3592</v>
      </c>
      <c r="O187" s="42">
        <v>11502300</v>
      </c>
      <c r="P187" s="43">
        <v>-3.8193722718769486E-3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1607.1</v>
      </c>
      <c r="F188" s="40">
        <v>1601.8333333333333</v>
      </c>
      <c r="G188" s="41">
        <v>1587.4166666666665</v>
      </c>
      <c r="H188" s="41">
        <v>1567.7333333333333</v>
      </c>
      <c r="I188" s="41">
        <v>1553.3166666666666</v>
      </c>
      <c r="J188" s="41">
        <v>1621.5166666666664</v>
      </c>
      <c r="K188" s="41">
        <v>1635.9333333333329</v>
      </c>
      <c r="L188" s="41">
        <v>1655.6166666666663</v>
      </c>
      <c r="M188" s="31">
        <v>1616.25</v>
      </c>
      <c r="N188" s="31">
        <v>1582.15</v>
      </c>
      <c r="O188" s="42">
        <v>10562400</v>
      </c>
      <c r="P188" s="43">
        <v>-1.1344490621138941E-2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2352.4499999999998</v>
      </c>
      <c r="F189" s="40">
        <v>2347.7999999999997</v>
      </c>
      <c r="G189" s="41">
        <v>2309.8999999999996</v>
      </c>
      <c r="H189" s="41">
        <v>2267.35</v>
      </c>
      <c r="I189" s="41">
        <v>2229.4499999999998</v>
      </c>
      <c r="J189" s="41">
        <v>2390.3499999999995</v>
      </c>
      <c r="K189" s="41">
        <v>2428.25</v>
      </c>
      <c r="L189" s="41">
        <v>2470.7999999999993</v>
      </c>
      <c r="M189" s="31">
        <v>2385.6999999999998</v>
      </c>
      <c r="N189" s="31">
        <v>2305.25</v>
      </c>
      <c r="O189" s="42">
        <v>5233875</v>
      </c>
      <c r="P189" s="43">
        <v>4.861006761833208E-2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3103.25</v>
      </c>
      <c r="F190" s="40">
        <v>3111.0666666666671</v>
      </c>
      <c r="G190" s="41">
        <v>3082.1833333333343</v>
      </c>
      <c r="H190" s="41">
        <v>3061.1166666666672</v>
      </c>
      <c r="I190" s="41">
        <v>3032.2333333333345</v>
      </c>
      <c r="J190" s="41">
        <v>3132.1333333333341</v>
      </c>
      <c r="K190" s="41">
        <v>3161.0166666666664</v>
      </c>
      <c r="L190" s="41">
        <v>3182.0833333333339</v>
      </c>
      <c r="M190" s="31">
        <v>3139.95</v>
      </c>
      <c r="N190" s="31">
        <v>3090</v>
      </c>
      <c r="O190" s="42">
        <v>723500</v>
      </c>
      <c r="P190" s="43">
        <v>-9.5824777549623538E-3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581.75</v>
      </c>
      <c r="F191" s="40">
        <v>578.73333333333335</v>
      </c>
      <c r="G191" s="41">
        <v>572.9666666666667</v>
      </c>
      <c r="H191" s="41">
        <v>564.18333333333339</v>
      </c>
      <c r="I191" s="41">
        <v>558.41666666666674</v>
      </c>
      <c r="J191" s="41">
        <v>587.51666666666665</v>
      </c>
      <c r="K191" s="41">
        <v>593.2833333333333</v>
      </c>
      <c r="L191" s="41">
        <v>602.06666666666661</v>
      </c>
      <c r="M191" s="31">
        <v>584.5</v>
      </c>
      <c r="N191" s="31">
        <v>569.95000000000005</v>
      </c>
      <c r="O191" s="42">
        <v>3591000</v>
      </c>
      <c r="P191" s="43">
        <v>-7.874015748031496E-3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1039.4000000000001</v>
      </c>
      <c r="F192" s="40">
        <v>1038.5166666666667</v>
      </c>
      <c r="G192" s="41">
        <v>1033.0833333333333</v>
      </c>
      <c r="H192" s="41">
        <v>1026.7666666666667</v>
      </c>
      <c r="I192" s="41">
        <v>1021.3333333333333</v>
      </c>
      <c r="J192" s="41">
        <v>1044.8333333333333</v>
      </c>
      <c r="K192" s="41">
        <v>1050.2666666666667</v>
      </c>
      <c r="L192" s="41">
        <v>1056.5833333333333</v>
      </c>
      <c r="M192" s="31">
        <v>1043.95</v>
      </c>
      <c r="N192" s="31">
        <v>1032.2</v>
      </c>
      <c r="O192" s="42">
        <v>2357700</v>
      </c>
      <c r="P192" s="43">
        <v>3.0845157310302285E-3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682.7</v>
      </c>
      <c r="F193" s="40">
        <v>684.2833333333333</v>
      </c>
      <c r="G193" s="41">
        <v>677.66666666666663</v>
      </c>
      <c r="H193" s="41">
        <v>672.63333333333333</v>
      </c>
      <c r="I193" s="41">
        <v>666.01666666666665</v>
      </c>
      <c r="J193" s="41">
        <v>689.31666666666661</v>
      </c>
      <c r="K193" s="41">
        <v>695.93333333333339</v>
      </c>
      <c r="L193" s="41">
        <v>700.96666666666658</v>
      </c>
      <c r="M193" s="31">
        <v>690.9</v>
      </c>
      <c r="N193" s="31">
        <v>679.25</v>
      </c>
      <c r="O193" s="42">
        <v>7469000</v>
      </c>
      <c r="P193" s="43">
        <v>1.7547205798207132E-2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1590.75</v>
      </c>
      <c r="F194" s="40">
        <v>1586.1499999999999</v>
      </c>
      <c r="G194" s="41">
        <v>1565.4499999999998</v>
      </c>
      <c r="H194" s="41">
        <v>1540.1499999999999</v>
      </c>
      <c r="I194" s="41">
        <v>1519.4499999999998</v>
      </c>
      <c r="J194" s="41">
        <v>1611.4499999999998</v>
      </c>
      <c r="K194" s="41">
        <v>1632.15</v>
      </c>
      <c r="L194" s="41">
        <v>1657.4499999999998</v>
      </c>
      <c r="M194" s="31">
        <v>1606.85</v>
      </c>
      <c r="N194" s="31">
        <v>1560.85</v>
      </c>
      <c r="O194" s="42">
        <v>1209250</v>
      </c>
      <c r="P194" s="43">
        <v>9.3485246859479985E-3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7454.8</v>
      </c>
      <c r="F195" s="40">
        <v>7439</v>
      </c>
      <c r="G195" s="41">
        <v>7411.15</v>
      </c>
      <c r="H195" s="41">
        <v>7367.5</v>
      </c>
      <c r="I195" s="41">
        <v>7339.65</v>
      </c>
      <c r="J195" s="41">
        <v>7482.65</v>
      </c>
      <c r="K195" s="41">
        <v>7510.5</v>
      </c>
      <c r="L195" s="41">
        <v>7554.15</v>
      </c>
      <c r="M195" s="31">
        <v>7466.85</v>
      </c>
      <c r="N195" s="31">
        <v>7395.35</v>
      </c>
      <c r="O195" s="42">
        <v>1597400</v>
      </c>
      <c r="P195" s="43">
        <v>-2.8581853563609826E-2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741.15</v>
      </c>
      <c r="F196" s="40">
        <v>742.55000000000007</v>
      </c>
      <c r="G196" s="41">
        <v>735.95000000000016</v>
      </c>
      <c r="H196" s="41">
        <v>730.75000000000011</v>
      </c>
      <c r="I196" s="41">
        <v>724.1500000000002</v>
      </c>
      <c r="J196" s="41">
        <v>747.75000000000011</v>
      </c>
      <c r="K196" s="41">
        <v>754.35</v>
      </c>
      <c r="L196" s="41">
        <v>759.55000000000007</v>
      </c>
      <c r="M196" s="31">
        <v>749.15</v>
      </c>
      <c r="N196" s="31">
        <v>737.35</v>
      </c>
      <c r="O196" s="42">
        <v>24471200</v>
      </c>
      <c r="P196" s="43">
        <v>4.8577376821651629E-3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341.05</v>
      </c>
      <c r="F197" s="40">
        <v>340.75</v>
      </c>
      <c r="G197" s="41">
        <v>337.8</v>
      </c>
      <c r="H197" s="41">
        <v>334.55</v>
      </c>
      <c r="I197" s="41">
        <v>331.6</v>
      </c>
      <c r="J197" s="41">
        <v>344</v>
      </c>
      <c r="K197" s="41">
        <v>346.95000000000005</v>
      </c>
      <c r="L197" s="41">
        <v>350.2</v>
      </c>
      <c r="M197" s="31">
        <v>343.7</v>
      </c>
      <c r="N197" s="31">
        <v>337.5</v>
      </c>
      <c r="O197" s="42">
        <v>55288500</v>
      </c>
      <c r="P197" s="43">
        <v>-1.7950553383624251E-2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1256.8</v>
      </c>
      <c r="F198" s="40">
        <v>1256.9333333333332</v>
      </c>
      <c r="G198" s="41">
        <v>1247.9666666666662</v>
      </c>
      <c r="H198" s="41">
        <v>1239.133333333333</v>
      </c>
      <c r="I198" s="41">
        <v>1230.1666666666661</v>
      </c>
      <c r="J198" s="41">
        <v>1265.7666666666664</v>
      </c>
      <c r="K198" s="41">
        <v>1274.7333333333331</v>
      </c>
      <c r="L198" s="41">
        <v>1283.5666666666666</v>
      </c>
      <c r="M198" s="31">
        <v>1265.9000000000001</v>
      </c>
      <c r="N198" s="31">
        <v>1248.0999999999999</v>
      </c>
      <c r="O198" s="42">
        <v>2172500</v>
      </c>
      <c r="P198" s="43">
        <v>1.6374269005847954E-2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1926.5</v>
      </c>
      <c r="F199" s="40">
        <v>1934.3499999999997</v>
      </c>
      <c r="G199" s="41">
        <v>1906.7499999999993</v>
      </c>
      <c r="H199" s="41">
        <v>1886.9999999999995</v>
      </c>
      <c r="I199" s="41">
        <v>1859.3999999999992</v>
      </c>
      <c r="J199" s="41">
        <v>1954.0999999999995</v>
      </c>
      <c r="K199" s="41">
        <v>1981.6999999999998</v>
      </c>
      <c r="L199" s="41">
        <v>2001.4499999999996</v>
      </c>
      <c r="M199" s="31">
        <v>1961.95</v>
      </c>
      <c r="N199" s="31">
        <v>1914.6</v>
      </c>
      <c r="O199" s="42">
        <v>1169000</v>
      </c>
      <c r="P199" s="43">
        <v>-2.9850746268656717E-3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641.45000000000005</v>
      </c>
      <c r="F200" s="40">
        <v>642.69999999999993</v>
      </c>
      <c r="G200" s="41">
        <v>637.39999999999986</v>
      </c>
      <c r="H200" s="41">
        <v>633.34999999999991</v>
      </c>
      <c r="I200" s="41">
        <v>628.04999999999984</v>
      </c>
      <c r="J200" s="41">
        <v>646.74999999999989</v>
      </c>
      <c r="K200" s="41">
        <v>652.04999999999984</v>
      </c>
      <c r="L200" s="41">
        <v>656.09999999999991</v>
      </c>
      <c r="M200" s="31">
        <v>648</v>
      </c>
      <c r="N200" s="31">
        <v>638.65</v>
      </c>
      <c r="O200" s="42">
        <v>30248000</v>
      </c>
      <c r="P200" s="43">
        <v>2.1560574948665298E-2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372.1</v>
      </c>
      <c r="F201" s="40">
        <v>371.3</v>
      </c>
      <c r="G201" s="41">
        <v>368.1</v>
      </c>
      <c r="H201" s="41">
        <v>364.1</v>
      </c>
      <c r="I201" s="41">
        <v>360.90000000000003</v>
      </c>
      <c r="J201" s="41">
        <v>375.3</v>
      </c>
      <c r="K201" s="41">
        <v>378.49999999999994</v>
      </c>
      <c r="L201" s="41">
        <v>382.5</v>
      </c>
      <c r="M201" s="31">
        <v>374.5</v>
      </c>
      <c r="N201" s="31">
        <v>367.3</v>
      </c>
      <c r="O201" s="42">
        <v>83937000</v>
      </c>
      <c r="P201" s="43">
        <v>2.6159248907045079E-3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7" sqref="B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44543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03" t="s">
        <v>16</v>
      </c>
      <c r="B8" s="505"/>
      <c r="C8" s="509" t="s">
        <v>20</v>
      </c>
      <c r="D8" s="509" t="s">
        <v>21</v>
      </c>
      <c r="E8" s="500" t="s">
        <v>22</v>
      </c>
      <c r="F8" s="501"/>
      <c r="G8" s="502"/>
      <c r="H8" s="500" t="s">
        <v>23</v>
      </c>
      <c r="I8" s="501"/>
      <c r="J8" s="502"/>
      <c r="K8" s="26"/>
      <c r="L8" s="53"/>
      <c r="M8" s="53"/>
      <c r="N8" s="1"/>
      <c r="O8" s="1"/>
    </row>
    <row r="9" spans="1:15" ht="36" customHeight="1">
      <c r="A9" s="507"/>
      <c r="B9" s="508"/>
      <c r="C9" s="508"/>
      <c r="D9" s="50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17511.3</v>
      </c>
      <c r="D10" s="35">
        <v>17483.633333333331</v>
      </c>
      <c r="E10" s="35">
        <v>17432.916666666664</v>
      </c>
      <c r="F10" s="35">
        <v>17354.533333333333</v>
      </c>
      <c r="G10" s="35">
        <v>17303.816666666666</v>
      </c>
      <c r="H10" s="35">
        <v>17562.016666666663</v>
      </c>
      <c r="I10" s="35">
        <v>17612.73333333333</v>
      </c>
      <c r="J10" s="35">
        <v>17691.116666666661</v>
      </c>
      <c r="K10" s="37">
        <v>17534.349999999999</v>
      </c>
      <c r="L10" s="37">
        <v>17405.25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37105.65</v>
      </c>
      <c r="D11" s="40">
        <v>37027.766666666663</v>
      </c>
      <c r="E11" s="40">
        <v>36902.283333333326</v>
      </c>
      <c r="F11" s="40">
        <v>36698.916666666664</v>
      </c>
      <c r="G11" s="40">
        <v>36573.433333333327</v>
      </c>
      <c r="H11" s="40">
        <v>37231.133333333324</v>
      </c>
      <c r="I11" s="40">
        <v>37356.616666666661</v>
      </c>
      <c r="J11" s="40">
        <v>37559.983333333323</v>
      </c>
      <c r="K11" s="31">
        <v>37153.25</v>
      </c>
      <c r="L11" s="31">
        <v>36824.400000000001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2296.4499999999998</v>
      </c>
      <c r="D12" s="40">
        <v>2295.4333333333329</v>
      </c>
      <c r="E12" s="40">
        <v>2283.516666666666</v>
      </c>
      <c r="F12" s="40">
        <v>2270.583333333333</v>
      </c>
      <c r="G12" s="40">
        <v>2258.6666666666661</v>
      </c>
      <c r="H12" s="40">
        <v>2308.3666666666659</v>
      </c>
      <c r="I12" s="40">
        <v>2320.2833333333328</v>
      </c>
      <c r="J12" s="40">
        <v>2333.2166666666658</v>
      </c>
      <c r="K12" s="31">
        <v>2307.35</v>
      </c>
      <c r="L12" s="31">
        <v>2282.5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5083.3999999999996</v>
      </c>
      <c r="D13" s="40">
        <v>5075.833333333333</v>
      </c>
      <c r="E13" s="40">
        <v>5061.3666666666659</v>
      </c>
      <c r="F13" s="40">
        <v>5039.333333333333</v>
      </c>
      <c r="G13" s="40">
        <v>5024.8666666666659</v>
      </c>
      <c r="H13" s="40">
        <v>5097.8666666666659</v>
      </c>
      <c r="I13" s="40">
        <v>5112.333333333333</v>
      </c>
      <c r="J13" s="40">
        <v>5134.3666666666659</v>
      </c>
      <c r="K13" s="31">
        <v>5090.3</v>
      </c>
      <c r="L13" s="31">
        <v>5053.8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35939.599999999999</v>
      </c>
      <c r="D14" s="40">
        <v>35855.51666666667</v>
      </c>
      <c r="E14" s="40">
        <v>35736.28333333334</v>
      </c>
      <c r="F14" s="40">
        <v>35532.966666666667</v>
      </c>
      <c r="G14" s="40">
        <v>35413.733333333337</v>
      </c>
      <c r="H14" s="40">
        <v>36058.833333333343</v>
      </c>
      <c r="I14" s="40">
        <v>36178.066666666666</v>
      </c>
      <c r="J14" s="40">
        <v>36381.383333333346</v>
      </c>
      <c r="K14" s="31">
        <v>35974.75</v>
      </c>
      <c r="L14" s="31">
        <v>35652.199999999997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3943.65</v>
      </c>
      <c r="D15" s="40">
        <v>3940.0666666666671</v>
      </c>
      <c r="E15" s="40">
        <v>3928.8833333333341</v>
      </c>
      <c r="F15" s="40">
        <v>3914.1166666666672</v>
      </c>
      <c r="G15" s="40">
        <v>3902.9333333333343</v>
      </c>
      <c r="H15" s="40">
        <v>3954.8333333333339</v>
      </c>
      <c r="I15" s="40">
        <v>3966.0166666666673</v>
      </c>
      <c r="J15" s="40">
        <v>3980.7833333333338</v>
      </c>
      <c r="K15" s="31">
        <v>3951.25</v>
      </c>
      <c r="L15" s="31">
        <v>3925.3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8650.5</v>
      </c>
      <c r="D16" s="40">
        <v>8627.2666666666682</v>
      </c>
      <c r="E16" s="40">
        <v>8595.0833333333358</v>
      </c>
      <c r="F16" s="40">
        <v>8539.6666666666679</v>
      </c>
      <c r="G16" s="40">
        <v>8507.4833333333354</v>
      </c>
      <c r="H16" s="40">
        <v>8682.6833333333361</v>
      </c>
      <c r="I16" s="40">
        <v>8714.8666666666668</v>
      </c>
      <c r="J16" s="40">
        <v>8770.2833333333365</v>
      </c>
      <c r="K16" s="31">
        <v>8659.4500000000007</v>
      </c>
      <c r="L16" s="31">
        <v>8571.85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2315.5500000000002</v>
      </c>
      <c r="D17" s="40">
        <v>2315.9166666666665</v>
      </c>
      <c r="E17" s="40">
        <v>2301.6333333333332</v>
      </c>
      <c r="F17" s="40">
        <v>2287.7166666666667</v>
      </c>
      <c r="G17" s="40">
        <v>2273.4333333333334</v>
      </c>
      <c r="H17" s="40">
        <v>2329.833333333333</v>
      </c>
      <c r="I17" s="40">
        <v>2344.1166666666668</v>
      </c>
      <c r="J17" s="40">
        <v>2358.0333333333328</v>
      </c>
      <c r="K17" s="31">
        <v>2330.1999999999998</v>
      </c>
      <c r="L17" s="31">
        <v>2302</v>
      </c>
      <c r="M17" s="31">
        <v>2.02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1159.95</v>
      </c>
      <c r="D18" s="40">
        <v>1159.0666666666666</v>
      </c>
      <c r="E18" s="40">
        <v>1147.1333333333332</v>
      </c>
      <c r="F18" s="40">
        <v>1134.3166666666666</v>
      </c>
      <c r="G18" s="40">
        <v>1122.3833333333332</v>
      </c>
      <c r="H18" s="40">
        <v>1171.8833333333332</v>
      </c>
      <c r="I18" s="40">
        <v>1183.8166666666666</v>
      </c>
      <c r="J18" s="40">
        <v>1196.6333333333332</v>
      </c>
      <c r="K18" s="31">
        <v>1171</v>
      </c>
      <c r="L18" s="31">
        <v>1146.25</v>
      </c>
      <c r="M18" s="31">
        <v>4.8047500000000003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975.9</v>
      </c>
      <c r="D19" s="40">
        <v>974.88333333333333</v>
      </c>
      <c r="E19" s="40">
        <v>968.01666666666665</v>
      </c>
      <c r="F19" s="40">
        <v>960.13333333333333</v>
      </c>
      <c r="G19" s="40">
        <v>953.26666666666665</v>
      </c>
      <c r="H19" s="40">
        <v>982.76666666666665</v>
      </c>
      <c r="I19" s="40">
        <v>989.63333333333321</v>
      </c>
      <c r="J19" s="40">
        <v>997.51666666666665</v>
      </c>
      <c r="K19" s="31">
        <v>981.75</v>
      </c>
      <c r="L19" s="31">
        <v>967</v>
      </c>
      <c r="M19" s="31">
        <v>2.1415999999999999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1740.4</v>
      </c>
      <c r="D20" s="40">
        <v>1746.3333333333333</v>
      </c>
      <c r="E20" s="40">
        <v>1704.6666666666665</v>
      </c>
      <c r="F20" s="40">
        <v>1668.9333333333332</v>
      </c>
      <c r="G20" s="40">
        <v>1627.2666666666664</v>
      </c>
      <c r="H20" s="40">
        <v>1782.0666666666666</v>
      </c>
      <c r="I20" s="40">
        <v>1823.7333333333331</v>
      </c>
      <c r="J20" s="40">
        <v>1859.4666666666667</v>
      </c>
      <c r="K20" s="31">
        <v>1788</v>
      </c>
      <c r="L20" s="31">
        <v>1710.6</v>
      </c>
      <c r="M20" s="31">
        <v>27.08578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1388.9</v>
      </c>
      <c r="D21" s="40">
        <v>1393.4166666666667</v>
      </c>
      <c r="E21" s="40">
        <v>1376.8333333333335</v>
      </c>
      <c r="F21" s="40">
        <v>1364.7666666666667</v>
      </c>
      <c r="G21" s="40">
        <v>1348.1833333333334</v>
      </c>
      <c r="H21" s="40">
        <v>1405.4833333333336</v>
      </c>
      <c r="I21" s="40">
        <v>1422.0666666666671</v>
      </c>
      <c r="J21" s="40">
        <v>1434.1333333333337</v>
      </c>
      <c r="K21" s="31">
        <v>1410</v>
      </c>
      <c r="L21" s="31">
        <v>1381.35</v>
      </c>
      <c r="M21" s="31">
        <v>7.5777700000000001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767.7</v>
      </c>
      <c r="D22" s="40">
        <v>775.2166666666667</v>
      </c>
      <c r="E22" s="40">
        <v>755.48333333333335</v>
      </c>
      <c r="F22" s="40">
        <v>743.26666666666665</v>
      </c>
      <c r="G22" s="40">
        <v>723.5333333333333</v>
      </c>
      <c r="H22" s="40">
        <v>787.43333333333339</v>
      </c>
      <c r="I22" s="40">
        <v>807.16666666666674</v>
      </c>
      <c r="J22" s="40">
        <v>819.38333333333344</v>
      </c>
      <c r="K22" s="31">
        <v>794.95</v>
      </c>
      <c r="L22" s="31">
        <v>763</v>
      </c>
      <c r="M22" s="31">
        <v>100.49545000000001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1825</v>
      </c>
      <c r="D23" s="40">
        <v>1796.7</v>
      </c>
      <c r="E23" s="40">
        <v>1753.4</v>
      </c>
      <c r="F23" s="40">
        <v>1681.8</v>
      </c>
      <c r="G23" s="40">
        <v>1638.5</v>
      </c>
      <c r="H23" s="40">
        <v>1868.3000000000002</v>
      </c>
      <c r="I23" s="40">
        <v>1911.6</v>
      </c>
      <c r="J23" s="40">
        <v>1983.2000000000003</v>
      </c>
      <c r="K23" s="31">
        <v>1840</v>
      </c>
      <c r="L23" s="31">
        <v>1725.1</v>
      </c>
      <c r="M23" s="31">
        <v>2.4333800000000001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1874.2</v>
      </c>
      <c r="D24" s="40">
        <v>1878.0666666666666</v>
      </c>
      <c r="E24" s="40">
        <v>1856.1333333333332</v>
      </c>
      <c r="F24" s="40">
        <v>1838.0666666666666</v>
      </c>
      <c r="G24" s="40">
        <v>1816.1333333333332</v>
      </c>
      <c r="H24" s="40">
        <v>1896.1333333333332</v>
      </c>
      <c r="I24" s="40">
        <v>1918.0666666666666</v>
      </c>
      <c r="J24" s="40">
        <v>1936.1333333333332</v>
      </c>
      <c r="K24" s="31">
        <v>1900</v>
      </c>
      <c r="L24" s="31">
        <v>1860</v>
      </c>
      <c r="M24" s="31">
        <v>3.93987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124.25</v>
      </c>
      <c r="D25" s="40">
        <v>124.38333333333333</v>
      </c>
      <c r="E25" s="40">
        <v>122.56666666666665</v>
      </c>
      <c r="F25" s="40">
        <v>120.88333333333333</v>
      </c>
      <c r="G25" s="40">
        <v>119.06666666666665</v>
      </c>
      <c r="H25" s="40">
        <v>126.06666666666665</v>
      </c>
      <c r="I25" s="40">
        <v>127.88333333333331</v>
      </c>
      <c r="J25" s="40">
        <v>129.56666666666666</v>
      </c>
      <c r="K25" s="31">
        <v>126.2</v>
      </c>
      <c r="L25" s="31">
        <v>122.7</v>
      </c>
      <c r="M25" s="31">
        <v>62.313200000000002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271.64999999999998</v>
      </c>
      <c r="D26" s="40">
        <v>272.23333333333335</v>
      </c>
      <c r="E26" s="40">
        <v>270.11666666666667</v>
      </c>
      <c r="F26" s="40">
        <v>268.58333333333331</v>
      </c>
      <c r="G26" s="40">
        <v>266.46666666666664</v>
      </c>
      <c r="H26" s="40">
        <v>273.76666666666671</v>
      </c>
      <c r="I26" s="40">
        <v>275.88333333333338</v>
      </c>
      <c r="J26" s="40">
        <v>277.41666666666674</v>
      </c>
      <c r="K26" s="31">
        <v>274.35000000000002</v>
      </c>
      <c r="L26" s="31">
        <v>270.7</v>
      </c>
      <c r="M26" s="31">
        <v>9.3414000000000001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2112.1</v>
      </c>
      <c r="D27" s="40">
        <v>2115.3666666666668</v>
      </c>
      <c r="E27" s="40">
        <v>2098.7333333333336</v>
      </c>
      <c r="F27" s="40">
        <v>2085.3666666666668</v>
      </c>
      <c r="G27" s="40">
        <v>2068.7333333333336</v>
      </c>
      <c r="H27" s="40">
        <v>2128.7333333333336</v>
      </c>
      <c r="I27" s="40">
        <v>2145.3666666666668</v>
      </c>
      <c r="J27" s="40">
        <v>2158.7333333333336</v>
      </c>
      <c r="K27" s="31">
        <v>2132</v>
      </c>
      <c r="L27" s="31">
        <v>2102</v>
      </c>
      <c r="M27" s="31">
        <v>0.22269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810.65</v>
      </c>
      <c r="D28" s="40">
        <v>808.55000000000007</v>
      </c>
      <c r="E28" s="40">
        <v>802.10000000000014</v>
      </c>
      <c r="F28" s="40">
        <v>793.55000000000007</v>
      </c>
      <c r="G28" s="40">
        <v>787.10000000000014</v>
      </c>
      <c r="H28" s="40">
        <v>817.10000000000014</v>
      </c>
      <c r="I28" s="40">
        <v>823.55000000000018</v>
      </c>
      <c r="J28" s="40">
        <v>832.10000000000014</v>
      </c>
      <c r="K28" s="31">
        <v>815</v>
      </c>
      <c r="L28" s="31">
        <v>800</v>
      </c>
      <c r="M28" s="31">
        <v>3.1289199999999999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3414.2</v>
      </c>
      <c r="D29" s="40">
        <v>3442.3000000000006</v>
      </c>
      <c r="E29" s="40">
        <v>3367.9500000000012</v>
      </c>
      <c r="F29" s="40">
        <v>3321.7000000000007</v>
      </c>
      <c r="G29" s="40">
        <v>3247.3500000000013</v>
      </c>
      <c r="H29" s="40">
        <v>3488.5500000000011</v>
      </c>
      <c r="I29" s="40">
        <v>3562.9000000000005</v>
      </c>
      <c r="J29" s="40">
        <v>3609.150000000001</v>
      </c>
      <c r="K29" s="31">
        <v>3516.65</v>
      </c>
      <c r="L29" s="31">
        <v>3396.05</v>
      </c>
      <c r="M29" s="31">
        <v>3.5507300000000002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643.9</v>
      </c>
      <c r="D30" s="40">
        <v>644</v>
      </c>
      <c r="E30" s="40">
        <v>639</v>
      </c>
      <c r="F30" s="40">
        <v>634.1</v>
      </c>
      <c r="G30" s="40">
        <v>629.1</v>
      </c>
      <c r="H30" s="40">
        <v>648.9</v>
      </c>
      <c r="I30" s="40">
        <v>653.9</v>
      </c>
      <c r="J30" s="40">
        <v>658.8</v>
      </c>
      <c r="K30" s="31">
        <v>649</v>
      </c>
      <c r="L30" s="31">
        <v>639.1</v>
      </c>
      <c r="M30" s="31">
        <v>7.5824699999999998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377.65</v>
      </c>
      <c r="D31" s="40">
        <v>378.55</v>
      </c>
      <c r="E31" s="40">
        <v>375.75</v>
      </c>
      <c r="F31" s="40">
        <v>373.84999999999997</v>
      </c>
      <c r="G31" s="40">
        <v>371.04999999999995</v>
      </c>
      <c r="H31" s="40">
        <v>380.45000000000005</v>
      </c>
      <c r="I31" s="40">
        <v>383.25000000000011</v>
      </c>
      <c r="J31" s="40">
        <v>385.15000000000009</v>
      </c>
      <c r="K31" s="31">
        <v>381.35</v>
      </c>
      <c r="L31" s="31">
        <v>376.65</v>
      </c>
      <c r="M31" s="31">
        <v>14.865930000000001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5245.3</v>
      </c>
      <c r="D32" s="40">
        <v>5268.0666666666666</v>
      </c>
      <c r="E32" s="40">
        <v>5207.7333333333336</v>
      </c>
      <c r="F32" s="40">
        <v>5170.166666666667</v>
      </c>
      <c r="G32" s="40">
        <v>5109.8333333333339</v>
      </c>
      <c r="H32" s="40">
        <v>5305.6333333333332</v>
      </c>
      <c r="I32" s="40">
        <v>5365.9666666666672</v>
      </c>
      <c r="J32" s="40">
        <v>5403.5333333333328</v>
      </c>
      <c r="K32" s="31">
        <v>5328.4</v>
      </c>
      <c r="L32" s="31">
        <v>5230.5</v>
      </c>
      <c r="M32" s="31">
        <v>4.1616499999999998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217.15</v>
      </c>
      <c r="D33" s="40">
        <v>216.83333333333334</v>
      </c>
      <c r="E33" s="40">
        <v>215.36666666666667</v>
      </c>
      <c r="F33" s="40">
        <v>213.58333333333334</v>
      </c>
      <c r="G33" s="40">
        <v>212.11666666666667</v>
      </c>
      <c r="H33" s="40">
        <v>218.61666666666667</v>
      </c>
      <c r="I33" s="40">
        <v>220.08333333333331</v>
      </c>
      <c r="J33" s="40">
        <v>221.86666666666667</v>
      </c>
      <c r="K33" s="31">
        <v>218.3</v>
      </c>
      <c r="L33" s="31">
        <v>215.05</v>
      </c>
      <c r="M33" s="31">
        <v>12.064970000000001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127.9</v>
      </c>
      <c r="D34" s="40">
        <v>127.71666666666668</v>
      </c>
      <c r="E34" s="40">
        <v>126.88333333333335</v>
      </c>
      <c r="F34" s="40">
        <v>125.86666666666667</v>
      </c>
      <c r="G34" s="40">
        <v>125.03333333333335</v>
      </c>
      <c r="H34" s="40">
        <v>128.73333333333335</v>
      </c>
      <c r="I34" s="40">
        <v>129.56666666666672</v>
      </c>
      <c r="J34" s="40">
        <v>130.58333333333337</v>
      </c>
      <c r="K34" s="31">
        <v>128.55000000000001</v>
      </c>
      <c r="L34" s="31">
        <v>126.7</v>
      </c>
      <c r="M34" s="31">
        <v>89.503360000000001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3283.15</v>
      </c>
      <c r="D35" s="40">
        <v>3251.2833333333328</v>
      </c>
      <c r="E35" s="40">
        <v>3210.5666666666657</v>
      </c>
      <c r="F35" s="40">
        <v>3137.9833333333327</v>
      </c>
      <c r="G35" s="40">
        <v>3097.2666666666655</v>
      </c>
      <c r="H35" s="40">
        <v>3323.8666666666659</v>
      </c>
      <c r="I35" s="40">
        <v>3364.583333333333</v>
      </c>
      <c r="J35" s="40">
        <v>3437.1666666666661</v>
      </c>
      <c r="K35" s="31">
        <v>3292</v>
      </c>
      <c r="L35" s="31">
        <v>3178.7</v>
      </c>
      <c r="M35" s="31">
        <v>25.543939999999999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2276.8000000000002</v>
      </c>
      <c r="D36" s="40">
        <v>2258.75</v>
      </c>
      <c r="E36" s="40">
        <v>2223.0500000000002</v>
      </c>
      <c r="F36" s="40">
        <v>2169.3000000000002</v>
      </c>
      <c r="G36" s="40">
        <v>2133.6000000000004</v>
      </c>
      <c r="H36" s="40">
        <v>2312.5</v>
      </c>
      <c r="I36" s="40">
        <v>2348.1999999999998</v>
      </c>
      <c r="J36" s="40">
        <v>2401.9499999999998</v>
      </c>
      <c r="K36" s="31">
        <v>2294.4499999999998</v>
      </c>
      <c r="L36" s="31">
        <v>2205</v>
      </c>
      <c r="M36" s="31">
        <v>4.01004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704.35</v>
      </c>
      <c r="D37" s="40">
        <v>707.11666666666667</v>
      </c>
      <c r="E37" s="40">
        <v>700.23333333333335</v>
      </c>
      <c r="F37" s="40">
        <v>696.11666666666667</v>
      </c>
      <c r="G37" s="40">
        <v>689.23333333333335</v>
      </c>
      <c r="H37" s="40">
        <v>711.23333333333335</v>
      </c>
      <c r="I37" s="40">
        <v>718.11666666666679</v>
      </c>
      <c r="J37" s="40">
        <v>722.23333333333335</v>
      </c>
      <c r="K37" s="31">
        <v>714</v>
      </c>
      <c r="L37" s="31">
        <v>703</v>
      </c>
      <c r="M37" s="31">
        <v>18.811229999999998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4796.6000000000004</v>
      </c>
      <c r="D38" s="40">
        <v>4793.9333333333334</v>
      </c>
      <c r="E38" s="40">
        <v>4778.166666666667</v>
      </c>
      <c r="F38" s="40">
        <v>4759.7333333333336</v>
      </c>
      <c r="G38" s="40">
        <v>4743.9666666666672</v>
      </c>
      <c r="H38" s="40">
        <v>4812.3666666666668</v>
      </c>
      <c r="I38" s="40">
        <v>4828.1333333333332</v>
      </c>
      <c r="J38" s="40">
        <v>4846.5666666666666</v>
      </c>
      <c r="K38" s="31">
        <v>4809.7</v>
      </c>
      <c r="L38" s="31">
        <v>4775.5</v>
      </c>
      <c r="M38" s="31">
        <v>1.7357400000000001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688.05</v>
      </c>
      <c r="D39" s="40">
        <v>687.91666666666663</v>
      </c>
      <c r="E39" s="40">
        <v>683.88333333333321</v>
      </c>
      <c r="F39" s="40">
        <v>679.71666666666658</v>
      </c>
      <c r="G39" s="40">
        <v>675.68333333333317</v>
      </c>
      <c r="H39" s="40">
        <v>692.08333333333326</v>
      </c>
      <c r="I39" s="40">
        <v>696.11666666666679</v>
      </c>
      <c r="J39" s="40">
        <v>700.2833333333333</v>
      </c>
      <c r="K39" s="31">
        <v>691.95</v>
      </c>
      <c r="L39" s="31">
        <v>683.75</v>
      </c>
      <c r="M39" s="31">
        <v>55.497430000000001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3344.75</v>
      </c>
      <c r="D40" s="40">
        <v>3342.9833333333336</v>
      </c>
      <c r="E40" s="40">
        <v>3321.7666666666673</v>
      </c>
      <c r="F40" s="40">
        <v>3298.7833333333338</v>
      </c>
      <c r="G40" s="40">
        <v>3277.5666666666675</v>
      </c>
      <c r="H40" s="40">
        <v>3365.9666666666672</v>
      </c>
      <c r="I40" s="40">
        <v>3387.1833333333334</v>
      </c>
      <c r="J40" s="40">
        <v>3410.166666666667</v>
      </c>
      <c r="K40" s="31">
        <v>3364.2</v>
      </c>
      <c r="L40" s="31">
        <v>3320</v>
      </c>
      <c r="M40" s="31">
        <v>2.2003900000000001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7452.5</v>
      </c>
      <c r="D41" s="40">
        <v>7426.5</v>
      </c>
      <c r="E41" s="40">
        <v>7386</v>
      </c>
      <c r="F41" s="40">
        <v>7319.5</v>
      </c>
      <c r="G41" s="40">
        <v>7279</v>
      </c>
      <c r="H41" s="40">
        <v>7493</v>
      </c>
      <c r="I41" s="40">
        <v>7533.5</v>
      </c>
      <c r="J41" s="40">
        <v>7600</v>
      </c>
      <c r="K41" s="31">
        <v>7467</v>
      </c>
      <c r="L41" s="31">
        <v>7360</v>
      </c>
      <c r="M41" s="31">
        <v>6.7914500000000002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17711.099999999999</v>
      </c>
      <c r="D42" s="40">
        <v>17591.766666666666</v>
      </c>
      <c r="E42" s="40">
        <v>17419.983333333334</v>
      </c>
      <c r="F42" s="40">
        <v>17128.866666666669</v>
      </c>
      <c r="G42" s="40">
        <v>16957.083333333336</v>
      </c>
      <c r="H42" s="40">
        <v>17882.883333333331</v>
      </c>
      <c r="I42" s="40">
        <v>18054.666666666664</v>
      </c>
      <c r="J42" s="40">
        <v>18345.783333333329</v>
      </c>
      <c r="K42" s="31">
        <v>17763.55</v>
      </c>
      <c r="L42" s="31">
        <v>17300.650000000001</v>
      </c>
      <c r="M42" s="31">
        <v>2.3331400000000002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5578.15</v>
      </c>
      <c r="D43" s="40">
        <v>5546.05</v>
      </c>
      <c r="E43" s="40">
        <v>5432.1</v>
      </c>
      <c r="F43" s="40">
        <v>5286.05</v>
      </c>
      <c r="G43" s="40">
        <v>5172.1000000000004</v>
      </c>
      <c r="H43" s="40">
        <v>5692.1</v>
      </c>
      <c r="I43" s="40">
        <v>5806.0499999999993</v>
      </c>
      <c r="J43" s="40">
        <v>5952.1</v>
      </c>
      <c r="K43" s="31">
        <v>5660</v>
      </c>
      <c r="L43" s="31">
        <v>5400</v>
      </c>
      <c r="M43" s="31">
        <v>0.47628999999999999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2247.15</v>
      </c>
      <c r="D44" s="40">
        <v>2246.3833333333332</v>
      </c>
      <c r="E44" s="40">
        <v>2222.7666666666664</v>
      </c>
      <c r="F44" s="40">
        <v>2198.3833333333332</v>
      </c>
      <c r="G44" s="40">
        <v>2174.7666666666664</v>
      </c>
      <c r="H44" s="40">
        <v>2270.7666666666664</v>
      </c>
      <c r="I44" s="40">
        <v>2294.3833333333332</v>
      </c>
      <c r="J44" s="40">
        <v>2318.7666666666664</v>
      </c>
      <c r="K44" s="31">
        <v>2270</v>
      </c>
      <c r="L44" s="31">
        <v>2222</v>
      </c>
      <c r="M44" s="31">
        <v>1.9281999999999999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280.05</v>
      </c>
      <c r="D45" s="40">
        <v>280.61666666666667</v>
      </c>
      <c r="E45" s="40">
        <v>277.83333333333337</v>
      </c>
      <c r="F45" s="40">
        <v>275.61666666666667</v>
      </c>
      <c r="G45" s="40">
        <v>272.83333333333337</v>
      </c>
      <c r="H45" s="40">
        <v>282.83333333333337</v>
      </c>
      <c r="I45" s="40">
        <v>285.61666666666667</v>
      </c>
      <c r="J45" s="40">
        <v>287.83333333333337</v>
      </c>
      <c r="K45" s="31">
        <v>283.39999999999998</v>
      </c>
      <c r="L45" s="31">
        <v>278.39999999999998</v>
      </c>
      <c r="M45" s="31">
        <v>40.600499999999997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94.2</v>
      </c>
      <c r="D46" s="40">
        <v>93.350000000000009</v>
      </c>
      <c r="E46" s="40">
        <v>92.000000000000014</v>
      </c>
      <c r="F46" s="40">
        <v>89.800000000000011</v>
      </c>
      <c r="G46" s="40">
        <v>88.450000000000017</v>
      </c>
      <c r="H46" s="40">
        <v>95.550000000000011</v>
      </c>
      <c r="I46" s="40">
        <v>96.9</v>
      </c>
      <c r="J46" s="40">
        <v>99.100000000000009</v>
      </c>
      <c r="K46" s="31">
        <v>94.7</v>
      </c>
      <c r="L46" s="31">
        <v>91.15</v>
      </c>
      <c r="M46" s="31">
        <v>339.83368000000002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57.2</v>
      </c>
      <c r="D47" s="40">
        <v>56.483333333333327</v>
      </c>
      <c r="E47" s="40">
        <v>55.466666666666654</v>
      </c>
      <c r="F47" s="40">
        <v>53.733333333333327</v>
      </c>
      <c r="G47" s="40">
        <v>52.716666666666654</v>
      </c>
      <c r="H47" s="40">
        <v>58.216666666666654</v>
      </c>
      <c r="I47" s="40">
        <v>59.23333333333332</v>
      </c>
      <c r="J47" s="40">
        <v>60.966666666666654</v>
      </c>
      <c r="K47" s="31">
        <v>57.5</v>
      </c>
      <c r="L47" s="31">
        <v>54.75</v>
      </c>
      <c r="M47" s="31">
        <v>96.496080000000006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2033.3</v>
      </c>
      <c r="D48" s="40">
        <v>2017.3666666666668</v>
      </c>
      <c r="E48" s="40">
        <v>1991.9333333333336</v>
      </c>
      <c r="F48" s="40">
        <v>1950.5666666666668</v>
      </c>
      <c r="G48" s="40">
        <v>1925.1333333333337</v>
      </c>
      <c r="H48" s="40">
        <v>2058.7333333333336</v>
      </c>
      <c r="I48" s="40">
        <v>2084.166666666667</v>
      </c>
      <c r="J48" s="40">
        <v>2125.5333333333338</v>
      </c>
      <c r="K48" s="31">
        <v>2042.8</v>
      </c>
      <c r="L48" s="31">
        <v>1976</v>
      </c>
      <c r="M48" s="31">
        <v>7.5589000000000004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762.5</v>
      </c>
      <c r="D49" s="40">
        <v>756.13333333333333</v>
      </c>
      <c r="E49" s="40">
        <v>747.26666666666665</v>
      </c>
      <c r="F49" s="40">
        <v>732.0333333333333</v>
      </c>
      <c r="G49" s="40">
        <v>723.16666666666663</v>
      </c>
      <c r="H49" s="40">
        <v>771.36666666666667</v>
      </c>
      <c r="I49" s="40">
        <v>780.23333333333323</v>
      </c>
      <c r="J49" s="40">
        <v>795.4666666666667</v>
      </c>
      <c r="K49" s="31">
        <v>765</v>
      </c>
      <c r="L49" s="31">
        <v>740.9</v>
      </c>
      <c r="M49" s="31">
        <v>8.7895000000000003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205.55</v>
      </c>
      <c r="D50" s="40">
        <v>207.16666666666666</v>
      </c>
      <c r="E50" s="40">
        <v>203.48333333333332</v>
      </c>
      <c r="F50" s="40">
        <v>201.41666666666666</v>
      </c>
      <c r="G50" s="40">
        <v>197.73333333333332</v>
      </c>
      <c r="H50" s="40">
        <v>209.23333333333332</v>
      </c>
      <c r="I50" s="40">
        <v>212.91666666666666</v>
      </c>
      <c r="J50" s="40">
        <v>214.98333333333332</v>
      </c>
      <c r="K50" s="31">
        <v>210.85</v>
      </c>
      <c r="L50" s="31">
        <v>205.1</v>
      </c>
      <c r="M50" s="31">
        <v>60.92118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729.95</v>
      </c>
      <c r="D51" s="40">
        <v>727.38333333333333</v>
      </c>
      <c r="E51" s="40">
        <v>719.56666666666661</v>
      </c>
      <c r="F51" s="40">
        <v>709.18333333333328</v>
      </c>
      <c r="G51" s="40">
        <v>701.36666666666656</v>
      </c>
      <c r="H51" s="40">
        <v>737.76666666666665</v>
      </c>
      <c r="I51" s="40">
        <v>745.58333333333348</v>
      </c>
      <c r="J51" s="40">
        <v>755.9666666666667</v>
      </c>
      <c r="K51" s="31">
        <v>735.2</v>
      </c>
      <c r="L51" s="31">
        <v>717</v>
      </c>
      <c r="M51" s="31">
        <v>8.6326900000000002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64.55</v>
      </c>
      <c r="D52" s="40">
        <v>64.316666666666663</v>
      </c>
      <c r="E52" s="40">
        <v>63.73333333333332</v>
      </c>
      <c r="F52" s="40">
        <v>62.916666666666657</v>
      </c>
      <c r="G52" s="40">
        <v>62.333333333333314</v>
      </c>
      <c r="H52" s="40">
        <v>65.133333333333326</v>
      </c>
      <c r="I52" s="40">
        <v>65.716666666666669</v>
      </c>
      <c r="J52" s="40">
        <v>66.533333333333331</v>
      </c>
      <c r="K52" s="31">
        <v>64.900000000000006</v>
      </c>
      <c r="L52" s="31">
        <v>63.5</v>
      </c>
      <c r="M52" s="31">
        <v>345.04987999999997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396.95</v>
      </c>
      <c r="D53" s="40">
        <v>395.2833333333333</v>
      </c>
      <c r="E53" s="40">
        <v>392.66666666666663</v>
      </c>
      <c r="F53" s="40">
        <v>388.38333333333333</v>
      </c>
      <c r="G53" s="40">
        <v>385.76666666666665</v>
      </c>
      <c r="H53" s="40">
        <v>399.56666666666661</v>
      </c>
      <c r="I53" s="40">
        <v>402.18333333333328</v>
      </c>
      <c r="J53" s="40">
        <v>406.46666666666658</v>
      </c>
      <c r="K53" s="31">
        <v>397.9</v>
      </c>
      <c r="L53" s="31">
        <v>391</v>
      </c>
      <c r="M53" s="31">
        <v>22.82959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710.7</v>
      </c>
      <c r="D54" s="40">
        <v>712.19999999999993</v>
      </c>
      <c r="E54" s="40">
        <v>705.49999999999989</v>
      </c>
      <c r="F54" s="40">
        <v>700.3</v>
      </c>
      <c r="G54" s="40">
        <v>693.59999999999991</v>
      </c>
      <c r="H54" s="40">
        <v>717.39999999999986</v>
      </c>
      <c r="I54" s="40">
        <v>724.09999999999991</v>
      </c>
      <c r="J54" s="40">
        <v>729.29999999999984</v>
      </c>
      <c r="K54" s="31">
        <v>718.9</v>
      </c>
      <c r="L54" s="31">
        <v>707</v>
      </c>
      <c r="M54" s="31">
        <v>42.513390000000001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372.2</v>
      </c>
      <c r="D55" s="40">
        <v>373.5333333333333</v>
      </c>
      <c r="E55" s="40">
        <v>369.06666666666661</v>
      </c>
      <c r="F55" s="40">
        <v>365.93333333333328</v>
      </c>
      <c r="G55" s="40">
        <v>361.46666666666658</v>
      </c>
      <c r="H55" s="40">
        <v>376.66666666666663</v>
      </c>
      <c r="I55" s="40">
        <v>381.13333333333333</v>
      </c>
      <c r="J55" s="40">
        <v>384.26666666666665</v>
      </c>
      <c r="K55" s="31">
        <v>378</v>
      </c>
      <c r="L55" s="31">
        <v>370.4</v>
      </c>
      <c r="M55" s="31">
        <v>17.321169999999999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16800.849999999999</v>
      </c>
      <c r="D56" s="40">
        <v>16797.266666666666</v>
      </c>
      <c r="E56" s="40">
        <v>16633.583333333332</v>
      </c>
      <c r="F56" s="40">
        <v>16466.316666666666</v>
      </c>
      <c r="G56" s="40">
        <v>16302.633333333331</v>
      </c>
      <c r="H56" s="40">
        <v>16964.533333333333</v>
      </c>
      <c r="I56" s="40">
        <v>17128.216666666667</v>
      </c>
      <c r="J56" s="40">
        <v>17295.483333333334</v>
      </c>
      <c r="K56" s="31">
        <v>16960.95</v>
      </c>
      <c r="L56" s="31">
        <v>16630</v>
      </c>
      <c r="M56" s="31">
        <v>0.15426000000000001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3632.45</v>
      </c>
      <c r="D57" s="40">
        <v>3626.2833333333333</v>
      </c>
      <c r="E57" s="40">
        <v>3610.5666666666666</v>
      </c>
      <c r="F57" s="40">
        <v>3588.6833333333334</v>
      </c>
      <c r="G57" s="40">
        <v>3572.9666666666667</v>
      </c>
      <c r="H57" s="40">
        <v>3648.1666666666665</v>
      </c>
      <c r="I57" s="40">
        <v>3663.8833333333328</v>
      </c>
      <c r="J57" s="40">
        <v>3685.7666666666664</v>
      </c>
      <c r="K57" s="31">
        <v>3642</v>
      </c>
      <c r="L57" s="31">
        <v>3604.4</v>
      </c>
      <c r="M57" s="31">
        <v>1.9037900000000001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467.5</v>
      </c>
      <c r="D58" s="40">
        <v>466.8</v>
      </c>
      <c r="E58" s="40">
        <v>462.6</v>
      </c>
      <c r="F58" s="40">
        <v>457.7</v>
      </c>
      <c r="G58" s="40">
        <v>453.5</v>
      </c>
      <c r="H58" s="40">
        <v>471.70000000000005</v>
      </c>
      <c r="I58" s="40">
        <v>475.9</v>
      </c>
      <c r="J58" s="40">
        <v>480.80000000000007</v>
      </c>
      <c r="K58" s="31">
        <v>471</v>
      </c>
      <c r="L58" s="31">
        <v>461.9</v>
      </c>
      <c r="M58" s="31">
        <v>15.51111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222.15</v>
      </c>
      <c r="D59" s="40">
        <v>219.25</v>
      </c>
      <c r="E59" s="40">
        <v>215.5</v>
      </c>
      <c r="F59" s="40">
        <v>208.85</v>
      </c>
      <c r="G59" s="40">
        <v>205.1</v>
      </c>
      <c r="H59" s="40">
        <v>225.9</v>
      </c>
      <c r="I59" s="40">
        <v>229.65</v>
      </c>
      <c r="J59" s="40">
        <v>236.3</v>
      </c>
      <c r="K59" s="31">
        <v>223</v>
      </c>
      <c r="L59" s="31">
        <v>212.6</v>
      </c>
      <c r="M59" s="31">
        <v>121.6927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126.1</v>
      </c>
      <c r="D60" s="40">
        <v>126.13333333333333</v>
      </c>
      <c r="E60" s="40">
        <v>125.56666666666665</v>
      </c>
      <c r="F60" s="40">
        <v>125.03333333333332</v>
      </c>
      <c r="G60" s="40">
        <v>124.46666666666664</v>
      </c>
      <c r="H60" s="40">
        <v>126.66666666666666</v>
      </c>
      <c r="I60" s="40">
        <v>127.23333333333332</v>
      </c>
      <c r="J60" s="40">
        <v>127.76666666666667</v>
      </c>
      <c r="K60" s="31">
        <v>126.7</v>
      </c>
      <c r="L60" s="31">
        <v>125.6</v>
      </c>
      <c r="M60" s="31">
        <v>5.6461600000000001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579.79999999999995</v>
      </c>
      <c r="D61" s="40">
        <v>577.19999999999993</v>
      </c>
      <c r="E61" s="40">
        <v>572.59999999999991</v>
      </c>
      <c r="F61" s="40">
        <v>565.4</v>
      </c>
      <c r="G61" s="40">
        <v>560.79999999999995</v>
      </c>
      <c r="H61" s="40">
        <v>584.39999999999986</v>
      </c>
      <c r="I61" s="40">
        <v>589</v>
      </c>
      <c r="J61" s="40">
        <v>596.19999999999982</v>
      </c>
      <c r="K61" s="31">
        <v>581.79999999999995</v>
      </c>
      <c r="L61" s="31">
        <v>570</v>
      </c>
      <c r="M61" s="31">
        <v>9.2920499999999997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893.9</v>
      </c>
      <c r="D62" s="40">
        <v>895.30000000000007</v>
      </c>
      <c r="E62" s="40">
        <v>889.60000000000014</v>
      </c>
      <c r="F62" s="40">
        <v>885.30000000000007</v>
      </c>
      <c r="G62" s="40">
        <v>879.60000000000014</v>
      </c>
      <c r="H62" s="40">
        <v>899.60000000000014</v>
      </c>
      <c r="I62" s="40">
        <v>905.30000000000018</v>
      </c>
      <c r="J62" s="40">
        <v>909.60000000000014</v>
      </c>
      <c r="K62" s="31">
        <v>901</v>
      </c>
      <c r="L62" s="31">
        <v>891</v>
      </c>
      <c r="M62" s="31">
        <v>9.4753799999999995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149.94999999999999</v>
      </c>
      <c r="D63" s="40">
        <v>148.93333333333331</v>
      </c>
      <c r="E63" s="40">
        <v>147.36666666666662</v>
      </c>
      <c r="F63" s="40">
        <v>144.7833333333333</v>
      </c>
      <c r="G63" s="40">
        <v>143.21666666666661</v>
      </c>
      <c r="H63" s="40">
        <v>151.51666666666662</v>
      </c>
      <c r="I63" s="40">
        <v>153.08333333333329</v>
      </c>
      <c r="J63" s="40">
        <v>155.66666666666663</v>
      </c>
      <c r="K63" s="31">
        <v>150.5</v>
      </c>
      <c r="L63" s="31">
        <v>146.35</v>
      </c>
      <c r="M63" s="31">
        <v>24.96171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151.30000000000001</v>
      </c>
      <c r="D64" s="40">
        <v>151.98333333333335</v>
      </c>
      <c r="E64" s="40">
        <v>150.2166666666667</v>
      </c>
      <c r="F64" s="40">
        <v>149.13333333333335</v>
      </c>
      <c r="G64" s="40">
        <v>147.3666666666667</v>
      </c>
      <c r="H64" s="40">
        <v>153.06666666666669</v>
      </c>
      <c r="I64" s="40">
        <v>154.83333333333334</v>
      </c>
      <c r="J64" s="40">
        <v>155.91666666666669</v>
      </c>
      <c r="K64" s="31">
        <v>153.75</v>
      </c>
      <c r="L64" s="31">
        <v>150.9</v>
      </c>
      <c r="M64" s="31">
        <v>74.190420000000003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5315.35</v>
      </c>
      <c r="D65" s="40">
        <v>5291.3666666666668</v>
      </c>
      <c r="E65" s="40">
        <v>5243.9833333333336</v>
      </c>
      <c r="F65" s="40">
        <v>5172.6166666666668</v>
      </c>
      <c r="G65" s="40">
        <v>5125.2333333333336</v>
      </c>
      <c r="H65" s="40">
        <v>5362.7333333333336</v>
      </c>
      <c r="I65" s="40">
        <v>5410.1166666666668</v>
      </c>
      <c r="J65" s="40">
        <v>5481.4833333333336</v>
      </c>
      <c r="K65" s="31">
        <v>5338.75</v>
      </c>
      <c r="L65" s="31">
        <v>5220</v>
      </c>
      <c r="M65" s="31">
        <v>1.73159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1438.35</v>
      </c>
      <c r="D66" s="40">
        <v>1443</v>
      </c>
      <c r="E66" s="40">
        <v>1430</v>
      </c>
      <c r="F66" s="40">
        <v>1421.65</v>
      </c>
      <c r="G66" s="40">
        <v>1408.65</v>
      </c>
      <c r="H66" s="40">
        <v>1451.35</v>
      </c>
      <c r="I66" s="40">
        <v>1464.35</v>
      </c>
      <c r="J66" s="40">
        <v>1472.6999999999998</v>
      </c>
      <c r="K66" s="31">
        <v>1456</v>
      </c>
      <c r="L66" s="31">
        <v>1434.65</v>
      </c>
      <c r="M66" s="31">
        <v>6.4494499999999997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652.15</v>
      </c>
      <c r="D67" s="40">
        <v>649.23333333333335</v>
      </c>
      <c r="E67" s="40">
        <v>642.11666666666667</v>
      </c>
      <c r="F67" s="40">
        <v>632.08333333333337</v>
      </c>
      <c r="G67" s="40">
        <v>624.9666666666667</v>
      </c>
      <c r="H67" s="40">
        <v>659.26666666666665</v>
      </c>
      <c r="I67" s="40">
        <v>666.38333333333344</v>
      </c>
      <c r="J67" s="40">
        <v>676.41666666666663</v>
      </c>
      <c r="K67" s="31">
        <v>656.35</v>
      </c>
      <c r="L67" s="31">
        <v>639.20000000000005</v>
      </c>
      <c r="M67" s="31">
        <v>11.15715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760.45</v>
      </c>
      <c r="D68" s="40">
        <v>763.88333333333321</v>
      </c>
      <c r="E68" s="40">
        <v>753.86666666666645</v>
      </c>
      <c r="F68" s="40">
        <v>747.28333333333319</v>
      </c>
      <c r="G68" s="40">
        <v>737.26666666666642</v>
      </c>
      <c r="H68" s="40">
        <v>770.46666666666647</v>
      </c>
      <c r="I68" s="40">
        <v>780.48333333333335</v>
      </c>
      <c r="J68" s="40">
        <v>787.06666666666649</v>
      </c>
      <c r="K68" s="31">
        <v>773.9</v>
      </c>
      <c r="L68" s="31">
        <v>757.3</v>
      </c>
      <c r="M68" s="31">
        <v>1.3065800000000001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435.85</v>
      </c>
      <c r="D69" s="40">
        <v>436.51666666666665</v>
      </c>
      <c r="E69" s="40">
        <v>433.0333333333333</v>
      </c>
      <c r="F69" s="40">
        <v>430.21666666666664</v>
      </c>
      <c r="G69" s="40">
        <v>426.73333333333329</v>
      </c>
      <c r="H69" s="40">
        <v>439.33333333333331</v>
      </c>
      <c r="I69" s="40">
        <v>442.81666666666666</v>
      </c>
      <c r="J69" s="40">
        <v>445.63333333333333</v>
      </c>
      <c r="K69" s="31">
        <v>440</v>
      </c>
      <c r="L69" s="31">
        <v>433.7</v>
      </c>
      <c r="M69" s="31">
        <v>14.340669999999999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973.1</v>
      </c>
      <c r="D70" s="40">
        <v>971.36666666666667</v>
      </c>
      <c r="E70" s="40">
        <v>947.73333333333335</v>
      </c>
      <c r="F70" s="40">
        <v>922.36666666666667</v>
      </c>
      <c r="G70" s="40">
        <v>898.73333333333335</v>
      </c>
      <c r="H70" s="40">
        <v>996.73333333333335</v>
      </c>
      <c r="I70" s="40">
        <v>1020.3666666666668</v>
      </c>
      <c r="J70" s="40">
        <v>1045.7333333333333</v>
      </c>
      <c r="K70" s="31">
        <v>995</v>
      </c>
      <c r="L70" s="31">
        <v>946</v>
      </c>
      <c r="M70" s="31">
        <v>18.68676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419.1</v>
      </c>
      <c r="D71" s="40">
        <v>412.25</v>
      </c>
      <c r="E71" s="40">
        <v>402.5</v>
      </c>
      <c r="F71" s="40">
        <v>385.9</v>
      </c>
      <c r="G71" s="40">
        <v>376.15</v>
      </c>
      <c r="H71" s="40">
        <v>428.85</v>
      </c>
      <c r="I71" s="40">
        <v>438.6</v>
      </c>
      <c r="J71" s="40">
        <v>455.20000000000005</v>
      </c>
      <c r="K71" s="31">
        <v>422</v>
      </c>
      <c r="L71" s="31">
        <v>395.65</v>
      </c>
      <c r="M71" s="31">
        <v>132.50516999999999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577.79999999999995</v>
      </c>
      <c r="D72" s="40">
        <v>578.98333333333323</v>
      </c>
      <c r="E72" s="40">
        <v>574.31666666666649</v>
      </c>
      <c r="F72" s="40">
        <v>570.83333333333326</v>
      </c>
      <c r="G72" s="40">
        <v>566.16666666666652</v>
      </c>
      <c r="H72" s="40">
        <v>582.46666666666647</v>
      </c>
      <c r="I72" s="40">
        <v>587.13333333333321</v>
      </c>
      <c r="J72" s="40">
        <v>590.61666666666645</v>
      </c>
      <c r="K72" s="31">
        <v>583.65</v>
      </c>
      <c r="L72" s="31">
        <v>575.5</v>
      </c>
      <c r="M72" s="31">
        <v>12.58379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1885.95</v>
      </c>
      <c r="D73" s="40">
        <v>1888.8166666666668</v>
      </c>
      <c r="E73" s="40">
        <v>1863.7833333333338</v>
      </c>
      <c r="F73" s="40">
        <v>1841.616666666667</v>
      </c>
      <c r="G73" s="40">
        <v>1816.5833333333339</v>
      </c>
      <c r="H73" s="40">
        <v>1910.9833333333336</v>
      </c>
      <c r="I73" s="40">
        <v>1936.0166666666669</v>
      </c>
      <c r="J73" s="40">
        <v>1958.1833333333334</v>
      </c>
      <c r="K73" s="31">
        <v>1913.85</v>
      </c>
      <c r="L73" s="31">
        <v>1866.65</v>
      </c>
      <c r="M73" s="31">
        <v>2.08385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2352.9</v>
      </c>
      <c r="D74" s="40">
        <v>2343.2833333333333</v>
      </c>
      <c r="E74" s="40">
        <v>2326.6166666666668</v>
      </c>
      <c r="F74" s="40">
        <v>2300.3333333333335</v>
      </c>
      <c r="G74" s="40">
        <v>2283.666666666667</v>
      </c>
      <c r="H74" s="40">
        <v>2369.5666666666666</v>
      </c>
      <c r="I74" s="40">
        <v>2386.2333333333336</v>
      </c>
      <c r="J74" s="40">
        <v>2412.5166666666664</v>
      </c>
      <c r="K74" s="31">
        <v>2359.9499999999998</v>
      </c>
      <c r="L74" s="31">
        <v>2317</v>
      </c>
      <c r="M74" s="31">
        <v>4.6083400000000001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165.4</v>
      </c>
      <c r="D75" s="40">
        <v>166.33333333333334</v>
      </c>
      <c r="E75" s="40">
        <v>163.66666666666669</v>
      </c>
      <c r="F75" s="40">
        <v>161.93333333333334</v>
      </c>
      <c r="G75" s="40">
        <v>159.26666666666668</v>
      </c>
      <c r="H75" s="40">
        <v>168.06666666666669</v>
      </c>
      <c r="I75" s="40">
        <v>170.73333333333338</v>
      </c>
      <c r="J75" s="40">
        <v>172.4666666666667</v>
      </c>
      <c r="K75" s="31">
        <v>169</v>
      </c>
      <c r="L75" s="31">
        <v>164.6</v>
      </c>
      <c r="M75" s="31">
        <v>15.709149999999999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4506.45</v>
      </c>
      <c r="D76" s="40">
        <v>4521.4000000000005</v>
      </c>
      <c r="E76" s="40">
        <v>4475.0500000000011</v>
      </c>
      <c r="F76" s="40">
        <v>4443.6500000000005</v>
      </c>
      <c r="G76" s="40">
        <v>4397.3000000000011</v>
      </c>
      <c r="H76" s="40">
        <v>4552.8000000000011</v>
      </c>
      <c r="I76" s="40">
        <v>4599.1500000000015</v>
      </c>
      <c r="J76" s="40">
        <v>4630.5500000000011</v>
      </c>
      <c r="K76" s="31">
        <v>4567.75</v>
      </c>
      <c r="L76" s="31">
        <v>4490</v>
      </c>
      <c r="M76" s="31">
        <v>7.8469100000000003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5544.45</v>
      </c>
      <c r="D77" s="40">
        <v>5502.3666666666659</v>
      </c>
      <c r="E77" s="40">
        <v>5431.2833333333319</v>
      </c>
      <c r="F77" s="40">
        <v>5318.1166666666659</v>
      </c>
      <c r="G77" s="40">
        <v>5247.0333333333319</v>
      </c>
      <c r="H77" s="40">
        <v>5615.5333333333319</v>
      </c>
      <c r="I77" s="40">
        <v>5686.6166666666659</v>
      </c>
      <c r="J77" s="40">
        <v>5799.7833333333319</v>
      </c>
      <c r="K77" s="31">
        <v>5573.45</v>
      </c>
      <c r="L77" s="31">
        <v>5389.2</v>
      </c>
      <c r="M77" s="31">
        <v>4.3514200000000001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3502.4</v>
      </c>
      <c r="D78" s="40">
        <v>3514.0833333333335</v>
      </c>
      <c r="E78" s="40">
        <v>3471.3166666666671</v>
      </c>
      <c r="F78" s="40">
        <v>3440.2333333333336</v>
      </c>
      <c r="G78" s="40">
        <v>3397.4666666666672</v>
      </c>
      <c r="H78" s="40">
        <v>3545.166666666667</v>
      </c>
      <c r="I78" s="40">
        <v>3587.9333333333334</v>
      </c>
      <c r="J78" s="40">
        <v>3619.0166666666669</v>
      </c>
      <c r="K78" s="31">
        <v>3556.85</v>
      </c>
      <c r="L78" s="31">
        <v>3483</v>
      </c>
      <c r="M78" s="31">
        <v>1.2699199999999999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4593.3</v>
      </c>
      <c r="D79" s="40">
        <v>4595.4333333333334</v>
      </c>
      <c r="E79" s="40">
        <v>4571.3666666666668</v>
      </c>
      <c r="F79" s="40">
        <v>4549.4333333333334</v>
      </c>
      <c r="G79" s="40">
        <v>4525.3666666666668</v>
      </c>
      <c r="H79" s="40">
        <v>4617.3666666666668</v>
      </c>
      <c r="I79" s="40">
        <v>4641.4333333333343</v>
      </c>
      <c r="J79" s="40">
        <v>4663.3666666666668</v>
      </c>
      <c r="K79" s="31">
        <v>4619.5</v>
      </c>
      <c r="L79" s="31">
        <v>4573.5</v>
      </c>
      <c r="M79" s="31">
        <v>1.6051299999999999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2527.65</v>
      </c>
      <c r="D80" s="40">
        <v>2532.0499999999997</v>
      </c>
      <c r="E80" s="40">
        <v>2512.0999999999995</v>
      </c>
      <c r="F80" s="40">
        <v>2496.5499999999997</v>
      </c>
      <c r="G80" s="40">
        <v>2476.5999999999995</v>
      </c>
      <c r="H80" s="40">
        <v>2547.5999999999995</v>
      </c>
      <c r="I80" s="40">
        <v>2567.5499999999993</v>
      </c>
      <c r="J80" s="40">
        <v>2583.0999999999995</v>
      </c>
      <c r="K80" s="31">
        <v>2552</v>
      </c>
      <c r="L80" s="31">
        <v>2516.5</v>
      </c>
      <c r="M80" s="31">
        <v>3.2566999999999999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533.20000000000005</v>
      </c>
      <c r="D81" s="40">
        <v>530.9</v>
      </c>
      <c r="E81" s="40">
        <v>527.09999999999991</v>
      </c>
      <c r="F81" s="40">
        <v>520.99999999999989</v>
      </c>
      <c r="G81" s="40">
        <v>517.19999999999982</v>
      </c>
      <c r="H81" s="40">
        <v>537</v>
      </c>
      <c r="I81" s="40">
        <v>540.79999999999995</v>
      </c>
      <c r="J81" s="40">
        <v>546.90000000000009</v>
      </c>
      <c r="K81" s="31">
        <v>534.70000000000005</v>
      </c>
      <c r="L81" s="31">
        <v>524.79999999999995</v>
      </c>
      <c r="M81" s="31">
        <v>1.7539100000000001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1789.2</v>
      </c>
      <c r="D82" s="40">
        <v>1790.9666666666665</v>
      </c>
      <c r="E82" s="40">
        <v>1777.9833333333329</v>
      </c>
      <c r="F82" s="40">
        <v>1766.7666666666664</v>
      </c>
      <c r="G82" s="40">
        <v>1753.7833333333328</v>
      </c>
      <c r="H82" s="40">
        <v>1802.1833333333329</v>
      </c>
      <c r="I82" s="40">
        <v>1815.1666666666665</v>
      </c>
      <c r="J82" s="40">
        <v>1826.383333333333</v>
      </c>
      <c r="K82" s="31">
        <v>1803.95</v>
      </c>
      <c r="L82" s="31">
        <v>1779.75</v>
      </c>
      <c r="M82" s="31">
        <v>0.28677000000000002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1868</v>
      </c>
      <c r="D83" s="40">
        <v>1867.7166666666665</v>
      </c>
      <c r="E83" s="40">
        <v>1855.4833333333329</v>
      </c>
      <c r="F83" s="40">
        <v>1842.9666666666665</v>
      </c>
      <c r="G83" s="40">
        <v>1830.7333333333329</v>
      </c>
      <c r="H83" s="40">
        <v>1880.2333333333329</v>
      </c>
      <c r="I83" s="40">
        <v>1892.4666666666665</v>
      </c>
      <c r="J83" s="40">
        <v>1904.9833333333329</v>
      </c>
      <c r="K83" s="31">
        <v>1879.95</v>
      </c>
      <c r="L83" s="31">
        <v>1855.2</v>
      </c>
      <c r="M83" s="31">
        <v>7.5718699999999997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168.7</v>
      </c>
      <c r="D84" s="40">
        <v>168.71666666666667</v>
      </c>
      <c r="E84" s="40">
        <v>167.38333333333333</v>
      </c>
      <c r="F84" s="40">
        <v>166.06666666666666</v>
      </c>
      <c r="G84" s="40">
        <v>164.73333333333332</v>
      </c>
      <c r="H84" s="40">
        <v>170.03333333333333</v>
      </c>
      <c r="I84" s="40">
        <v>171.36666666666665</v>
      </c>
      <c r="J84" s="40">
        <v>172.68333333333334</v>
      </c>
      <c r="K84" s="31">
        <v>170.05</v>
      </c>
      <c r="L84" s="31">
        <v>167.4</v>
      </c>
      <c r="M84" s="31">
        <v>18.128990000000002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92.6</v>
      </c>
      <c r="D85" s="40">
        <v>91.833333333333329</v>
      </c>
      <c r="E85" s="40">
        <v>90.766666666666652</v>
      </c>
      <c r="F85" s="40">
        <v>88.933333333333323</v>
      </c>
      <c r="G85" s="40">
        <v>87.866666666666646</v>
      </c>
      <c r="H85" s="40">
        <v>93.666666666666657</v>
      </c>
      <c r="I85" s="40">
        <v>94.733333333333348</v>
      </c>
      <c r="J85" s="40">
        <v>96.566666666666663</v>
      </c>
      <c r="K85" s="31">
        <v>92.9</v>
      </c>
      <c r="L85" s="31">
        <v>90</v>
      </c>
      <c r="M85" s="31">
        <v>96.586330000000004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280.64999999999998</v>
      </c>
      <c r="D86" s="40">
        <v>279.9666666666667</v>
      </c>
      <c r="E86" s="40">
        <v>275.88333333333338</v>
      </c>
      <c r="F86" s="40">
        <v>271.11666666666667</v>
      </c>
      <c r="G86" s="40">
        <v>267.03333333333336</v>
      </c>
      <c r="H86" s="40">
        <v>284.73333333333341</v>
      </c>
      <c r="I86" s="40">
        <v>288.81666666666666</v>
      </c>
      <c r="J86" s="40">
        <v>293.58333333333343</v>
      </c>
      <c r="K86" s="31">
        <v>284.05</v>
      </c>
      <c r="L86" s="31">
        <v>275.2</v>
      </c>
      <c r="M86" s="31">
        <v>18.257709999999999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135.44999999999999</v>
      </c>
      <c r="D87" s="40">
        <v>134.93333333333334</v>
      </c>
      <c r="E87" s="40">
        <v>133.96666666666667</v>
      </c>
      <c r="F87" s="40">
        <v>132.48333333333332</v>
      </c>
      <c r="G87" s="40">
        <v>131.51666666666665</v>
      </c>
      <c r="H87" s="40">
        <v>136.41666666666669</v>
      </c>
      <c r="I87" s="40">
        <v>137.38333333333338</v>
      </c>
      <c r="J87" s="40">
        <v>138.8666666666667</v>
      </c>
      <c r="K87" s="31">
        <v>135.9</v>
      </c>
      <c r="L87" s="31">
        <v>133.44999999999999</v>
      </c>
      <c r="M87" s="31">
        <v>61.512560000000001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43.85</v>
      </c>
      <c r="D88" s="40">
        <v>44.016666666666673</v>
      </c>
      <c r="E88" s="40">
        <v>43.383333333333347</v>
      </c>
      <c r="F88" s="40">
        <v>42.916666666666671</v>
      </c>
      <c r="G88" s="40">
        <v>42.283333333333346</v>
      </c>
      <c r="H88" s="40">
        <v>44.483333333333348</v>
      </c>
      <c r="I88" s="40">
        <v>45.116666666666674</v>
      </c>
      <c r="J88" s="40">
        <v>45.58333333333335</v>
      </c>
      <c r="K88" s="31">
        <v>44.65</v>
      </c>
      <c r="L88" s="31">
        <v>43.55</v>
      </c>
      <c r="M88" s="31">
        <v>181.56667999999999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3600.5</v>
      </c>
      <c r="D89" s="40">
        <v>3593.8833333333337</v>
      </c>
      <c r="E89" s="40">
        <v>3567.9166666666674</v>
      </c>
      <c r="F89" s="40">
        <v>3535.3333333333339</v>
      </c>
      <c r="G89" s="40">
        <v>3509.3666666666677</v>
      </c>
      <c r="H89" s="40">
        <v>3626.4666666666672</v>
      </c>
      <c r="I89" s="40">
        <v>3652.4333333333334</v>
      </c>
      <c r="J89" s="40">
        <v>3685.0166666666669</v>
      </c>
      <c r="K89" s="31">
        <v>3619.85</v>
      </c>
      <c r="L89" s="31">
        <v>3561.3</v>
      </c>
      <c r="M89" s="31">
        <v>0.45382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525.79999999999995</v>
      </c>
      <c r="D90" s="40">
        <v>520.94999999999993</v>
      </c>
      <c r="E90" s="40">
        <v>509.89999999999986</v>
      </c>
      <c r="F90" s="40">
        <v>493.99999999999994</v>
      </c>
      <c r="G90" s="40">
        <v>482.94999999999987</v>
      </c>
      <c r="H90" s="40">
        <v>536.84999999999991</v>
      </c>
      <c r="I90" s="40">
        <v>547.89999999999986</v>
      </c>
      <c r="J90" s="40">
        <v>563.79999999999984</v>
      </c>
      <c r="K90" s="31">
        <v>532</v>
      </c>
      <c r="L90" s="31">
        <v>505.05</v>
      </c>
      <c r="M90" s="31">
        <v>25.458349999999999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943</v>
      </c>
      <c r="D91" s="40">
        <v>937.26666666666677</v>
      </c>
      <c r="E91" s="40">
        <v>928.78333333333353</v>
      </c>
      <c r="F91" s="40">
        <v>914.56666666666672</v>
      </c>
      <c r="G91" s="40">
        <v>906.08333333333348</v>
      </c>
      <c r="H91" s="40">
        <v>951.48333333333358</v>
      </c>
      <c r="I91" s="40">
        <v>959.96666666666692</v>
      </c>
      <c r="J91" s="40">
        <v>974.18333333333362</v>
      </c>
      <c r="K91" s="31">
        <v>945.75</v>
      </c>
      <c r="L91" s="31">
        <v>923.05</v>
      </c>
      <c r="M91" s="31">
        <v>18.479089999999999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596.4</v>
      </c>
      <c r="D92" s="40">
        <v>591.78333333333342</v>
      </c>
      <c r="E92" s="40">
        <v>578.56666666666683</v>
      </c>
      <c r="F92" s="40">
        <v>560.73333333333346</v>
      </c>
      <c r="G92" s="40">
        <v>547.51666666666688</v>
      </c>
      <c r="H92" s="40">
        <v>609.61666666666679</v>
      </c>
      <c r="I92" s="40">
        <v>622.83333333333326</v>
      </c>
      <c r="J92" s="40">
        <v>640.66666666666674</v>
      </c>
      <c r="K92" s="31">
        <v>605</v>
      </c>
      <c r="L92" s="31">
        <v>573.95000000000005</v>
      </c>
      <c r="M92" s="31">
        <v>1.4983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2099.1999999999998</v>
      </c>
      <c r="D93" s="40">
        <v>2077.75</v>
      </c>
      <c r="E93" s="40">
        <v>2047.5</v>
      </c>
      <c r="F93" s="40">
        <v>1995.8</v>
      </c>
      <c r="G93" s="40">
        <v>1965.55</v>
      </c>
      <c r="H93" s="40">
        <v>2129.4499999999998</v>
      </c>
      <c r="I93" s="40">
        <v>2159.6999999999998</v>
      </c>
      <c r="J93" s="40">
        <v>2211.4</v>
      </c>
      <c r="K93" s="31">
        <v>2108</v>
      </c>
      <c r="L93" s="31">
        <v>2026.05</v>
      </c>
      <c r="M93" s="31">
        <v>10.57123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1749.2</v>
      </c>
      <c r="D94" s="40">
        <v>1740.4666666666665</v>
      </c>
      <c r="E94" s="40">
        <v>1723.7333333333329</v>
      </c>
      <c r="F94" s="40">
        <v>1698.2666666666664</v>
      </c>
      <c r="G94" s="40">
        <v>1681.5333333333328</v>
      </c>
      <c r="H94" s="40">
        <v>1765.9333333333329</v>
      </c>
      <c r="I94" s="40">
        <v>1782.6666666666665</v>
      </c>
      <c r="J94" s="40">
        <v>1808.133333333333</v>
      </c>
      <c r="K94" s="31">
        <v>1757.2</v>
      </c>
      <c r="L94" s="31">
        <v>1715</v>
      </c>
      <c r="M94" s="31">
        <v>9.6943800000000007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665.3</v>
      </c>
      <c r="D95" s="40">
        <v>667.61666666666667</v>
      </c>
      <c r="E95" s="40">
        <v>660.23333333333335</v>
      </c>
      <c r="F95" s="40">
        <v>655.16666666666663</v>
      </c>
      <c r="G95" s="40">
        <v>647.7833333333333</v>
      </c>
      <c r="H95" s="40">
        <v>672.68333333333339</v>
      </c>
      <c r="I95" s="40">
        <v>680.06666666666683</v>
      </c>
      <c r="J95" s="40">
        <v>685.13333333333344</v>
      </c>
      <c r="K95" s="31">
        <v>675</v>
      </c>
      <c r="L95" s="31">
        <v>662.55</v>
      </c>
      <c r="M95" s="31">
        <v>5.2712300000000001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313.89999999999998</v>
      </c>
      <c r="D96" s="40">
        <v>311.66666666666669</v>
      </c>
      <c r="E96" s="40">
        <v>307.68333333333339</v>
      </c>
      <c r="F96" s="40">
        <v>301.4666666666667</v>
      </c>
      <c r="G96" s="40">
        <v>297.48333333333341</v>
      </c>
      <c r="H96" s="40">
        <v>317.88333333333338</v>
      </c>
      <c r="I96" s="40">
        <v>321.86666666666662</v>
      </c>
      <c r="J96" s="40">
        <v>328.08333333333337</v>
      </c>
      <c r="K96" s="31">
        <v>315.64999999999998</v>
      </c>
      <c r="L96" s="31">
        <v>305.45</v>
      </c>
      <c r="M96" s="31">
        <v>9.3662899999999993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1162.2</v>
      </c>
      <c r="D97" s="40">
        <v>1161.4666666666665</v>
      </c>
      <c r="E97" s="40">
        <v>1155.9333333333329</v>
      </c>
      <c r="F97" s="40">
        <v>1149.6666666666665</v>
      </c>
      <c r="G97" s="40">
        <v>1144.133333333333</v>
      </c>
      <c r="H97" s="40">
        <v>1167.7333333333329</v>
      </c>
      <c r="I97" s="40">
        <v>1173.2666666666662</v>
      </c>
      <c r="J97" s="40">
        <v>1179.5333333333328</v>
      </c>
      <c r="K97" s="31">
        <v>1167</v>
      </c>
      <c r="L97" s="31">
        <v>1155.2</v>
      </c>
      <c r="M97" s="31">
        <v>9.5773299999999999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2549.75</v>
      </c>
      <c r="D98" s="40">
        <v>2562.0666666666671</v>
      </c>
      <c r="E98" s="40">
        <v>2532.8333333333339</v>
      </c>
      <c r="F98" s="40">
        <v>2515.916666666667</v>
      </c>
      <c r="G98" s="40">
        <v>2486.6833333333338</v>
      </c>
      <c r="H98" s="40">
        <v>2578.983333333334</v>
      </c>
      <c r="I98" s="40">
        <v>2608.2166666666667</v>
      </c>
      <c r="J98" s="40">
        <v>2625.1333333333341</v>
      </c>
      <c r="K98" s="31">
        <v>2591.3000000000002</v>
      </c>
      <c r="L98" s="31">
        <v>2545.15</v>
      </c>
      <c r="M98" s="31">
        <v>2.1406999999999998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1522.55</v>
      </c>
      <c r="D99" s="40">
        <v>1519.6666666666667</v>
      </c>
      <c r="E99" s="40">
        <v>1511.3333333333335</v>
      </c>
      <c r="F99" s="40">
        <v>1500.1166666666668</v>
      </c>
      <c r="G99" s="40">
        <v>1491.7833333333335</v>
      </c>
      <c r="H99" s="40">
        <v>1530.8833333333334</v>
      </c>
      <c r="I99" s="40">
        <v>1539.2166666666669</v>
      </c>
      <c r="J99" s="40">
        <v>1550.4333333333334</v>
      </c>
      <c r="K99" s="31">
        <v>1528</v>
      </c>
      <c r="L99" s="31">
        <v>1508.45</v>
      </c>
      <c r="M99" s="31">
        <v>38.896920000000001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684.75</v>
      </c>
      <c r="D100" s="40">
        <v>683.66666666666663</v>
      </c>
      <c r="E100" s="40">
        <v>681.33333333333326</v>
      </c>
      <c r="F100" s="40">
        <v>677.91666666666663</v>
      </c>
      <c r="G100" s="40">
        <v>675.58333333333326</v>
      </c>
      <c r="H100" s="40">
        <v>687.08333333333326</v>
      </c>
      <c r="I100" s="40">
        <v>689.41666666666652</v>
      </c>
      <c r="J100" s="40">
        <v>692.83333333333326</v>
      </c>
      <c r="K100" s="31">
        <v>686</v>
      </c>
      <c r="L100" s="31">
        <v>680.25</v>
      </c>
      <c r="M100" s="31">
        <v>10.110250000000001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1392.2</v>
      </c>
      <c r="D101" s="40">
        <v>1388.7666666666664</v>
      </c>
      <c r="E101" s="40">
        <v>1379.5333333333328</v>
      </c>
      <c r="F101" s="40">
        <v>1366.8666666666663</v>
      </c>
      <c r="G101" s="40">
        <v>1357.6333333333328</v>
      </c>
      <c r="H101" s="40">
        <v>1401.4333333333329</v>
      </c>
      <c r="I101" s="40">
        <v>1410.6666666666665</v>
      </c>
      <c r="J101" s="40">
        <v>1423.333333333333</v>
      </c>
      <c r="K101" s="31">
        <v>1398</v>
      </c>
      <c r="L101" s="31">
        <v>1376.1</v>
      </c>
      <c r="M101" s="31">
        <v>8.8728300000000004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2526.85</v>
      </c>
      <c r="D102" s="40">
        <v>2528.1833333333329</v>
      </c>
      <c r="E102" s="40">
        <v>2511.5666666666657</v>
      </c>
      <c r="F102" s="40">
        <v>2496.2833333333328</v>
      </c>
      <c r="G102" s="40">
        <v>2479.6666666666656</v>
      </c>
      <c r="H102" s="40">
        <v>2543.4666666666658</v>
      </c>
      <c r="I102" s="40">
        <v>2560.0833333333335</v>
      </c>
      <c r="J102" s="40">
        <v>2575.3666666666659</v>
      </c>
      <c r="K102" s="31">
        <v>2544.8000000000002</v>
      </c>
      <c r="L102" s="31">
        <v>2512.9</v>
      </c>
      <c r="M102" s="31">
        <v>3.27197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455.1</v>
      </c>
      <c r="D103" s="40">
        <v>456.5</v>
      </c>
      <c r="E103" s="40">
        <v>452.05</v>
      </c>
      <c r="F103" s="40">
        <v>449</v>
      </c>
      <c r="G103" s="40">
        <v>444.55</v>
      </c>
      <c r="H103" s="40">
        <v>459.55</v>
      </c>
      <c r="I103" s="40">
        <v>464.00000000000006</v>
      </c>
      <c r="J103" s="40">
        <v>467.05</v>
      </c>
      <c r="K103" s="31">
        <v>460.95</v>
      </c>
      <c r="L103" s="31">
        <v>453.45</v>
      </c>
      <c r="M103" s="31">
        <v>53.087519999999998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1305.0999999999999</v>
      </c>
      <c r="D104" s="40">
        <v>1306.3666666666666</v>
      </c>
      <c r="E104" s="40">
        <v>1291.1333333333332</v>
      </c>
      <c r="F104" s="40">
        <v>1277.1666666666667</v>
      </c>
      <c r="G104" s="40">
        <v>1261.9333333333334</v>
      </c>
      <c r="H104" s="40">
        <v>1320.333333333333</v>
      </c>
      <c r="I104" s="40">
        <v>1335.5666666666662</v>
      </c>
      <c r="J104" s="40">
        <v>1349.5333333333328</v>
      </c>
      <c r="K104" s="31">
        <v>1321.6</v>
      </c>
      <c r="L104" s="31">
        <v>1292.4000000000001</v>
      </c>
      <c r="M104" s="31">
        <v>7.0780000000000003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130.9</v>
      </c>
      <c r="D105" s="40">
        <v>128.79999999999998</v>
      </c>
      <c r="E105" s="40">
        <v>124.94999999999996</v>
      </c>
      <c r="F105" s="40">
        <v>118.99999999999997</v>
      </c>
      <c r="G105" s="40">
        <v>115.14999999999995</v>
      </c>
      <c r="H105" s="40">
        <v>134.74999999999997</v>
      </c>
      <c r="I105" s="40">
        <v>138.6</v>
      </c>
      <c r="J105" s="40">
        <v>144.54999999999998</v>
      </c>
      <c r="K105" s="31">
        <v>132.65</v>
      </c>
      <c r="L105" s="31">
        <v>122.85</v>
      </c>
      <c r="M105" s="31">
        <v>59.153660000000002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307.35000000000002</v>
      </c>
      <c r="D106" s="40">
        <v>306.63333333333333</v>
      </c>
      <c r="E106" s="40">
        <v>303.86666666666667</v>
      </c>
      <c r="F106" s="40">
        <v>300.38333333333333</v>
      </c>
      <c r="G106" s="40">
        <v>297.61666666666667</v>
      </c>
      <c r="H106" s="40">
        <v>310.11666666666667</v>
      </c>
      <c r="I106" s="40">
        <v>312.88333333333333</v>
      </c>
      <c r="J106" s="40">
        <v>316.36666666666667</v>
      </c>
      <c r="K106" s="31">
        <v>309.39999999999998</v>
      </c>
      <c r="L106" s="31">
        <v>303.14999999999998</v>
      </c>
      <c r="M106" s="31">
        <v>16.42287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2332.8000000000002</v>
      </c>
      <c r="D107" s="40">
        <v>2333.2666666666669</v>
      </c>
      <c r="E107" s="40">
        <v>2319.5333333333338</v>
      </c>
      <c r="F107" s="40">
        <v>2306.2666666666669</v>
      </c>
      <c r="G107" s="40">
        <v>2292.5333333333338</v>
      </c>
      <c r="H107" s="40">
        <v>2346.5333333333338</v>
      </c>
      <c r="I107" s="40">
        <v>2360.2666666666664</v>
      </c>
      <c r="J107" s="40">
        <v>2373.5333333333338</v>
      </c>
      <c r="K107" s="31">
        <v>2347</v>
      </c>
      <c r="L107" s="31">
        <v>2320</v>
      </c>
      <c r="M107" s="31">
        <v>7.2453900000000004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365.45</v>
      </c>
      <c r="D108" s="40">
        <v>365.66666666666669</v>
      </c>
      <c r="E108" s="40">
        <v>363.08333333333337</v>
      </c>
      <c r="F108" s="40">
        <v>360.7166666666667</v>
      </c>
      <c r="G108" s="40">
        <v>358.13333333333338</v>
      </c>
      <c r="H108" s="40">
        <v>368.03333333333336</v>
      </c>
      <c r="I108" s="40">
        <v>370.61666666666673</v>
      </c>
      <c r="J108" s="40">
        <v>372.98333333333335</v>
      </c>
      <c r="K108" s="31">
        <v>368.25</v>
      </c>
      <c r="L108" s="31">
        <v>363.3</v>
      </c>
      <c r="M108" s="31">
        <v>13.458349999999999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2808.75</v>
      </c>
      <c r="D109" s="40">
        <v>2811.8333333333335</v>
      </c>
      <c r="E109" s="40">
        <v>2785.416666666667</v>
      </c>
      <c r="F109" s="40">
        <v>2762.0833333333335</v>
      </c>
      <c r="G109" s="40">
        <v>2735.666666666667</v>
      </c>
      <c r="H109" s="40">
        <v>2835.166666666667</v>
      </c>
      <c r="I109" s="40">
        <v>2861.5833333333339</v>
      </c>
      <c r="J109" s="40">
        <v>2884.916666666667</v>
      </c>
      <c r="K109" s="31">
        <v>2838.25</v>
      </c>
      <c r="L109" s="31">
        <v>2788.5</v>
      </c>
      <c r="M109" s="31">
        <v>34.556570000000001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758</v>
      </c>
      <c r="D110" s="40">
        <v>756.2833333333333</v>
      </c>
      <c r="E110" s="40">
        <v>752.76666666666665</v>
      </c>
      <c r="F110" s="40">
        <v>747.5333333333333</v>
      </c>
      <c r="G110" s="40">
        <v>744.01666666666665</v>
      </c>
      <c r="H110" s="40">
        <v>761.51666666666665</v>
      </c>
      <c r="I110" s="40">
        <v>765.0333333333333</v>
      </c>
      <c r="J110" s="40">
        <v>770.26666666666665</v>
      </c>
      <c r="K110" s="31">
        <v>759.8</v>
      </c>
      <c r="L110" s="31">
        <v>751.05</v>
      </c>
      <c r="M110" s="31">
        <v>76.277739999999994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1439.9</v>
      </c>
      <c r="D111" s="40">
        <v>1439.5833333333333</v>
      </c>
      <c r="E111" s="40">
        <v>1432.7166666666665</v>
      </c>
      <c r="F111" s="40">
        <v>1425.5333333333333</v>
      </c>
      <c r="G111" s="40">
        <v>1418.6666666666665</v>
      </c>
      <c r="H111" s="40">
        <v>1446.7666666666664</v>
      </c>
      <c r="I111" s="40">
        <v>1453.6333333333332</v>
      </c>
      <c r="J111" s="40">
        <v>1460.8166666666664</v>
      </c>
      <c r="K111" s="31">
        <v>1446.45</v>
      </c>
      <c r="L111" s="31">
        <v>1432.4</v>
      </c>
      <c r="M111" s="31">
        <v>3.4380899999999999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578.15</v>
      </c>
      <c r="D112" s="40">
        <v>578.88333333333333</v>
      </c>
      <c r="E112" s="40">
        <v>574.76666666666665</v>
      </c>
      <c r="F112" s="40">
        <v>571.38333333333333</v>
      </c>
      <c r="G112" s="40">
        <v>567.26666666666665</v>
      </c>
      <c r="H112" s="40">
        <v>582.26666666666665</v>
      </c>
      <c r="I112" s="40">
        <v>586.38333333333321</v>
      </c>
      <c r="J112" s="40">
        <v>589.76666666666665</v>
      </c>
      <c r="K112" s="31">
        <v>583</v>
      </c>
      <c r="L112" s="31">
        <v>575.5</v>
      </c>
      <c r="M112" s="31">
        <v>12.833920000000001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783.45</v>
      </c>
      <c r="D113" s="40">
        <v>784.0333333333333</v>
      </c>
      <c r="E113" s="40">
        <v>776.41666666666663</v>
      </c>
      <c r="F113" s="40">
        <v>769.38333333333333</v>
      </c>
      <c r="G113" s="40">
        <v>761.76666666666665</v>
      </c>
      <c r="H113" s="40">
        <v>791.06666666666661</v>
      </c>
      <c r="I113" s="40">
        <v>798.68333333333339</v>
      </c>
      <c r="J113" s="40">
        <v>805.71666666666658</v>
      </c>
      <c r="K113" s="31">
        <v>791.65</v>
      </c>
      <c r="L113" s="31">
        <v>777</v>
      </c>
      <c r="M113" s="31">
        <v>1.8181499999999999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52.1</v>
      </c>
      <c r="D114" s="40">
        <v>51.199999999999996</v>
      </c>
      <c r="E114" s="40">
        <v>49.899999999999991</v>
      </c>
      <c r="F114" s="40">
        <v>47.699999999999996</v>
      </c>
      <c r="G114" s="40">
        <v>46.399999999999991</v>
      </c>
      <c r="H114" s="40">
        <v>53.399999999999991</v>
      </c>
      <c r="I114" s="40">
        <v>54.699999999999989</v>
      </c>
      <c r="J114" s="40">
        <v>56.899999999999991</v>
      </c>
      <c r="K114" s="31">
        <v>52.5</v>
      </c>
      <c r="L114" s="31">
        <v>49</v>
      </c>
      <c r="M114" s="31">
        <v>592.34374000000003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236.1</v>
      </c>
      <c r="D115" s="40">
        <v>236.26666666666665</v>
      </c>
      <c r="E115" s="40">
        <v>233.58333333333331</v>
      </c>
      <c r="F115" s="40">
        <v>231.06666666666666</v>
      </c>
      <c r="G115" s="40">
        <v>228.38333333333333</v>
      </c>
      <c r="H115" s="40">
        <v>238.7833333333333</v>
      </c>
      <c r="I115" s="40">
        <v>241.46666666666664</v>
      </c>
      <c r="J115" s="40">
        <v>243.98333333333329</v>
      </c>
      <c r="K115" s="31">
        <v>238.95</v>
      </c>
      <c r="L115" s="31">
        <v>233.75</v>
      </c>
      <c r="M115" s="31">
        <v>351.62889000000001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7289.75</v>
      </c>
      <c r="D116" s="40">
        <v>7331.5999999999995</v>
      </c>
      <c r="E116" s="40">
        <v>7223.1999999999989</v>
      </c>
      <c r="F116" s="40">
        <v>7156.65</v>
      </c>
      <c r="G116" s="40">
        <v>7048.2499999999991</v>
      </c>
      <c r="H116" s="40">
        <v>7398.1499999999987</v>
      </c>
      <c r="I116" s="40">
        <v>7506.5499999999984</v>
      </c>
      <c r="J116" s="40">
        <v>7573.0999999999985</v>
      </c>
      <c r="K116" s="31">
        <v>7440</v>
      </c>
      <c r="L116" s="31">
        <v>7265.05</v>
      </c>
      <c r="M116" s="31">
        <v>0.91540999999999995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160.19999999999999</v>
      </c>
      <c r="D117" s="40">
        <v>158.48333333333335</v>
      </c>
      <c r="E117" s="40">
        <v>153.56666666666669</v>
      </c>
      <c r="F117" s="40">
        <v>146.93333333333334</v>
      </c>
      <c r="G117" s="40">
        <v>142.01666666666668</v>
      </c>
      <c r="H117" s="40">
        <v>165.1166666666667</v>
      </c>
      <c r="I117" s="40">
        <v>170.03333333333333</v>
      </c>
      <c r="J117" s="40">
        <v>176.66666666666671</v>
      </c>
      <c r="K117" s="31">
        <v>163.4</v>
      </c>
      <c r="L117" s="31">
        <v>151.85</v>
      </c>
      <c r="M117" s="31">
        <v>41.122190000000003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204.15</v>
      </c>
      <c r="D118" s="40">
        <v>204.01666666666665</v>
      </c>
      <c r="E118" s="40">
        <v>201.5333333333333</v>
      </c>
      <c r="F118" s="40">
        <v>198.91666666666666</v>
      </c>
      <c r="G118" s="40">
        <v>196.43333333333331</v>
      </c>
      <c r="H118" s="40">
        <v>206.6333333333333</v>
      </c>
      <c r="I118" s="40">
        <v>209.11666666666665</v>
      </c>
      <c r="J118" s="40">
        <v>211.73333333333329</v>
      </c>
      <c r="K118" s="31">
        <v>206.5</v>
      </c>
      <c r="L118" s="31">
        <v>201.4</v>
      </c>
      <c r="M118" s="31">
        <v>42.005249999999997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120.05</v>
      </c>
      <c r="D119" s="40">
        <v>120.31666666666666</v>
      </c>
      <c r="E119" s="40">
        <v>119.33333333333333</v>
      </c>
      <c r="F119" s="40">
        <v>118.61666666666666</v>
      </c>
      <c r="G119" s="40">
        <v>117.63333333333333</v>
      </c>
      <c r="H119" s="40">
        <v>121.03333333333333</v>
      </c>
      <c r="I119" s="40">
        <v>122.01666666666668</v>
      </c>
      <c r="J119" s="40">
        <v>122.73333333333333</v>
      </c>
      <c r="K119" s="31">
        <v>121.3</v>
      </c>
      <c r="L119" s="31">
        <v>119.6</v>
      </c>
      <c r="M119" s="31">
        <v>135.54843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857.95</v>
      </c>
      <c r="D120" s="40">
        <v>859.30000000000007</v>
      </c>
      <c r="E120" s="40">
        <v>848.65000000000009</v>
      </c>
      <c r="F120" s="40">
        <v>839.35</v>
      </c>
      <c r="G120" s="40">
        <v>828.7</v>
      </c>
      <c r="H120" s="40">
        <v>868.60000000000014</v>
      </c>
      <c r="I120" s="40">
        <v>879.25</v>
      </c>
      <c r="J120" s="40">
        <v>888.55000000000018</v>
      </c>
      <c r="K120" s="31">
        <v>869.95</v>
      </c>
      <c r="L120" s="31">
        <v>850</v>
      </c>
      <c r="M120" s="31">
        <v>43.586300000000001</v>
      </c>
      <c r="N120" s="1"/>
      <c r="O120" s="1"/>
    </row>
    <row r="121" spans="1:15" ht="12.75" customHeight="1">
      <c r="A121" s="56">
        <v>112</v>
      </c>
      <c r="B121" s="31" t="s">
        <v>844</v>
      </c>
      <c r="C121" s="31">
        <v>23.7</v>
      </c>
      <c r="D121" s="40">
        <v>23.683333333333334</v>
      </c>
      <c r="E121" s="40">
        <v>23.566666666666666</v>
      </c>
      <c r="F121" s="40">
        <v>23.433333333333334</v>
      </c>
      <c r="G121" s="40">
        <v>23.316666666666666</v>
      </c>
      <c r="H121" s="40">
        <v>23.816666666666666</v>
      </c>
      <c r="I121" s="40">
        <v>23.933333333333334</v>
      </c>
      <c r="J121" s="40">
        <v>24.066666666666666</v>
      </c>
      <c r="K121" s="31">
        <v>23.8</v>
      </c>
      <c r="L121" s="31">
        <v>23.55</v>
      </c>
      <c r="M121" s="31">
        <v>53.193170000000002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502.4</v>
      </c>
      <c r="D122" s="40">
        <v>502.26666666666665</v>
      </c>
      <c r="E122" s="40">
        <v>498.5333333333333</v>
      </c>
      <c r="F122" s="40">
        <v>494.66666666666663</v>
      </c>
      <c r="G122" s="40">
        <v>490.93333333333328</v>
      </c>
      <c r="H122" s="40">
        <v>506.13333333333333</v>
      </c>
      <c r="I122" s="40">
        <v>509.86666666666667</v>
      </c>
      <c r="J122" s="40">
        <v>513.73333333333335</v>
      </c>
      <c r="K122" s="31">
        <v>506</v>
      </c>
      <c r="L122" s="31">
        <v>498.4</v>
      </c>
      <c r="M122" s="31">
        <v>10.38822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273.35000000000002</v>
      </c>
      <c r="D123" s="40">
        <v>274.11666666666662</v>
      </c>
      <c r="E123" s="40">
        <v>271.28333333333325</v>
      </c>
      <c r="F123" s="40">
        <v>269.21666666666664</v>
      </c>
      <c r="G123" s="40">
        <v>266.38333333333327</v>
      </c>
      <c r="H123" s="40">
        <v>276.18333333333322</v>
      </c>
      <c r="I123" s="40">
        <v>279.01666666666659</v>
      </c>
      <c r="J123" s="40">
        <v>281.0833333333332</v>
      </c>
      <c r="K123" s="31">
        <v>276.95</v>
      </c>
      <c r="L123" s="31">
        <v>272.05</v>
      </c>
      <c r="M123" s="31">
        <v>19.48104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944.75</v>
      </c>
      <c r="D124" s="40">
        <v>950.25</v>
      </c>
      <c r="E124" s="40">
        <v>932.5</v>
      </c>
      <c r="F124" s="40">
        <v>920.25</v>
      </c>
      <c r="G124" s="40">
        <v>902.5</v>
      </c>
      <c r="H124" s="40">
        <v>962.5</v>
      </c>
      <c r="I124" s="40">
        <v>980.25</v>
      </c>
      <c r="J124" s="40">
        <v>992.5</v>
      </c>
      <c r="K124" s="31">
        <v>968</v>
      </c>
      <c r="L124" s="31">
        <v>938</v>
      </c>
      <c r="M124" s="31">
        <v>66.051519999999996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5646</v>
      </c>
      <c r="D125" s="40">
        <v>5666.6166666666659</v>
      </c>
      <c r="E125" s="40">
        <v>5615.3833333333314</v>
      </c>
      <c r="F125" s="40">
        <v>5584.7666666666655</v>
      </c>
      <c r="G125" s="40">
        <v>5533.533333333331</v>
      </c>
      <c r="H125" s="40">
        <v>5697.2333333333318</v>
      </c>
      <c r="I125" s="40">
        <v>5748.4666666666672</v>
      </c>
      <c r="J125" s="40">
        <v>5779.0833333333321</v>
      </c>
      <c r="K125" s="31">
        <v>5717.85</v>
      </c>
      <c r="L125" s="31">
        <v>5636</v>
      </c>
      <c r="M125" s="31">
        <v>2.8398099999999999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1759.25</v>
      </c>
      <c r="D126" s="40">
        <v>1756.3333333333333</v>
      </c>
      <c r="E126" s="40">
        <v>1748.9166666666665</v>
      </c>
      <c r="F126" s="40">
        <v>1738.5833333333333</v>
      </c>
      <c r="G126" s="40">
        <v>1731.1666666666665</v>
      </c>
      <c r="H126" s="40">
        <v>1766.6666666666665</v>
      </c>
      <c r="I126" s="40">
        <v>1774.083333333333</v>
      </c>
      <c r="J126" s="40">
        <v>1784.4166666666665</v>
      </c>
      <c r="K126" s="31">
        <v>1763.75</v>
      </c>
      <c r="L126" s="31">
        <v>1746</v>
      </c>
      <c r="M126" s="31">
        <v>18.234690000000001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1997.6</v>
      </c>
      <c r="D127" s="40">
        <v>2002.0833333333333</v>
      </c>
      <c r="E127" s="40">
        <v>1977.6666666666665</v>
      </c>
      <c r="F127" s="40">
        <v>1957.7333333333333</v>
      </c>
      <c r="G127" s="40">
        <v>1933.3166666666666</v>
      </c>
      <c r="H127" s="40">
        <v>2022.0166666666664</v>
      </c>
      <c r="I127" s="40">
        <v>2046.4333333333329</v>
      </c>
      <c r="J127" s="40">
        <v>2066.3666666666663</v>
      </c>
      <c r="K127" s="31">
        <v>2026.5</v>
      </c>
      <c r="L127" s="31">
        <v>1982.15</v>
      </c>
      <c r="M127" s="31">
        <v>7.4352600000000004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2057.4499999999998</v>
      </c>
      <c r="D128" s="40">
        <v>2053.5833333333335</v>
      </c>
      <c r="E128" s="40">
        <v>2021.9666666666672</v>
      </c>
      <c r="F128" s="40">
        <v>1986.4833333333336</v>
      </c>
      <c r="G128" s="40">
        <v>1954.8666666666672</v>
      </c>
      <c r="H128" s="40">
        <v>2089.0666666666671</v>
      </c>
      <c r="I128" s="40">
        <v>2120.6833333333329</v>
      </c>
      <c r="J128" s="40">
        <v>2156.166666666667</v>
      </c>
      <c r="K128" s="31">
        <v>2085.1999999999998</v>
      </c>
      <c r="L128" s="31">
        <v>2018.1</v>
      </c>
      <c r="M128" s="31">
        <v>6.9743500000000003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299.35000000000002</v>
      </c>
      <c r="D129" s="40">
        <v>299.73333333333335</v>
      </c>
      <c r="E129" s="40">
        <v>294.61666666666667</v>
      </c>
      <c r="F129" s="40">
        <v>289.88333333333333</v>
      </c>
      <c r="G129" s="40">
        <v>284.76666666666665</v>
      </c>
      <c r="H129" s="40">
        <v>304.4666666666667</v>
      </c>
      <c r="I129" s="40">
        <v>309.58333333333337</v>
      </c>
      <c r="J129" s="40">
        <v>314.31666666666672</v>
      </c>
      <c r="K129" s="31">
        <v>304.85000000000002</v>
      </c>
      <c r="L129" s="31">
        <v>295</v>
      </c>
      <c r="M129" s="31">
        <v>4.54901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679.55</v>
      </c>
      <c r="D130" s="40">
        <v>677</v>
      </c>
      <c r="E130" s="40">
        <v>672.55</v>
      </c>
      <c r="F130" s="40">
        <v>665.55</v>
      </c>
      <c r="G130" s="40">
        <v>661.09999999999991</v>
      </c>
      <c r="H130" s="40">
        <v>684</v>
      </c>
      <c r="I130" s="40">
        <v>688.45</v>
      </c>
      <c r="J130" s="40">
        <v>695.45</v>
      </c>
      <c r="K130" s="31">
        <v>681.45</v>
      </c>
      <c r="L130" s="31">
        <v>670</v>
      </c>
      <c r="M130" s="31">
        <v>24.308340000000001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395.45</v>
      </c>
      <c r="D131" s="40">
        <v>393.18333333333334</v>
      </c>
      <c r="E131" s="40">
        <v>387.9666666666667</v>
      </c>
      <c r="F131" s="40">
        <v>380.48333333333335</v>
      </c>
      <c r="G131" s="40">
        <v>375.26666666666671</v>
      </c>
      <c r="H131" s="40">
        <v>400.66666666666669</v>
      </c>
      <c r="I131" s="40">
        <v>405.88333333333327</v>
      </c>
      <c r="J131" s="40">
        <v>413.36666666666667</v>
      </c>
      <c r="K131" s="31">
        <v>398.4</v>
      </c>
      <c r="L131" s="31">
        <v>385.7</v>
      </c>
      <c r="M131" s="31">
        <v>69.160449999999997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3788.05</v>
      </c>
      <c r="D132" s="40">
        <v>3808.0833333333335</v>
      </c>
      <c r="E132" s="40">
        <v>3756.8166666666671</v>
      </c>
      <c r="F132" s="40">
        <v>3725.5833333333335</v>
      </c>
      <c r="G132" s="40">
        <v>3674.3166666666671</v>
      </c>
      <c r="H132" s="40">
        <v>3839.3166666666671</v>
      </c>
      <c r="I132" s="40">
        <v>3890.5833333333335</v>
      </c>
      <c r="J132" s="40">
        <v>3921.8166666666671</v>
      </c>
      <c r="K132" s="31">
        <v>3859.35</v>
      </c>
      <c r="L132" s="31">
        <v>3776.85</v>
      </c>
      <c r="M132" s="31">
        <v>3.0213700000000001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1896.75</v>
      </c>
      <c r="D133" s="40">
        <v>1901.75</v>
      </c>
      <c r="E133" s="40">
        <v>1883.5</v>
      </c>
      <c r="F133" s="40">
        <v>1870.25</v>
      </c>
      <c r="G133" s="40">
        <v>1852</v>
      </c>
      <c r="H133" s="40">
        <v>1915</v>
      </c>
      <c r="I133" s="40">
        <v>1933.25</v>
      </c>
      <c r="J133" s="40">
        <v>1946.5</v>
      </c>
      <c r="K133" s="31">
        <v>1920</v>
      </c>
      <c r="L133" s="31">
        <v>1888.5</v>
      </c>
      <c r="M133" s="31">
        <v>30.549219999999998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80.7</v>
      </c>
      <c r="D134" s="40">
        <v>80.416666666666671</v>
      </c>
      <c r="E134" s="40">
        <v>79.88333333333334</v>
      </c>
      <c r="F134" s="40">
        <v>79.066666666666663</v>
      </c>
      <c r="G134" s="40">
        <v>78.533333333333331</v>
      </c>
      <c r="H134" s="40">
        <v>81.233333333333348</v>
      </c>
      <c r="I134" s="40">
        <v>81.76666666666668</v>
      </c>
      <c r="J134" s="40">
        <v>82.583333333333357</v>
      </c>
      <c r="K134" s="31">
        <v>80.95</v>
      </c>
      <c r="L134" s="31">
        <v>79.599999999999994</v>
      </c>
      <c r="M134" s="31">
        <v>38.142299999999999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5365.45</v>
      </c>
      <c r="D135" s="40">
        <v>5337.4000000000005</v>
      </c>
      <c r="E135" s="40">
        <v>5265.0000000000009</v>
      </c>
      <c r="F135" s="40">
        <v>5164.55</v>
      </c>
      <c r="G135" s="40">
        <v>5092.1500000000005</v>
      </c>
      <c r="H135" s="40">
        <v>5437.8500000000013</v>
      </c>
      <c r="I135" s="40">
        <v>5510.2500000000009</v>
      </c>
      <c r="J135" s="40">
        <v>5610.7000000000016</v>
      </c>
      <c r="K135" s="31">
        <v>5409.8</v>
      </c>
      <c r="L135" s="31">
        <v>5236.95</v>
      </c>
      <c r="M135" s="31">
        <v>1.5101599999999999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394.1</v>
      </c>
      <c r="D136" s="40">
        <v>392.75</v>
      </c>
      <c r="E136" s="40">
        <v>390.75</v>
      </c>
      <c r="F136" s="40">
        <v>387.4</v>
      </c>
      <c r="G136" s="40">
        <v>385.4</v>
      </c>
      <c r="H136" s="40">
        <v>396.1</v>
      </c>
      <c r="I136" s="40">
        <v>398.1</v>
      </c>
      <c r="J136" s="40">
        <v>401.45000000000005</v>
      </c>
      <c r="K136" s="31">
        <v>394.75</v>
      </c>
      <c r="L136" s="31">
        <v>389.4</v>
      </c>
      <c r="M136" s="31">
        <v>13.153320000000001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6613.2</v>
      </c>
      <c r="D137" s="40">
        <v>6569.083333333333</v>
      </c>
      <c r="E137" s="40">
        <v>6508.2166666666662</v>
      </c>
      <c r="F137" s="40">
        <v>6403.2333333333336</v>
      </c>
      <c r="G137" s="40">
        <v>6342.3666666666668</v>
      </c>
      <c r="H137" s="40">
        <v>6674.0666666666657</v>
      </c>
      <c r="I137" s="40">
        <v>6734.9333333333325</v>
      </c>
      <c r="J137" s="40">
        <v>6839.9166666666652</v>
      </c>
      <c r="K137" s="31">
        <v>6629.95</v>
      </c>
      <c r="L137" s="31">
        <v>6464.1</v>
      </c>
      <c r="M137" s="31">
        <v>3.80321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1873.4</v>
      </c>
      <c r="D138" s="40">
        <v>1875.1000000000001</v>
      </c>
      <c r="E138" s="40">
        <v>1859.3500000000004</v>
      </c>
      <c r="F138" s="40">
        <v>1845.3000000000002</v>
      </c>
      <c r="G138" s="40">
        <v>1829.5500000000004</v>
      </c>
      <c r="H138" s="40">
        <v>1889.1500000000003</v>
      </c>
      <c r="I138" s="40">
        <v>1904.8999999999999</v>
      </c>
      <c r="J138" s="40">
        <v>1918.9500000000003</v>
      </c>
      <c r="K138" s="31">
        <v>1890.85</v>
      </c>
      <c r="L138" s="31">
        <v>1861.05</v>
      </c>
      <c r="M138" s="31">
        <v>17.719259999999998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526.54999999999995</v>
      </c>
      <c r="D139" s="40">
        <v>524</v>
      </c>
      <c r="E139" s="40">
        <v>513.20000000000005</v>
      </c>
      <c r="F139" s="40">
        <v>499.85</v>
      </c>
      <c r="G139" s="40">
        <v>489.05000000000007</v>
      </c>
      <c r="H139" s="40">
        <v>537.35</v>
      </c>
      <c r="I139" s="40">
        <v>548.15</v>
      </c>
      <c r="J139" s="40">
        <v>561.5</v>
      </c>
      <c r="K139" s="31">
        <v>534.79999999999995</v>
      </c>
      <c r="L139" s="31">
        <v>510.65</v>
      </c>
      <c r="M139" s="31">
        <v>29.692689999999999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883.9</v>
      </c>
      <c r="D140" s="40">
        <v>886.31666666666661</v>
      </c>
      <c r="E140" s="40">
        <v>878.18333333333317</v>
      </c>
      <c r="F140" s="40">
        <v>872.46666666666658</v>
      </c>
      <c r="G140" s="40">
        <v>864.33333333333314</v>
      </c>
      <c r="H140" s="40">
        <v>892.03333333333319</v>
      </c>
      <c r="I140" s="40">
        <v>900.16666666666663</v>
      </c>
      <c r="J140" s="40">
        <v>905.88333333333321</v>
      </c>
      <c r="K140" s="31">
        <v>894.45</v>
      </c>
      <c r="L140" s="31">
        <v>880.6</v>
      </c>
      <c r="M140" s="31">
        <v>6.56745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74221</v>
      </c>
      <c r="D141" s="40">
        <v>74407</v>
      </c>
      <c r="E141" s="40">
        <v>73814</v>
      </c>
      <c r="F141" s="40">
        <v>73407</v>
      </c>
      <c r="G141" s="40">
        <v>72814</v>
      </c>
      <c r="H141" s="40">
        <v>74814</v>
      </c>
      <c r="I141" s="40">
        <v>75407</v>
      </c>
      <c r="J141" s="40">
        <v>75814</v>
      </c>
      <c r="K141" s="31">
        <v>75000</v>
      </c>
      <c r="L141" s="31">
        <v>74000</v>
      </c>
      <c r="M141" s="31">
        <v>4.8309999999999999E-2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915.35</v>
      </c>
      <c r="D142" s="40">
        <v>916.03333333333342</v>
      </c>
      <c r="E142" s="40">
        <v>910.86666666666679</v>
      </c>
      <c r="F142" s="40">
        <v>906.38333333333333</v>
      </c>
      <c r="G142" s="40">
        <v>901.2166666666667</v>
      </c>
      <c r="H142" s="40">
        <v>920.51666666666688</v>
      </c>
      <c r="I142" s="40">
        <v>925.68333333333362</v>
      </c>
      <c r="J142" s="40">
        <v>930.16666666666697</v>
      </c>
      <c r="K142" s="31">
        <v>921.2</v>
      </c>
      <c r="L142" s="31">
        <v>911.55</v>
      </c>
      <c r="M142" s="31">
        <v>6.6625300000000003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167.45</v>
      </c>
      <c r="D143" s="40">
        <v>166.48333333333332</v>
      </c>
      <c r="E143" s="40">
        <v>164.96666666666664</v>
      </c>
      <c r="F143" s="40">
        <v>162.48333333333332</v>
      </c>
      <c r="G143" s="40">
        <v>160.96666666666664</v>
      </c>
      <c r="H143" s="40">
        <v>168.96666666666664</v>
      </c>
      <c r="I143" s="40">
        <v>170.48333333333335</v>
      </c>
      <c r="J143" s="40">
        <v>172.96666666666664</v>
      </c>
      <c r="K143" s="31">
        <v>168</v>
      </c>
      <c r="L143" s="31">
        <v>164</v>
      </c>
      <c r="M143" s="31">
        <v>25.156960000000002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859.7</v>
      </c>
      <c r="D144" s="40">
        <v>859.4666666666667</v>
      </c>
      <c r="E144" s="40">
        <v>850.33333333333337</v>
      </c>
      <c r="F144" s="40">
        <v>840.9666666666667</v>
      </c>
      <c r="G144" s="40">
        <v>831.83333333333337</v>
      </c>
      <c r="H144" s="40">
        <v>868.83333333333337</v>
      </c>
      <c r="I144" s="40">
        <v>877.96666666666658</v>
      </c>
      <c r="J144" s="40">
        <v>887.33333333333337</v>
      </c>
      <c r="K144" s="31">
        <v>868.6</v>
      </c>
      <c r="L144" s="31">
        <v>850.1</v>
      </c>
      <c r="M144" s="31">
        <v>34.341650000000001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177.15</v>
      </c>
      <c r="D145" s="40">
        <v>176.46666666666667</v>
      </c>
      <c r="E145" s="40">
        <v>175.03333333333333</v>
      </c>
      <c r="F145" s="40">
        <v>172.91666666666666</v>
      </c>
      <c r="G145" s="40">
        <v>171.48333333333332</v>
      </c>
      <c r="H145" s="40">
        <v>178.58333333333334</v>
      </c>
      <c r="I145" s="40">
        <v>180.01666666666668</v>
      </c>
      <c r="J145" s="40">
        <v>182.13333333333335</v>
      </c>
      <c r="K145" s="31">
        <v>177.9</v>
      </c>
      <c r="L145" s="31">
        <v>174.35</v>
      </c>
      <c r="M145" s="31">
        <v>27.55481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526.35</v>
      </c>
      <c r="D146" s="40">
        <v>526.73333333333335</v>
      </c>
      <c r="E146" s="40">
        <v>521.91666666666674</v>
      </c>
      <c r="F146" s="40">
        <v>517.48333333333335</v>
      </c>
      <c r="G146" s="40">
        <v>512.66666666666674</v>
      </c>
      <c r="H146" s="40">
        <v>531.16666666666674</v>
      </c>
      <c r="I146" s="40">
        <v>535.98333333333335</v>
      </c>
      <c r="J146" s="40">
        <v>540.41666666666674</v>
      </c>
      <c r="K146" s="31">
        <v>531.54999999999995</v>
      </c>
      <c r="L146" s="31">
        <v>522.29999999999995</v>
      </c>
      <c r="M146" s="31">
        <v>10.52815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7425.65</v>
      </c>
      <c r="D147" s="40">
        <v>7419.5333333333328</v>
      </c>
      <c r="E147" s="40">
        <v>7364.0666666666657</v>
      </c>
      <c r="F147" s="40">
        <v>7302.4833333333327</v>
      </c>
      <c r="G147" s="40">
        <v>7247.0166666666655</v>
      </c>
      <c r="H147" s="40">
        <v>7481.1166666666659</v>
      </c>
      <c r="I147" s="40">
        <v>7536.583333333333</v>
      </c>
      <c r="J147" s="40">
        <v>7598.1666666666661</v>
      </c>
      <c r="K147" s="31">
        <v>7475</v>
      </c>
      <c r="L147" s="31">
        <v>7357.95</v>
      </c>
      <c r="M147" s="31">
        <v>4.3168199999999999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991.75</v>
      </c>
      <c r="D148" s="40">
        <v>985.58333333333337</v>
      </c>
      <c r="E148" s="40">
        <v>974.66666666666674</v>
      </c>
      <c r="F148" s="40">
        <v>957.58333333333337</v>
      </c>
      <c r="G148" s="40">
        <v>946.66666666666674</v>
      </c>
      <c r="H148" s="40">
        <v>1002.6666666666667</v>
      </c>
      <c r="I148" s="40">
        <v>1013.5833333333335</v>
      </c>
      <c r="J148" s="40">
        <v>1030.6666666666667</v>
      </c>
      <c r="K148" s="31">
        <v>996.5</v>
      </c>
      <c r="L148" s="31">
        <v>968.5</v>
      </c>
      <c r="M148" s="31">
        <v>4.6365699999999999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4576.55</v>
      </c>
      <c r="D149" s="40">
        <v>4575.5166666666664</v>
      </c>
      <c r="E149" s="40">
        <v>4527.0333333333328</v>
      </c>
      <c r="F149" s="40">
        <v>4477.5166666666664</v>
      </c>
      <c r="G149" s="40">
        <v>4429.0333333333328</v>
      </c>
      <c r="H149" s="40">
        <v>4625.0333333333328</v>
      </c>
      <c r="I149" s="40">
        <v>4673.5166666666664</v>
      </c>
      <c r="J149" s="40">
        <v>4723.0333333333328</v>
      </c>
      <c r="K149" s="31">
        <v>4624</v>
      </c>
      <c r="L149" s="31">
        <v>4526</v>
      </c>
      <c r="M149" s="31">
        <v>5.3645500000000004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3133.9</v>
      </c>
      <c r="D150" s="40">
        <v>3130.2999999999997</v>
      </c>
      <c r="E150" s="40">
        <v>3110.5999999999995</v>
      </c>
      <c r="F150" s="40">
        <v>3087.2999999999997</v>
      </c>
      <c r="G150" s="40">
        <v>3067.5999999999995</v>
      </c>
      <c r="H150" s="40">
        <v>3153.5999999999995</v>
      </c>
      <c r="I150" s="40">
        <v>3173.2999999999993</v>
      </c>
      <c r="J150" s="40">
        <v>3196.5999999999995</v>
      </c>
      <c r="K150" s="31">
        <v>3150</v>
      </c>
      <c r="L150" s="31">
        <v>3107</v>
      </c>
      <c r="M150" s="31">
        <v>1.97909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1491.95</v>
      </c>
      <c r="D151" s="40">
        <v>1499.0333333333335</v>
      </c>
      <c r="E151" s="40">
        <v>1482.0666666666671</v>
      </c>
      <c r="F151" s="40">
        <v>1472.1833333333336</v>
      </c>
      <c r="G151" s="40">
        <v>1455.2166666666672</v>
      </c>
      <c r="H151" s="40">
        <v>1508.916666666667</v>
      </c>
      <c r="I151" s="40">
        <v>1525.8833333333337</v>
      </c>
      <c r="J151" s="40">
        <v>1535.7666666666669</v>
      </c>
      <c r="K151" s="31">
        <v>1516</v>
      </c>
      <c r="L151" s="31">
        <v>1489.15</v>
      </c>
      <c r="M151" s="31">
        <v>2.4864600000000001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869.15</v>
      </c>
      <c r="D152" s="40">
        <v>868.18333333333339</v>
      </c>
      <c r="E152" s="40">
        <v>863.51666666666677</v>
      </c>
      <c r="F152" s="40">
        <v>857.88333333333333</v>
      </c>
      <c r="G152" s="40">
        <v>853.2166666666667</v>
      </c>
      <c r="H152" s="40">
        <v>873.81666666666683</v>
      </c>
      <c r="I152" s="40">
        <v>878.48333333333335</v>
      </c>
      <c r="J152" s="40">
        <v>884.1166666666669</v>
      </c>
      <c r="K152" s="31">
        <v>872.85</v>
      </c>
      <c r="L152" s="31">
        <v>862.55</v>
      </c>
      <c r="M152" s="31">
        <v>1.4641599999999999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147.9</v>
      </c>
      <c r="D153" s="40">
        <v>147.65</v>
      </c>
      <c r="E153" s="40">
        <v>146.85000000000002</v>
      </c>
      <c r="F153" s="40">
        <v>145.80000000000001</v>
      </c>
      <c r="G153" s="40">
        <v>145.00000000000003</v>
      </c>
      <c r="H153" s="40">
        <v>148.70000000000002</v>
      </c>
      <c r="I153" s="40">
        <v>149.50000000000003</v>
      </c>
      <c r="J153" s="40">
        <v>150.55000000000001</v>
      </c>
      <c r="K153" s="31">
        <v>148.44999999999999</v>
      </c>
      <c r="L153" s="31">
        <v>146.6</v>
      </c>
      <c r="M153" s="31">
        <v>104.77406999999999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126.15</v>
      </c>
      <c r="D154" s="40">
        <v>125.75</v>
      </c>
      <c r="E154" s="40">
        <v>124.8</v>
      </c>
      <c r="F154" s="40">
        <v>123.45</v>
      </c>
      <c r="G154" s="40">
        <v>122.5</v>
      </c>
      <c r="H154" s="40">
        <v>127.1</v>
      </c>
      <c r="I154" s="40">
        <v>128.04999999999998</v>
      </c>
      <c r="J154" s="40">
        <v>129.39999999999998</v>
      </c>
      <c r="K154" s="31">
        <v>126.7</v>
      </c>
      <c r="L154" s="31">
        <v>124.4</v>
      </c>
      <c r="M154" s="31">
        <v>83.895660000000007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98.95</v>
      </c>
      <c r="D155" s="40">
        <v>99.283333333333346</v>
      </c>
      <c r="E155" s="40">
        <v>97.316666666666691</v>
      </c>
      <c r="F155" s="40">
        <v>95.683333333333351</v>
      </c>
      <c r="G155" s="40">
        <v>93.716666666666697</v>
      </c>
      <c r="H155" s="40">
        <v>100.91666666666669</v>
      </c>
      <c r="I155" s="40">
        <v>102.88333333333335</v>
      </c>
      <c r="J155" s="40">
        <v>104.51666666666668</v>
      </c>
      <c r="K155" s="31">
        <v>101.25</v>
      </c>
      <c r="L155" s="31">
        <v>97.65</v>
      </c>
      <c r="M155" s="31">
        <v>266.31909999999999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3956.4</v>
      </c>
      <c r="D156" s="40">
        <v>3938.75</v>
      </c>
      <c r="E156" s="40">
        <v>3912.65</v>
      </c>
      <c r="F156" s="40">
        <v>3868.9</v>
      </c>
      <c r="G156" s="40">
        <v>3842.8</v>
      </c>
      <c r="H156" s="40">
        <v>3982.5</v>
      </c>
      <c r="I156" s="40">
        <v>4008.6000000000004</v>
      </c>
      <c r="J156" s="40">
        <v>4052.35</v>
      </c>
      <c r="K156" s="31">
        <v>3964.85</v>
      </c>
      <c r="L156" s="31">
        <v>3895</v>
      </c>
      <c r="M156" s="31">
        <v>0.81093000000000004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19270.25</v>
      </c>
      <c r="D157" s="40">
        <v>19203.566666666666</v>
      </c>
      <c r="E157" s="40">
        <v>19097.133333333331</v>
      </c>
      <c r="F157" s="40">
        <v>18924.016666666666</v>
      </c>
      <c r="G157" s="40">
        <v>18817.583333333332</v>
      </c>
      <c r="H157" s="40">
        <v>19376.683333333331</v>
      </c>
      <c r="I157" s="40">
        <v>19483.116666666665</v>
      </c>
      <c r="J157" s="40">
        <v>19656.23333333333</v>
      </c>
      <c r="K157" s="31">
        <v>19310</v>
      </c>
      <c r="L157" s="31">
        <v>19030.45</v>
      </c>
      <c r="M157" s="31">
        <v>0.39449000000000001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370.85</v>
      </c>
      <c r="D158" s="40">
        <v>372.25</v>
      </c>
      <c r="E158" s="40">
        <v>367.75</v>
      </c>
      <c r="F158" s="40">
        <v>364.65</v>
      </c>
      <c r="G158" s="40">
        <v>360.15</v>
      </c>
      <c r="H158" s="40">
        <v>375.35</v>
      </c>
      <c r="I158" s="40">
        <v>379.85</v>
      </c>
      <c r="J158" s="40">
        <v>382.95000000000005</v>
      </c>
      <c r="K158" s="31">
        <v>376.75</v>
      </c>
      <c r="L158" s="31">
        <v>369.15</v>
      </c>
      <c r="M158" s="31">
        <v>7.0248900000000001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906</v>
      </c>
      <c r="D159" s="40">
        <v>895.4666666666667</v>
      </c>
      <c r="E159" s="40">
        <v>881.13333333333344</v>
      </c>
      <c r="F159" s="40">
        <v>856.26666666666677</v>
      </c>
      <c r="G159" s="40">
        <v>841.93333333333351</v>
      </c>
      <c r="H159" s="40">
        <v>920.33333333333337</v>
      </c>
      <c r="I159" s="40">
        <v>934.66666666666663</v>
      </c>
      <c r="J159" s="40">
        <v>959.5333333333333</v>
      </c>
      <c r="K159" s="31">
        <v>909.8</v>
      </c>
      <c r="L159" s="31">
        <v>870.6</v>
      </c>
      <c r="M159" s="31">
        <v>11.590820000000001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147.55000000000001</v>
      </c>
      <c r="D160" s="40">
        <v>147.03333333333333</v>
      </c>
      <c r="E160" s="40">
        <v>146.06666666666666</v>
      </c>
      <c r="F160" s="40">
        <v>144.58333333333334</v>
      </c>
      <c r="G160" s="40">
        <v>143.61666666666667</v>
      </c>
      <c r="H160" s="40">
        <v>148.51666666666665</v>
      </c>
      <c r="I160" s="40">
        <v>149.48333333333329</v>
      </c>
      <c r="J160" s="40">
        <v>150.96666666666664</v>
      </c>
      <c r="K160" s="31">
        <v>148</v>
      </c>
      <c r="L160" s="31">
        <v>145.55000000000001</v>
      </c>
      <c r="M160" s="31">
        <v>103.24084999999999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205.05</v>
      </c>
      <c r="D161" s="40">
        <v>206.26666666666668</v>
      </c>
      <c r="E161" s="40">
        <v>203.13333333333335</v>
      </c>
      <c r="F161" s="40">
        <v>201.21666666666667</v>
      </c>
      <c r="G161" s="40">
        <v>198.08333333333334</v>
      </c>
      <c r="H161" s="40">
        <v>208.18333333333337</v>
      </c>
      <c r="I161" s="40">
        <v>211.31666666666669</v>
      </c>
      <c r="J161" s="40">
        <v>213.23333333333338</v>
      </c>
      <c r="K161" s="31">
        <v>209.4</v>
      </c>
      <c r="L161" s="31">
        <v>204.35</v>
      </c>
      <c r="M161" s="31">
        <v>5.5455399999999999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2915.4</v>
      </c>
      <c r="D162" s="40">
        <v>2924.3666666666668</v>
      </c>
      <c r="E162" s="40">
        <v>2891.1333333333337</v>
      </c>
      <c r="F162" s="40">
        <v>2866.8666666666668</v>
      </c>
      <c r="G162" s="40">
        <v>2833.6333333333337</v>
      </c>
      <c r="H162" s="40">
        <v>2948.6333333333337</v>
      </c>
      <c r="I162" s="40">
        <v>2981.8666666666672</v>
      </c>
      <c r="J162" s="40">
        <v>3006.1333333333337</v>
      </c>
      <c r="K162" s="31">
        <v>2957.6</v>
      </c>
      <c r="L162" s="31">
        <v>2900.1</v>
      </c>
      <c r="M162" s="31">
        <v>0.63692000000000004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39992</v>
      </c>
      <c r="D163" s="40">
        <v>39889.35</v>
      </c>
      <c r="E163" s="40">
        <v>39629.049999999996</v>
      </c>
      <c r="F163" s="40">
        <v>39266.1</v>
      </c>
      <c r="G163" s="40">
        <v>39005.799999999996</v>
      </c>
      <c r="H163" s="40">
        <v>40252.299999999996</v>
      </c>
      <c r="I163" s="40">
        <v>40512.6</v>
      </c>
      <c r="J163" s="40">
        <v>40875.549999999996</v>
      </c>
      <c r="K163" s="31">
        <v>40149.65</v>
      </c>
      <c r="L163" s="31">
        <v>39526.400000000001</v>
      </c>
      <c r="M163" s="31">
        <v>0.16553000000000001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228.6</v>
      </c>
      <c r="D164" s="40">
        <v>228.13333333333333</v>
      </c>
      <c r="E164" s="40">
        <v>226.81666666666666</v>
      </c>
      <c r="F164" s="40">
        <v>225.03333333333333</v>
      </c>
      <c r="G164" s="40">
        <v>223.71666666666667</v>
      </c>
      <c r="H164" s="40">
        <v>229.91666666666666</v>
      </c>
      <c r="I164" s="40">
        <v>231.23333333333332</v>
      </c>
      <c r="J164" s="40">
        <v>233.01666666666665</v>
      </c>
      <c r="K164" s="31">
        <v>229.45</v>
      </c>
      <c r="L164" s="31">
        <v>226.35</v>
      </c>
      <c r="M164" s="31">
        <v>7.7607999999999997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4867.75</v>
      </c>
      <c r="D165" s="40">
        <v>4877.8833333333332</v>
      </c>
      <c r="E165" s="40">
        <v>4846.8666666666668</v>
      </c>
      <c r="F165" s="40">
        <v>4825.9833333333336</v>
      </c>
      <c r="G165" s="40">
        <v>4794.9666666666672</v>
      </c>
      <c r="H165" s="40">
        <v>4898.7666666666664</v>
      </c>
      <c r="I165" s="40">
        <v>4929.7833333333328</v>
      </c>
      <c r="J165" s="40">
        <v>4950.6666666666661</v>
      </c>
      <c r="K165" s="31">
        <v>4908.8999999999996</v>
      </c>
      <c r="L165" s="31">
        <v>4857</v>
      </c>
      <c r="M165" s="31">
        <v>0.15581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2325.75</v>
      </c>
      <c r="D166" s="40">
        <v>2312.0833333333335</v>
      </c>
      <c r="E166" s="40">
        <v>2283.916666666667</v>
      </c>
      <c r="F166" s="40">
        <v>2242.0833333333335</v>
      </c>
      <c r="G166" s="40">
        <v>2213.916666666667</v>
      </c>
      <c r="H166" s="40">
        <v>2353.916666666667</v>
      </c>
      <c r="I166" s="40">
        <v>2382.0833333333339</v>
      </c>
      <c r="J166" s="40">
        <v>2423.916666666667</v>
      </c>
      <c r="K166" s="31">
        <v>2340.25</v>
      </c>
      <c r="L166" s="31">
        <v>2270.25</v>
      </c>
      <c r="M166" s="31">
        <v>17.776579999999999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2650.1</v>
      </c>
      <c r="D167" s="40">
        <v>2640.7000000000003</v>
      </c>
      <c r="E167" s="40">
        <v>2620.4000000000005</v>
      </c>
      <c r="F167" s="40">
        <v>2590.7000000000003</v>
      </c>
      <c r="G167" s="40">
        <v>2570.4000000000005</v>
      </c>
      <c r="H167" s="40">
        <v>2670.4000000000005</v>
      </c>
      <c r="I167" s="40">
        <v>2690.7000000000007</v>
      </c>
      <c r="J167" s="40">
        <v>2720.4000000000005</v>
      </c>
      <c r="K167" s="31">
        <v>2661</v>
      </c>
      <c r="L167" s="31">
        <v>2611</v>
      </c>
      <c r="M167" s="31">
        <v>3.1388099999999999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2471.65</v>
      </c>
      <c r="D168" s="40">
        <v>2441.4166666666665</v>
      </c>
      <c r="E168" s="40">
        <v>2392.9333333333329</v>
      </c>
      <c r="F168" s="40">
        <v>2314.2166666666662</v>
      </c>
      <c r="G168" s="40">
        <v>2265.7333333333327</v>
      </c>
      <c r="H168" s="40">
        <v>2520.1333333333332</v>
      </c>
      <c r="I168" s="40">
        <v>2568.6166666666668</v>
      </c>
      <c r="J168" s="40">
        <v>2647.3333333333335</v>
      </c>
      <c r="K168" s="31">
        <v>2489.9</v>
      </c>
      <c r="L168" s="31">
        <v>2362.6999999999998</v>
      </c>
      <c r="M168" s="31">
        <v>4.6911699999999996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123.15</v>
      </c>
      <c r="D169" s="40">
        <v>123.21666666666665</v>
      </c>
      <c r="E169" s="40">
        <v>122.2833333333333</v>
      </c>
      <c r="F169" s="40">
        <v>121.41666666666664</v>
      </c>
      <c r="G169" s="40">
        <v>120.48333333333329</v>
      </c>
      <c r="H169" s="40">
        <v>124.08333333333331</v>
      </c>
      <c r="I169" s="40">
        <v>125.01666666666668</v>
      </c>
      <c r="J169" s="40">
        <v>125.88333333333333</v>
      </c>
      <c r="K169" s="31">
        <v>124.15</v>
      </c>
      <c r="L169" s="31">
        <v>122.35</v>
      </c>
      <c r="M169" s="31">
        <v>43.66995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202.65</v>
      </c>
      <c r="D170" s="40">
        <v>202.91666666666666</v>
      </c>
      <c r="E170" s="40">
        <v>201.58333333333331</v>
      </c>
      <c r="F170" s="40">
        <v>200.51666666666665</v>
      </c>
      <c r="G170" s="40">
        <v>199.18333333333331</v>
      </c>
      <c r="H170" s="40">
        <v>203.98333333333332</v>
      </c>
      <c r="I170" s="40">
        <v>205.31666666666663</v>
      </c>
      <c r="J170" s="40">
        <v>206.38333333333333</v>
      </c>
      <c r="K170" s="31">
        <v>204.25</v>
      </c>
      <c r="L170" s="31">
        <v>201.85</v>
      </c>
      <c r="M170" s="31">
        <v>46.233020000000003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472.7</v>
      </c>
      <c r="D171" s="40">
        <v>466.23333333333335</v>
      </c>
      <c r="E171" s="40">
        <v>453.4666666666667</v>
      </c>
      <c r="F171" s="40">
        <v>434.23333333333335</v>
      </c>
      <c r="G171" s="40">
        <v>421.4666666666667</v>
      </c>
      <c r="H171" s="40">
        <v>485.4666666666667</v>
      </c>
      <c r="I171" s="40">
        <v>498.23333333333335</v>
      </c>
      <c r="J171" s="40">
        <v>517.4666666666667</v>
      </c>
      <c r="K171" s="31">
        <v>479</v>
      </c>
      <c r="L171" s="31">
        <v>447</v>
      </c>
      <c r="M171" s="31">
        <v>8.2817900000000009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15115.55</v>
      </c>
      <c r="D172" s="40">
        <v>15182.85</v>
      </c>
      <c r="E172" s="40">
        <v>14932.7</v>
      </c>
      <c r="F172" s="40">
        <v>14749.85</v>
      </c>
      <c r="G172" s="40">
        <v>14499.7</v>
      </c>
      <c r="H172" s="40">
        <v>15365.7</v>
      </c>
      <c r="I172" s="40">
        <v>15615.849999999999</v>
      </c>
      <c r="J172" s="40">
        <v>15798.7</v>
      </c>
      <c r="K172" s="31">
        <v>15433</v>
      </c>
      <c r="L172" s="31">
        <v>15000</v>
      </c>
      <c r="M172" s="31">
        <v>0.17849999999999999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40.75</v>
      </c>
      <c r="D173" s="40">
        <v>40.35</v>
      </c>
      <c r="E173" s="40">
        <v>39.650000000000006</v>
      </c>
      <c r="F173" s="40">
        <v>38.550000000000004</v>
      </c>
      <c r="G173" s="40">
        <v>37.850000000000009</v>
      </c>
      <c r="H173" s="40">
        <v>41.45</v>
      </c>
      <c r="I173" s="40">
        <v>42.150000000000006</v>
      </c>
      <c r="J173" s="40">
        <v>43.25</v>
      </c>
      <c r="K173" s="31">
        <v>41.05</v>
      </c>
      <c r="L173" s="31">
        <v>39.25</v>
      </c>
      <c r="M173" s="31">
        <v>522.45056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198.45</v>
      </c>
      <c r="D174" s="40">
        <v>197.81666666666669</v>
      </c>
      <c r="E174" s="40">
        <v>196.38333333333338</v>
      </c>
      <c r="F174" s="40">
        <v>194.31666666666669</v>
      </c>
      <c r="G174" s="40">
        <v>192.88333333333338</v>
      </c>
      <c r="H174" s="40">
        <v>199.88333333333338</v>
      </c>
      <c r="I174" s="40">
        <v>201.31666666666672</v>
      </c>
      <c r="J174" s="40">
        <v>203.38333333333338</v>
      </c>
      <c r="K174" s="31">
        <v>199.25</v>
      </c>
      <c r="L174" s="31">
        <v>195.75</v>
      </c>
      <c r="M174" s="31">
        <v>51.840299999999999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136.25</v>
      </c>
      <c r="D175" s="40">
        <v>135.79999999999998</v>
      </c>
      <c r="E175" s="40">
        <v>134.64999999999998</v>
      </c>
      <c r="F175" s="40">
        <v>133.04999999999998</v>
      </c>
      <c r="G175" s="40">
        <v>131.89999999999998</v>
      </c>
      <c r="H175" s="40">
        <v>137.39999999999998</v>
      </c>
      <c r="I175" s="40">
        <v>138.55000000000001</v>
      </c>
      <c r="J175" s="40">
        <v>140.14999999999998</v>
      </c>
      <c r="K175" s="31">
        <v>136.94999999999999</v>
      </c>
      <c r="L175" s="31">
        <v>134.19999999999999</v>
      </c>
      <c r="M175" s="31">
        <v>91.202579999999998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2458.9499999999998</v>
      </c>
      <c r="D176" s="40">
        <v>2451.7666666666664</v>
      </c>
      <c r="E176" s="40">
        <v>2437.5333333333328</v>
      </c>
      <c r="F176" s="40">
        <v>2416.1166666666663</v>
      </c>
      <c r="G176" s="40">
        <v>2401.8833333333328</v>
      </c>
      <c r="H176" s="40">
        <v>2473.1833333333329</v>
      </c>
      <c r="I176" s="40">
        <v>2487.4166666666665</v>
      </c>
      <c r="J176" s="40">
        <v>2508.833333333333</v>
      </c>
      <c r="K176" s="31">
        <v>2466</v>
      </c>
      <c r="L176" s="31">
        <v>2430.35</v>
      </c>
      <c r="M176" s="31">
        <v>38.601759999999999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921.95</v>
      </c>
      <c r="D177" s="40">
        <v>935.31666666666661</v>
      </c>
      <c r="E177" s="40">
        <v>906.68333333333317</v>
      </c>
      <c r="F177" s="40">
        <v>891.41666666666652</v>
      </c>
      <c r="G177" s="40">
        <v>862.78333333333308</v>
      </c>
      <c r="H177" s="40">
        <v>950.58333333333326</v>
      </c>
      <c r="I177" s="40">
        <v>979.2166666666667</v>
      </c>
      <c r="J177" s="40">
        <v>994.48333333333335</v>
      </c>
      <c r="K177" s="31">
        <v>963.95</v>
      </c>
      <c r="L177" s="31">
        <v>920.05</v>
      </c>
      <c r="M177" s="31">
        <v>78.644239999999996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1175.5999999999999</v>
      </c>
      <c r="D178" s="40">
        <v>1170.0666666666666</v>
      </c>
      <c r="E178" s="40">
        <v>1162.3333333333333</v>
      </c>
      <c r="F178" s="40">
        <v>1149.0666666666666</v>
      </c>
      <c r="G178" s="40">
        <v>1141.3333333333333</v>
      </c>
      <c r="H178" s="40">
        <v>1183.3333333333333</v>
      </c>
      <c r="I178" s="40">
        <v>1191.0666666666668</v>
      </c>
      <c r="J178" s="40">
        <v>1204.3333333333333</v>
      </c>
      <c r="K178" s="31">
        <v>1177.8</v>
      </c>
      <c r="L178" s="31">
        <v>1156.8</v>
      </c>
      <c r="M178" s="31">
        <v>9.4903999999999993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2148.85</v>
      </c>
      <c r="D179" s="40">
        <v>2142.4333333333334</v>
      </c>
      <c r="E179" s="40">
        <v>2128.8666666666668</v>
      </c>
      <c r="F179" s="40">
        <v>2108.8833333333332</v>
      </c>
      <c r="G179" s="40">
        <v>2095.3166666666666</v>
      </c>
      <c r="H179" s="40">
        <v>2162.416666666667</v>
      </c>
      <c r="I179" s="40">
        <v>2175.9833333333336</v>
      </c>
      <c r="J179" s="40">
        <v>2195.9666666666672</v>
      </c>
      <c r="K179" s="31">
        <v>2156</v>
      </c>
      <c r="L179" s="31">
        <v>2122.4499999999998</v>
      </c>
      <c r="M179" s="31">
        <v>3.9769999999999999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7664.1</v>
      </c>
      <c r="D180" s="40">
        <v>7671.3666666666659</v>
      </c>
      <c r="E180" s="40">
        <v>7633.7333333333318</v>
      </c>
      <c r="F180" s="40">
        <v>7603.3666666666659</v>
      </c>
      <c r="G180" s="40">
        <v>7565.7333333333318</v>
      </c>
      <c r="H180" s="40">
        <v>7701.7333333333318</v>
      </c>
      <c r="I180" s="40">
        <v>7739.366666666665</v>
      </c>
      <c r="J180" s="40">
        <v>7769.7333333333318</v>
      </c>
      <c r="K180" s="31">
        <v>7709</v>
      </c>
      <c r="L180" s="31">
        <v>7641</v>
      </c>
      <c r="M180" s="31">
        <v>0.18593999999999999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26406.45</v>
      </c>
      <c r="D181" s="40">
        <v>26372.25</v>
      </c>
      <c r="E181" s="40">
        <v>26216.9</v>
      </c>
      <c r="F181" s="40">
        <v>26027.350000000002</v>
      </c>
      <c r="G181" s="40">
        <v>25872.000000000004</v>
      </c>
      <c r="H181" s="40">
        <v>26561.8</v>
      </c>
      <c r="I181" s="40">
        <v>26717.149999999998</v>
      </c>
      <c r="J181" s="40">
        <v>26906.699999999997</v>
      </c>
      <c r="K181" s="31">
        <v>26527.599999999999</v>
      </c>
      <c r="L181" s="31">
        <v>26182.7</v>
      </c>
      <c r="M181" s="31">
        <v>0.20165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1504.35</v>
      </c>
      <c r="D182" s="40">
        <v>1498.9833333333333</v>
      </c>
      <c r="E182" s="40">
        <v>1480.9166666666667</v>
      </c>
      <c r="F182" s="40">
        <v>1457.4833333333333</v>
      </c>
      <c r="G182" s="40">
        <v>1439.4166666666667</v>
      </c>
      <c r="H182" s="40">
        <v>1522.4166666666667</v>
      </c>
      <c r="I182" s="40">
        <v>1540.4833333333333</v>
      </c>
      <c r="J182" s="40">
        <v>1563.9166666666667</v>
      </c>
      <c r="K182" s="31">
        <v>1517.05</v>
      </c>
      <c r="L182" s="31">
        <v>1475.55</v>
      </c>
      <c r="M182" s="31">
        <v>5.4907700000000004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2445.35</v>
      </c>
      <c r="D183" s="40">
        <v>2395.6333333333332</v>
      </c>
      <c r="E183" s="40">
        <v>2321.3166666666666</v>
      </c>
      <c r="F183" s="40">
        <v>2197.2833333333333</v>
      </c>
      <c r="G183" s="40">
        <v>2122.9666666666667</v>
      </c>
      <c r="H183" s="40">
        <v>2519.6666666666665</v>
      </c>
      <c r="I183" s="40">
        <v>2593.9833333333331</v>
      </c>
      <c r="J183" s="40">
        <v>2718.0166666666664</v>
      </c>
      <c r="K183" s="31">
        <v>2469.9499999999998</v>
      </c>
      <c r="L183" s="31">
        <v>2271.6</v>
      </c>
      <c r="M183" s="31">
        <v>33.755719999999997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494.7</v>
      </c>
      <c r="D184" s="40">
        <v>491.68333333333334</v>
      </c>
      <c r="E184" s="40">
        <v>487.41666666666669</v>
      </c>
      <c r="F184" s="40">
        <v>480.13333333333333</v>
      </c>
      <c r="G184" s="40">
        <v>475.86666666666667</v>
      </c>
      <c r="H184" s="40">
        <v>498.9666666666667</v>
      </c>
      <c r="I184" s="40">
        <v>503.23333333333335</v>
      </c>
      <c r="J184" s="40">
        <v>510.51666666666671</v>
      </c>
      <c r="K184" s="31">
        <v>495.95</v>
      </c>
      <c r="L184" s="31">
        <v>484.4</v>
      </c>
      <c r="M184" s="31">
        <v>132.61408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112.25</v>
      </c>
      <c r="D185" s="40">
        <v>111.68333333333334</v>
      </c>
      <c r="E185" s="40">
        <v>110.61666666666667</v>
      </c>
      <c r="F185" s="40">
        <v>108.98333333333333</v>
      </c>
      <c r="G185" s="40">
        <v>107.91666666666667</v>
      </c>
      <c r="H185" s="40">
        <v>113.31666666666668</v>
      </c>
      <c r="I185" s="40">
        <v>114.38333333333334</v>
      </c>
      <c r="J185" s="40">
        <v>116.01666666666668</v>
      </c>
      <c r="K185" s="31">
        <v>112.75</v>
      </c>
      <c r="L185" s="31">
        <v>110.05</v>
      </c>
      <c r="M185" s="31">
        <v>317.74104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761.35</v>
      </c>
      <c r="D186" s="40">
        <v>763.51666666666677</v>
      </c>
      <c r="E186" s="40">
        <v>752.03333333333353</v>
      </c>
      <c r="F186" s="40">
        <v>742.71666666666681</v>
      </c>
      <c r="G186" s="40">
        <v>731.23333333333358</v>
      </c>
      <c r="H186" s="40">
        <v>772.83333333333348</v>
      </c>
      <c r="I186" s="40">
        <v>784.31666666666683</v>
      </c>
      <c r="J186" s="40">
        <v>793.63333333333344</v>
      </c>
      <c r="K186" s="31">
        <v>775</v>
      </c>
      <c r="L186" s="31">
        <v>754.2</v>
      </c>
      <c r="M186" s="31">
        <v>29.503879999999999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550.5</v>
      </c>
      <c r="D187" s="40">
        <v>548.25</v>
      </c>
      <c r="E187" s="40">
        <v>543</v>
      </c>
      <c r="F187" s="40">
        <v>535.5</v>
      </c>
      <c r="G187" s="40">
        <v>530.25</v>
      </c>
      <c r="H187" s="40">
        <v>555.75</v>
      </c>
      <c r="I187" s="40">
        <v>561</v>
      </c>
      <c r="J187" s="40">
        <v>568.5</v>
      </c>
      <c r="K187" s="31">
        <v>553.5</v>
      </c>
      <c r="L187" s="31">
        <v>540.75</v>
      </c>
      <c r="M187" s="31">
        <v>14.83304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602.25</v>
      </c>
      <c r="D188" s="40">
        <v>601.15</v>
      </c>
      <c r="E188" s="40">
        <v>593.4</v>
      </c>
      <c r="F188" s="40">
        <v>584.54999999999995</v>
      </c>
      <c r="G188" s="40">
        <v>576.79999999999995</v>
      </c>
      <c r="H188" s="40">
        <v>610</v>
      </c>
      <c r="I188" s="40">
        <v>617.75</v>
      </c>
      <c r="J188" s="40">
        <v>626.6</v>
      </c>
      <c r="K188" s="31">
        <v>608.9</v>
      </c>
      <c r="L188" s="31">
        <v>592.29999999999995</v>
      </c>
      <c r="M188" s="31">
        <v>5.7490100000000002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682.25</v>
      </c>
      <c r="D189" s="40">
        <v>683.93333333333339</v>
      </c>
      <c r="E189" s="40">
        <v>676.86666666666679</v>
      </c>
      <c r="F189" s="40">
        <v>671.48333333333335</v>
      </c>
      <c r="G189" s="40">
        <v>664.41666666666674</v>
      </c>
      <c r="H189" s="40">
        <v>689.31666666666683</v>
      </c>
      <c r="I189" s="40">
        <v>696.38333333333344</v>
      </c>
      <c r="J189" s="40">
        <v>701.76666666666688</v>
      </c>
      <c r="K189" s="31">
        <v>691</v>
      </c>
      <c r="L189" s="31">
        <v>678.55</v>
      </c>
      <c r="M189" s="31">
        <v>10.66005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940.15</v>
      </c>
      <c r="D190" s="40">
        <v>941.26666666666677</v>
      </c>
      <c r="E190" s="40">
        <v>930.53333333333353</v>
      </c>
      <c r="F190" s="40">
        <v>920.91666666666674</v>
      </c>
      <c r="G190" s="40">
        <v>910.18333333333351</v>
      </c>
      <c r="H190" s="40">
        <v>950.88333333333355</v>
      </c>
      <c r="I190" s="40">
        <v>961.6166666666669</v>
      </c>
      <c r="J190" s="40">
        <v>971.23333333333358</v>
      </c>
      <c r="K190" s="31">
        <v>952</v>
      </c>
      <c r="L190" s="31">
        <v>931.65</v>
      </c>
      <c r="M190" s="31">
        <v>23.068000000000001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1391.75</v>
      </c>
      <c r="D191" s="40">
        <v>1378.9166666666667</v>
      </c>
      <c r="E191" s="40">
        <v>1362.9333333333334</v>
      </c>
      <c r="F191" s="40">
        <v>1334.1166666666666</v>
      </c>
      <c r="G191" s="40">
        <v>1318.1333333333332</v>
      </c>
      <c r="H191" s="40">
        <v>1407.7333333333336</v>
      </c>
      <c r="I191" s="40">
        <v>1423.7166666666667</v>
      </c>
      <c r="J191" s="40">
        <v>1452.5333333333338</v>
      </c>
      <c r="K191" s="31">
        <v>1394.9</v>
      </c>
      <c r="L191" s="31">
        <v>1350.1</v>
      </c>
      <c r="M191" s="31">
        <v>2.8171400000000002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3636.8</v>
      </c>
      <c r="D192" s="40">
        <v>3617.9666666666667</v>
      </c>
      <c r="E192" s="40">
        <v>3593.9333333333334</v>
      </c>
      <c r="F192" s="40">
        <v>3551.0666666666666</v>
      </c>
      <c r="G192" s="40">
        <v>3527.0333333333333</v>
      </c>
      <c r="H192" s="40">
        <v>3660.8333333333335</v>
      </c>
      <c r="I192" s="40">
        <v>3684.8666666666672</v>
      </c>
      <c r="J192" s="40">
        <v>3727.7333333333336</v>
      </c>
      <c r="K192" s="31">
        <v>3642</v>
      </c>
      <c r="L192" s="31">
        <v>3575.1</v>
      </c>
      <c r="M192" s="31">
        <v>15.10718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769.65</v>
      </c>
      <c r="D193" s="40">
        <v>772.31666666666661</v>
      </c>
      <c r="E193" s="40">
        <v>762.68333333333317</v>
      </c>
      <c r="F193" s="40">
        <v>755.71666666666658</v>
      </c>
      <c r="G193" s="40">
        <v>746.08333333333314</v>
      </c>
      <c r="H193" s="40">
        <v>779.28333333333319</v>
      </c>
      <c r="I193" s="40">
        <v>788.91666666666663</v>
      </c>
      <c r="J193" s="40">
        <v>795.88333333333321</v>
      </c>
      <c r="K193" s="31">
        <v>781.95</v>
      </c>
      <c r="L193" s="31">
        <v>765.35</v>
      </c>
      <c r="M193" s="31">
        <v>14.127940000000001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5993.75</v>
      </c>
      <c r="D194" s="40">
        <v>5973.583333333333</v>
      </c>
      <c r="E194" s="40">
        <v>5897.1666666666661</v>
      </c>
      <c r="F194" s="40">
        <v>5800.583333333333</v>
      </c>
      <c r="G194" s="40">
        <v>5724.1666666666661</v>
      </c>
      <c r="H194" s="40">
        <v>6070.1666666666661</v>
      </c>
      <c r="I194" s="40">
        <v>6146.5833333333321</v>
      </c>
      <c r="J194" s="40">
        <v>6243.1666666666661</v>
      </c>
      <c r="K194" s="31">
        <v>6050</v>
      </c>
      <c r="L194" s="31">
        <v>5877</v>
      </c>
      <c r="M194" s="31">
        <v>1.6573800000000001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494.45</v>
      </c>
      <c r="D195" s="40">
        <v>492.59999999999997</v>
      </c>
      <c r="E195" s="40">
        <v>488.39999999999992</v>
      </c>
      <c r="F195" s="40">
        <v>482.34999999999997</v>
      </c>
      <c r="G195" s="40">
        <v>478.14999999999992</v>
      </c>
      <c r="H195" s="40">
        <v>498.64999999999992</v>
      </c>
      <c r="I195" s="40">
        <v>502.84999999999997</v>
      </c>
      <c r="J195" s="40">
        <v>508.89999999999992</v>
      </c>
      <c r="K195" s="31">
        <v>496.8</v>
      </c>
      <c r="L195" s="31">
        <v>486.55</v>
      </c>
      <c r="M195" s="31">
        <v>145.67814999999999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228</v>
      </c>
      <c r="D196" s="40">
        <v>227.76666666666665</v>
      </c>
      <c r="E196" s="40">
        <v>225.6333333333333</v>
      </c>
      <c r="F196" s="40">
        <v>223.26666666666665</v>
      </c>
      <c r="G196" s="40">
        <v>221.1333333333333</v>
      </c>
      <c r="H196" s="40">
        <v>230.1333333333333</v>
      </c>
      <c r="I196" s="40">
        <v>232.26666666666662</v>
      </c>
      <c r="J196" s="40">
        <v>234.6333333333333</v>
      </c>
      <c r="K196" s="31">
        <v>229.9</v>
      </c>
      <c r="L196" s="31">
        <v>225.4</v>
      </c>
      <c r="M196" s="31">
        <v>263.63105000000002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1180</v>
      </c>
      <c r="D197" s="40">
        <v>1178.8333333333333</v>
      </c>
      <c r="E197" s="40">
        <v>1168.7666666666664</v>
      </c>
      <c r="F197" s="40">
        <v>1157.5333333333331</v>
      </c>
      <c r="G197" s="40">
        <v>1147.4666666666662</v>
      </c>
      <c r="H197" s="40">
        <v>1190.0666666666666</v>
      </c>
      <c r="I197" s="40">
        <v>1200.1333333333337</v>
      </c>
      <c r="J197" s="40">
        <v>1211.3666666666668</v>
      </c>
      <c r="K197" s="31">
        <v>1188.9000000000001</v>
      </c>
      <c r="L197" s="31">
        <v>1167.5999999999999</v>
      </c>
      <c r="M197" s="31">
        <v>48.121299999999998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1602.65</v>
      </c>
      <c r="D198" s="40">
        <v>1597.4666666666669</v>
      </c>
      <c r="E198" s="40">
        <v>1583.7333333333338</v>
      </c>
      <c r="F198" s="40">
        <v>1564.8166666666668</v>
      </c>
      <c r="G198" s="40">
        <v>1551.0833333333337</v>
      </c>
      <c r="H198" s="40">
        <v>1616.3833333333339</v>
      </c>
      <c r="I198" s="40">
        <v>1630.116666666667</v>
      </c>
      <c r="J198" s="40">
        <v>1649.033333333334</v>
      </c>
      <c r="K198" s="31">
        <v>1611.2</v>
      </c>
      <c r="L198" s="31">
        <v>1578.55</v>
      </c>
      <c r="M198" s="31">
        <v>17.76362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992.7</v>
      </c>
      <c r="D199" s="40">
        <v>990.31666666666661</v>
      </c>
      <c r="E199" s="40">
        <v>985.13333333333321</v>
      </c>
      <c r="F199" s="40">
        <v>977.56666666666661</v>
      </c>
      <c r="G199" s="40">
        <v>972.38333333333321</v>
      </c>
      <c r="H199" s="40">
        <v>997.88333333333321</v>
      </c>
      <c r="I199" s="40">
        <v>1003.0666666666666</v>
      </c>
      <c r="J199" s="40">
        <v>1010.6333333333332</v>
      </c>
      <c r="K199" s="31">
        <v>995.5</v>
      </c>
      <c r="L199" s="31">
        <v>982.75</v>
      </c>
      <c r="M199" s="31">
        <v>1.3212600000000001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2339.35</v>
      </c>
      <c r="D200" s="40">
        <v>2340.35</v>
      </c>
      <c r="E200" s="40">
        <v>2295.2999999999997</v>
      </c>
      <c r="F200" s="40">
        <v>2251.25</v>
      </c>
      <c r="G200" s="40">
        <v>2206.1999999999998</v>
      </c>
      <c r="H200" s="40">
        <v>2384.3999999999996</v>
      </c>
      <c r="I200" s="40">
        <v>2429.4499999999998</v>
      </c>
      <c r="J200" s="40">
        <v>2473.4999999999995</v>
      </c>
      <c r="K200" s="31">
        <v>2385.4</v>
      </c>
      <c r="L200" s="31">
        <v>2296.3000000000002</v>
      </c>
      <c r="M200" s="31">
        <v>22.881640000000001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3086.65</v>
      </c>
      <c r="D201" s="40">
        <v>3095.7833333333333</v>
      </c>
      <c r="E201" s="40">
        <v>3062.9166666666665</v>
      </c>
      <c r="F201" s="40">
        <v>3039.1833333333334</v>
      </c>
      <c r="G201" s="40">
        <v>3006.3166666666666</v>
      </c>
      <c r="H201" s="40">
        <v>3119.5166666666664</v>
      </c>
      <c r="I201" s="40">
        <v>3152.3833333333332</v>
      </c>
      <c r="J201" s="40">
        <v>3176.1166666666663</v>
      </c>
      <c r="K201" s="31">
        <v>3128.65</v>
      </c>
      <c r="L201" s="31">
        <v>3072.05</v>
      </c>
      <c r="M201" s="31">
        <v>0.67678000000000005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579.70000000000005</v>
      </c>
      <c r="D202" s="40">
        <v>576.66666666666663</v>
      </c>
      <c r="E202" s="40">
        <v>570.93333333333328</v>
      </c>
      <c r="F202" s="40">
        <v>562.16666666666663</v>
      </c>
      <c r="G202" s="40">
        <v>556.43333333333328</v>
      </c>
      <c r="H202" s="40">
        <v>585.43333333333328</v>
      </c>
      <c r="I202" s="40">
        <v>591.16666666666663</v>
      </c>
      <c r="J202" s="40">
        <v>599.93333333333328</v>
      </c>
      <c r="K202" s="31">
        <v>582.4</v>
      </c>
      <c r="L202" s="31">
        <v>567.9</v>
      </c>
      <c r="M202" s="31">
        <v>6.28423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1035.95</v>
      </c>
      <c r="D203" s="40">
        <v>1033.6499999999999</v>
      </c>
      <c r="E203" s="40">
        <v>1027.2999999999997</v>
      </c>
      <c r="F203" s="40">
        <v>1018.6499999999999</v>
      </c>
      <c r="G203" s="40">
        <v>1012.2999999999997</v>
      </c>
      <c r="H203" s="40">
        <v>1042.2999999999997</v>
      </c>
      <c r="I203" s="40">
        <v>1048.6499999999996</v>
      </c>
      <c r="J203" s="40">
        <v>1057.2999999999997</v>
      </c>
      <c r="K203" s="31">
        <v>1040</v>
      </c>
      <c r="L203" s="31">
        <v>1025</v>
      </c>
      <c r="M203" s="31">
        <v>2.3207499999999999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737.45</v>
      </c>
      <c r="D204" s="40">
        <v>739.98333333333323</v>
      </c>
      <c r="E204" s="40">
        <v>732.31666666666649</v>
      </c>
      <c r="F204" s="40">
        <v>727.18333333333328</v>
      </c>
      <c r="G204" s="40">
        <v>719.51666666666654</v>
      </c>
      <c r="H204" s="40">
        <v>745.11666666666645</v>
      </c>
      <c r="I204" s="40">
        <v>752.78333333333319</v>
      </c>
      <c r="J204" s="40">
        <v>757.9166666666664</v>
      </c>
      <c r="K204" s="31">
        <v>747.65</v>
      </c>
      <c r="L204" s="31">
        <v>734.85</v>
      </c>
      <c r="M204" s="31">
        <v>10.8459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7440.45</v>
      </c>
      <c r="D205" s="40">
        <v>7427.5333333333328</v>
      </c>
      <c r="E205" s="40">
        <v>7403.2166666666653</v>
      </c>
      <c r="F205" s="40">
        <v>7365.9833333333327</v>
      </c>
      <c r="G205" s="40">
        <v>7341.6666666666652</v>
      </c>
      <c r="H205" s="40">
        <v>7464.7666666666655</v>
      </c>
      <c r="I205" s="40">
        <v>7489.083333333333</v>
      </c>
      <c r="J205" s="40">
        <v>7526.3166666666657</v>
      </c>
      <c r="K205" s="31">
        <v>7451.85</v>
      </c>
      <c r="L205" s="31">
        <v>7390.3</v>
      </c>
      <c r="M205" s="31">
        <v>1.44726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48.7</v>
      </c>
      <c r="D206" s="40">
        <v>48.133333333333333</v>
      </c>
      <c r="E206" s="40">
        <v>46.566666666666663</v>
      </c>
      <c r="F206" s="40">
        <v>44.43333333333333</v>
      </c>
      <c r="G206" s="40">
        <v>42.86666666666666</v>
      </c>
      <c r="H206" s="40">
        <v>50.266666666666666</v>
      </c>
      <c r="I206" s="40">
        <v>51.833333333333343</v>
      </c>
      <c r="J206" s="40">
        <v>53.966666666666669</v>
      </c>
      <c r="K206" s="31">
        <v>49.7</v>
      </c>
      <c r="L206" s="31">
        <v>46</v>
      </c>
      <c r="M206" s="31">
        <v>279.93964999999997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1595.85</v>
      </c>
      <c r="D207" s="40">
        <v>1588.6833333333334</v>
      </c>
      <c r="E207" s="40">
        <v>1569.3666666666668</v>
      </c>
      <c r="F207" s="40">
        <v>1542.8833333333334</v>
      </c>
      <c r="G207" s="40">
        <v>1523.5666666666668</v>
      </c>
      <c r="H207" s="40">
        <v>1615.1666666666667</v>
      </c>
      <c r="I207" s="40">
        <v>1634.4833333333333</v>
      </c>
      <c r="J207" s="40">
        <v>1660.9666666666667</v>
      </c>
      <c r="K207" s="31">
        <v>1608</v>
      </c>
      <c r="L207" s="31">
        <v>1562.2</v>
      </c>
      <c r="M207" s="31">
        <v>3.5624500000000001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925.3</v>
      </c>
      <c r="D208" s="40">
        <v>927.16666666666663</v>
      </c>
      <c r="E208" s="40">
        <v>919.68333333333328</v>
      </c>
      <c r="F208" s="40">
        <v>914.06666666666661</v>
      </c>
      <c r="G208" s="40">
        <v>906.58333333333326</v>
      </c>
      <c r="H208" s="40">
        <v>932.7833333333333</v>
      </c>
      <c r="I208" s="40">
        <v>940.26666666666665</v>
      </c>
      <c r="J208" s="40">
        <v>945.88333333333333</v>
      </c>
      <c r="K208" s="31">
        <v>934.65</v>
      </c>
      <c r="L208" s="31">
        <v>921.55</v>
      </c>
      <c r="M208" s="31">
        <v>13.538880000000001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891.25</v>
      </c>
      <c r="D209" s="40">
        <v>890.05000000000007</v>
      </c>
      <c r="E209" s="40">
        <v>881.90000000000009</v>
      </c>
      <c r="F209" s="40">
        <v>872.55000000000007</v>
      </c>
      <c r="G209" s="40">
        <v>864.40000000000009</v>
      </c>
      <c r="H209" s="40">
        <v>899.40000000000009</v>
      </c>
      <c r="I209" s="40">
        <v>907.55</v>
      </c>
      <c r="J209" s="40">
        <v>916.90000000000009</v>
      </c>
      <c r="K209" s="31">
        <v>898.2</v>
      </c>
      <c r="L209" s="31">
        <v>880.7</v>
      </c>
      <c r="M209" s="31">
        <v>2.2092000000000001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349.7</v>
      </c>
      <c r="D210" s="40">
        <v>349.40000000000003</v>
      </c>
      <c r="E210" s="40">
        <v>346.30000000000007</v>
      </c>
      <c r="F210" s="40">
        <v>342.90000000000003</v>
      </c>
      <c r="G210" s="40">
        <v>339.80000000000007</v>
      </c>
      <c r="H210" s="40">
        <v>352.80000000000007</v>
      </c>
      <c r="I210" s="40">
        <v>355.90000000000009</v>
      </c>
      <c r="J210" s="40">
        <v>359.30000000000007</v>
      </c>
      <c r="K210" s="31">
        <v>352.5</v>
      </c>
      <c r="L210" s="31">
        <v>346</v>
      </c>
      <c r="M210" s="31">
        <v>87.708129999999997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16.399999999999999</v>
      </c>
      <c r="D211" s="40">
        <v>16.466666666666669</v>
      </c>
      <c r="E211" s="40">
        <v>16.133333333333336</v>
      </c>
      <c r="F211" s="40">
        <v>15.866666666666667</v>
      </c>
      <c r="G211" s="40">
        <v>15.533333333333335</v>
      </c>
      <c r="H211" s="40">
        <v>16.733333333333338</v>
      </c>
      <c r="I211" s="40">
        <v>17.066666666666666</v>
      </c>
      <c r="J211" s="40">
        <v>17.333333333333339</v>
      </c>
      <c r="K211" s="31">
        <v>16.8</v>
      </c>
      <c r="L211" s="31">
        <v>16.2</v>
      </c>
      <c r="M211" s="31">
        <v>5364.6366699999999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1250.75</v>
      </c>
      <c r="D212" s="40">
        <v>1252.4666666666667</v>
      </c>
      <c r="E212" s="40">
        <v>1242.7833333333333</v>
      </c>
      <c r="F212" s="40">
        <v>1234.8166666666666</v>
      </c>
      <c r="G212" s="40">
        <v>1225.1333333333332</v>
      </c>
      <c r="H212" s="40">
        <v>1260.4333333333334</v>
      </c>
      <c r="I212" s="40">
        <v>1270.1166666666668</v>
      </c>
      <c r="J212" s="40">
        <v>1278.0833333333335</v>
      </c>
      <c r="K212" s="31">
        <v>1262.1500000000001</v>
      </c>
      <c r="L212" s="31">
        <v>1244.5</v>
      </c>
      <c r="M212" s="31">
        <v>4.5486700000000004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1918.7</v>
      </c>
      <c r="D213" s="40">
        <v>1927.9166666666667</v>
      </c>
      <c r="E213" s="40">
        <v>1897.3833333333334</v>
      </c>
      <c r="F213" s="40">
        <v>1876.0666666666666</v>
      </c>
      <c r="G213" s="40">
        <v>1845.5333333333333</v>
      </c>
      <c r="H213" s="40">
        <v>1949.2333333333336</v>
      </c>
      <c r="I213" s="40">
        <v>1979.7666666666669</v>
      </c>
      <c r="J213" s="40">
        <v>2001.0833333333337</v>
      </c>
      <c r="K213" s="31">
        <v>1958.45</v>
      </c>
      <c r="L213" s="31">
        <v>1906.6</v>
      </c>
      <c r="M213" s="31">
        <v>3.8118599999999998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638.25</v>
      </c>
      <c r="D214" s="40">
        <v>639.75</v>
      </c>
      <c r="E214" s="40">
        <v>633.6</v>
      </c>
      <c r="F214" s="40">
        <v>628.95000000000005</v>
      </c>
      <c r="G214" s="40">
        <v>622.80000000000007</v>
      </c>
      <c r="H214" s="40">
        <v>644.4</v>
      </c>
      <c r="I214" s="40">
        <v>650.55000000000007</v>
      </c>
      <c r="J214" s="40">
        <v>655.19999999999993</v>
      </c>
      <c r="K214" s="40">
        <v>645.9</v>
      </c>
      <c r="L214" s="40">
        <v>635.1</v>
      </c>
      <c r="M214" s="40">
        <v>42.626060000000003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14.45</v>
      </c>
      <c r="D215" s="40">
        <v>14.383333333333335</v>
      </c>
      <c r="E215" s="40">
        <v>14.116666666666669</v>
      </c>
      <c r="F215" s="40">
        <v>13.783333333333335</v>
      </c>
      <c r="G215" s="40">
        <v>13.516666666666669</v>
      </c>
      <c r="H215" s="40">
        <v>14.716666666666669</v>
      </c>
      <c r="I215" s="40">
        <v>14.983333333333334</v>
      </c>
      <c r="J215" s="40">
        <v>15.316666666666668</v>
      </c>
      <c r="K215" s="40">
        <v>14.65</v>
      </c>
      <c r="L215" s="40">
        <v>14.05</v>
      </c>
      <c r="M215" s="40">
        <v>2870.1676400000001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371</v>
      </c>
      <c r="D216" s="40">
        <v>370.3</v>
      </c>
      <c r="E216" s="40">
        <v>367.1</v>
      </c>
      <c r="F216" s="40">
        <v>363.2</v>
      </c>
      <c r="G216" s="40">
        <v>360</v>
      </c>
      <c r="H216" s="40">
        <v>374.20000000000005</v>
      </c>
      <c r="I216" s="40">
        <v>377.4</v>
      </c>
      <c r="J216" s="40">
        <v>381.30000000000007</v>
      </c>
      <c r="K216" s="40">
        <v>373.5</v>
      </c>
      <c r="L216" s="40">
        <v>366.4</v>
      </c>
      <c r="M216" s="40">
        <v>148.12416999999999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B13" sqref="B1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10"/>
      <c r="B1" s="511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44543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03" t="s">
        <v>16</v>
      </c>
      <c r="B9" s="505" t="s">
        <v>18</v>
      </c>
      <c r="C9" s="509" t="s">
        <v>20</v>
      </c>
      <c r="D9" s="509" t="s">
        <v>21</v>
      </c>
      <c r="E9" s="500" t="s">
        <v>22</v>
      </c>
      <c r="F9" s="501"/>
      <c r="G9" s="502"/>
      <c r="H9" s="500" t="s">
        <v>23</v>
      </c>
      <c r="I9" s="501"/>
      <c r="J9" s="502"/>
      <c r="K9" s="26"/>
      <c r="L9" s="27"/>
      <c r="M9" s="53"/>
      <c r="N9" s="1"/>
      <c r="O9" s="1"/>
    </row>
    <row r="10" spans="1:15" ht="42.75" customHeight="1">
      <c r="A10" s="507"/>
      <c r="B10" s="508"/>
      <c r="C10" s="508"/>
      <c r="D10" s="50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25257.65</v>
      </c>
      <c r="D11" s="40">
        <v>25348.55</v>
      </c>
      <c r="E11" s="40">
        <v>25109.1</v>
      </c>
      <c r="F11" s="40">
        <v>24960.55</v>
      </c>
      <c r="G11" s="40">
        <v>24721.1</v>
      </c>
      <c r="H11" s="40">
        <v>25497.1</v>
      </c>
      <c r="I11" s="40">
        <v>25736.550000000003</v>
      </c>
      <c r="J11" s="40">
        <v>25885.1</v>
      </c>
      <c r="K11" s="31">
        <v>25588</v>
      </c>
      <c r="L11" s="31">
        <v>25200</v>
      </c>
      <c r="M11" s="31">
        <v>6.2599999999999999E-3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577.6</v>
      </c>
      <c r="D12" s="40">
        <v>571.81666666666672</v>
      </c>
      <c r="E12" s="40">
        <v>553.93333333333339</v>
      </c>
      <c r="F12" s="40">
        <v>530.26666666666665</v>
      </c>
      <c r="G12" s="40">
        <v>512.38333333333333</v>
      </c>
      <c r="H12" s="40">
        <v>595.48333333333346</v>
      </c>
      <c r="I12" s="40">
        <v>613.3666666666669</v>
      </c>
      <c r="J12" s="40">
        <v>637.03333333333353</v>
      </c>
      <c r="K12" s="31">
        <v>589.70000000000005</v>
      </c>
      <c r="L12" s="31">
        <v>548.15</v>
      </c>
      <c r="M12" s="31">
        <v>6.93466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975.9</v>
      </c>
      <c r="D13" s="40">
        <v>974.88333333333333</v>
      </c>
      <c r="E13" s="40">
        <v>968.01666666666665</v>
      </c>
      <c r="F13" s="40">
        <v>960.13333333333333</v>
      </c>
      <c r="G13" s="40">
        <v>953.26666666666665</v>
      </c>
      <c r="H13" s="40">
        <v>982.76666666666665</v>
      </c>
      <c r="I13" s="40">
        <v>989.63333333333321</v>
      </c>
      <c r="J13" s="40">
        <v>997.51666666666665</v>
      </c>
      <c r="K13" s="31">
        <v>981.75</v>
      </c>
      <c r="L13" s="31">
        <v>967</v>
      </c>
      <c r="M13" s="31">
        <v>2.1415999999999999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2583.4</v>
      </c>
      <c r="D14" s="40">
        <v>2565.7999999999997</v>
      </c>
      <c r="E14" s="40">
        <v>2527.5999999999995</v>
      </c>
      <c r="F14" s="40">
        <v>2471.7999999999997</v>
      </c>
      <c r="G14" s="40">
        <v>2433.5999999999995</v>
      </c>
      <c r="H14" s="40">
        <v>2621.5999999999995</v>
      </c>
      <c r="I14" s="40">
        <v>2659.7999999999993</v>
      </c>
      <c r="J14" s="40">
        <v>2715.5999999999995</v>
      </c>
      <c r="K14" s="31">
        <v>2604</v>
      </c>
      <c r="L14" s="31">
        <v>2510</v>
      </c>
      <c r="M14" s="31">
        <v>0.40632000000000001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2264.4</v>
      </c>
      <c r="D15" s="40">
        <v>2290.5833333333335</v>
      </c>
      <c r="E15" s="40">
        <v>2209.166666666667</v>
      </c>
      <c r="F15" s="40">
        <v>2153.9333333333334</v>
      </c>
      <c r="G15" s="40">
        <v>2072.5166666666669</v>
      </c>
      <c r="H15" s="40">
        <v>2345.8166666666671</v>
      </c>
      <c r="I15" s="40">
        <v>2427.233333333334</v>
      </c>
      <c r="J15" s="40">
        <v>2482.4666666666672</v>
      </c>
      <c r="K15" s="31">
        <v>2372</v>
      </c>
      <c r="L15" s="31">
        <v>2235.35</v>
      </c>
      <c r="M15" s="31">
        <v>4.8126899999999999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18660.2</v>
      </c>
      <c r="D16" s="40">
        <v>18760.55</v>
      </c>
      <c r="E16" s="40">
        <v>18539.649999999998</v>
      </c>
      <c r="F16" s="40">
        <v>18419.099999999999</v>
      </c>
      <c r="G16" s="40">
        <v>18198.199999999997</v>
      </c>
      <c r="H16" s="40">
        <v>18881.099999999999</v>
      </c>
      <c r="I16" s="40">
        <v>19102</v>
      </c>
      <c r="J16" s="40">
        <v>19222.55</v>
      </c>
      <c r="K16" s="31">
        <v>18981.45</v>
      </c>
      <c r="L16" s="31">
        <v>18640</v>
      </c>
      <c r="M16" s="31">
        <v>6.9500000000000006E-2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124.25</v>
      </c>
      <c r="D17" s="40">
        <v>124.38333333333333</v>
      </c>
      <c r="E17" s="40">
        <v>122.56666666666665</v>
      </c>
      <c r="F17" s="40">
        <v>120.88333333333333</v>
      </c>
      <c r="G17" s="40">
        <v>119.06666666666665</v>
      </c>
      <c r="H17" s="40">
        <v>126.06666666666665</v>
      </c>
      <c r="I17" s="40">
        <v>127.88333333333331</v>
      </c>
      <c r="J17" s="40">
        <v>129.56666666666666</v>
      </c>
      <c r="K17" s="31">
        <v>126.2</v>
      </c>
      <c r="L17" s="31">
        <v>122.7</v>
      </c>
      <c r="M17" s="31">
        <v>62.313200000000002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271.64999999999998</v>
      </c>
      <c r="D18" s="40">
        <v>272.23333333333335</v>
      </c>
      <c r="E18" s="40">
        <v>270.11666666666667</v>
      </c>
      <c r="F18" s="40">
        <v>268.58333333333331</v>
      </c>
      <c r="G18" s="40">
        <v>266.46666666666664</v>
      </c>
      <c r="H18" s="40">
        <v>273.76666666666671</v>
      </c>
      <c r="I18" s="40">
        <v>275.88333333333338</v>
      </c>
      <c r="J18" s="40">
        <v>277.41666666666674</v>
      </c>
      <c r="K18" s="31">
        <v>274.35000000000002</v>
      </c>
      <c r="L18" s="31">
        <v>270.7</v>
      </c>
      <c r="M18" s="31">
        <v>9.3414000000000001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2315.5500000000002</v>
      </c>
      <c r="D19" s="40">
        <v>2315.9166666666665</v>
      </c>
      <c r="E19" s="40">
        <v>2301.6333333333332</v>
      </c>
      <c r="F19" s="40">
        <v>2287.7166666666667</v>
      </c>
      <c r="G19" s="40">
        <v>2273.4333333333334</v>
      </c>
      <c r="H19" s="40">
        <v>2329.833333333333</v>
      </c>
      <c r="I19" s="40">
        <v>2344.1166666666668</v>
      </c>
      <c r="J19" s="40">
        <v>2358.0333333333328</v>
      </c>
      <c r="K19" s="31">
        <v>2330.1999999999998</v>
      </c>
      <c r="L19" s="31">
        <v>2302</v>
      </c>
      <c r="M19" s="31">
        <v>2.02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1740.4</v>
      </c>
      <c r="D20" s="40">
        <v>1746.3333333333333</v>
      </c>
      <c r="E20" s="40">
        <v>1704.6666666666665</v>
      </c>
      <c r="F20" s="40">
        <v>1668.9333333333332</v>
      </c>
      <c r="G20" s="40">
        <v>1627.2666666666664</v>
      </c>
      <c r="H20" s="40">
        <v>1782.0666666666666</v>
      </c>
      <c r="I20" s="40">
        <v>1823.7333333333331</v>
      </c>
      <c r="J20" s="40">
        <v>1859.4666666666667</v>
      </c>
      <c r="K20" s="31">
        <v>1788</v>
      </c>
      <c r="L20" s="31">
        <v>1710.6</v>
      </c>
      <c r="M20" s="31">
        <v>27.08578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1388.9</v>
      </c>
      <c r="D21" s="40">
        <v>1393.4166666666667</v>
      </c>
      <c r="E21" s="40">
        <v>1376.8333333333335</v>
      </c>
      <c r="F21" s="40">
        <v>1364.7666666666667</v>
      </c>
      <c r="G21" s="40">
        <v>1348.1833333333334</v>
      </c>
      <c r="H21" s="40">
        <v>1405.4833333333336</v>
      </c>
      <c r="I21" s="40">
        <v>1422.0666666666671</v>
      </c>
      <c r="J21" s="40">
        <v>1434.1333333333337</v>
      </c>
      <c r="K21" s="31">
        <v>1410</v>
      </c>
      <c r="L21" s="31">
        <v>1381.35</v>
      </c>
      <c r="M21" s="31">
        <v>7.5777700000000001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767.7</v>
      </c>
      <c r="D22" s="40">
        <v>775.2166666666667</v>
      </c>
      <c r="E22" s="40">
        <v>755.48333333333335</v>
      </c>
      <c r="F22" s="40">
        <v>743.26666666666665</v>
      </c>
      <c r="G22" s="40">
        <v>723.5333333333333</v>
      </c>
      <c r="H22" s="40">
        <v>787.43333333333339</v>
      </c>
      <c r="I22" s="40">
        <v>807.16666666666674</v>
      </c>
      <c r="J22" s="40">
        <v>819.38333333333344</v>
      </c>
      <c r="K22" s="31">
        <v>794.95</v>
      </c>
      <c r="L22" s="31">
        <v>763</v>
      </c>
      <c r="M22" s="31">
        <v>100.49545000000001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1874.2</v>
      </c>
      <c r="D23" s="40">
        <v>1878.0666666666666</v>
      </c>
      <c r="E23" s="40">
        <v>1856.1333333333332</v>
      </c>
      <c r="F23" s="40">
        <v>1838.0666666666666</v>
      </c>
      <c r="G23" s="40">
        <v>1816.1333333333332</v>
      </c>
      <c r="H23" s="40">
        <v>1896.1333333333332</v>
      </c>
      <c r="I23" s="40">
        <v>1918.0666666666666</v>
      </c>
      <c r="J23" s="40">
        <v>1936.1333333333332</v>
      </c>
      <c r="K23" s="31">
        <v>1900</v>
      </c>
      <c r="L23" s="31">
        <v>1860</v>
      </c>
      <c r="M23" s="31">
        <v>3.93987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355.2</v>
      </c>
      <c r="D24" s="40">
        <v>355.0333333333333</v>
      </c>
      <c r="E24" s="40">
        <v>351.06666666666661</v>
      </c>
      <c r="F24" s="40">
        <v>346.93333333333328</v>
      </c>
      <c r="G24" s="40">
        <v>342.96666666666658</v>
      </c>
      <c r="H24" s="40">
        <v>359.16666666666663</v>
      </c>
      <c r="I24" s="40">
        <v>363.13333333333333</v>
      </c>
      <c r="J24" s="40">
        <v>367.26666666666665</v>
      </c>
      <c r="K24" s="31">
        <v>359</v>
      </c>
      <c r="L24" s="31">
        <v>350.9</v>
      </c>
      <c r="M24" s="31">
        <v>2.8957099999999998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241.65</v>
      </c>
      <c r="D25" s="40">
        <v>240.23333333333335</v>
      </c>
      <c r="E25" s="40">
        <v>236.91666666666669</v>
      </c>
      <c r="F25" s="40">
        <v>232.18333333333334</v>
      </c>
      <c r="G25" s="40">
        <v>228.86666666666667</v>
      </c>
      <c r="H25" s="40">
        <v>244.9666666666667</v>
      </c>
      <c r="I25" s="40">
        <v>248.28333333333336</v>
      </c>
      <c r="J25" s="40">
        <v>253.01666666666671</v>
      </c>
      <c r="K25" s="31">
        <v>243.55</v>
      </c>
      <c r="L25" s="31">
        <v>235.5</v>
      </c>
      <c r="M25" s="31">
        <v>10.84188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1083.95</v>
      </c>
      <c r="D26" s="40">
        <v>1080.5166666666667</v>
      </c>
      <c r="E26" s="40">
        <v>1061.5333333333333</v>
      </c>
      <c r="F26" s="40">
        <v>1039.1166666666666</v>
      </c>
      <c r="G26" s="40">
        <v>1020.1333333333332</v>
      </c>
      <c r="H26" s="40">
        <v>1102.9333333333334</v>
      </c>
      <c r="I26" s="40">
        <v>1121.9166666666665</v>
      </c>
      <c r="J26" s="40">
        <v>1144.3333333333335</v>
      </c>
      <c r="K26" s="31">
        <v>1099.5</v>
      </c>
      <c r="L26" s="31">
        <v>1058.0999999999999</v>
      </c>
      <c r="M26" s="31">
        <v>3.7768099999999998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1863.85</v>
      </c>
      <c r="D27" s="40">
        <v>1877.3666666666668</v>
      </c>
      <c r="E27" s="40">
        <v>1846.3833333333337</v>
      </c>
      <c r="F27" s="40">
        <v>1828.916666666667</v>
      </c>
      <c r="G27" s="40">
        <v>1797.9333333333338</v>
      </c>
      <c r="H27" s="40">
        <v>1894.8333333333335</v>
      </c>
      <c r="I27" s="40">
        <v>1925.8166666666666</v>
      </c>
      <c r="J27" s="40">
        <v>1943.2833333333333</v>
      </c>
      <c r="K27" s="31">
        <v>1908.35</v>
      </c>
      <c r="L27" s="31">
        <v>1859.9</v>
      </c>
      <c r="M27" s="31">
        <v>0.18407000000000001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2112.1</v>
      </c>
      <c r="D28" s="40">
        <v>2115.3666666666668</v>
      </c>
      <c r="E28" s="40">
        <v>2098.7333333333336</v>
      </c>
      <c r="F28" s="40">
        <v>2085.3666666666668</v>
      </c>
      <c r="G28" s="40">
        <v>2068.7333333333336</v>
      </c>
      <c r="H28" s="40">
        <v>2128.7333333333336</v>
      </c>
      <c r="I28" s="40">
        <v>2145.3666666666668</v>
      </c>
      <c r="J28" s="40">
        <v>2158.7333333333336</v>
      </c>
      <c r="K28" s="31">
        <v>2132</v>
      </c>
      <c r="L28" s="31">
        <v>2102</v>
      </c>
      <c r="M28" s="31">
        <v>0.22269</v>
      </c>
      <c r="N28" s="1"/>
      <c r="O28" s="1"/>
    </row>
    <row r="29" spans="1:15" ht="12.75" customHeight="1">
      <c r="A29" s="31">
        <v>19</v>
      </c>
      <c r="B29" s="31" t="s">
        <v>299</v>
      </c>
      <c r="C29" s="31">
        <v>103.85</v>
      </c>
      <c r="D29" s="40">
        <v>104.11666666666666</v>
      </c>
      <c r="E29" s="40">
        <v>101.43333333333332</v>
      </c>
      <c r="F29" s="40">
        <v>99.016666666666666</v>
      </c>
      <c r="G29" s="40">
        <v>96.333333333333329</v>
      </c>
      <c r="H29" s="40">
        <v>106.53333333333332</v>
      </c>
      <c r="I29" s="40">
        <v>109.21666666666665</v>
      </c>
      <c r="J29" s="40">
        <v>111.63333333333331</v>
      </c>
      <c r="K29" s="31">
        <v>106.8</v>
      </c>
      <c r="L29" s="31">
        <v>101.7</v>
      </c>
      <c r="M29" s="31">
        <v>1.78684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3414.2</v>
      </c>
      <c r="D30" s="40">
        <v>3442.3000000000006</v>
      </c>
      <c r="E30" s="40">
        <v>3367.9500000000012</v>
      </c>
      <c r="F30" s="40">
        <v>3321.7000000000007</v>
      </c>
      <c r="G30" s="40">
        <v>3247.3500000000013</v>
      </c>
      <c r="H30" s="40">
        <v>3488.5500000000011</v>
      </c>
      <c r="I30" s="40">
        <v>3562.9000000000005</v>
      </c>
      <c r="J30" s="40">
        <v>3609.150000000001</v>
      </c>
      <c r="K30" s="31">
        <v>3516.65</v>
      </c>
      <c r="L30" s="31">
        <v>3396.05</v>
      </c>
      <c r="M30" s="31">
        <v>3.5507300000000002</v>
      </c>
      <c r="N30" s="1"/>
      <c r="O30" s="1"/>
    </row>
    <row r="31" spans="1:15" ht="12.75" customHeight="1">
      <c r="A31" s="31">
        <v>21</v>
      </c>
      <c r="B31" s="31" t="s">
        <v>300</v>
      </c>
      <c r="C31" s="31">
        <v>3218.25</v>
      </c>
      <c r="D31" s="40">
        <v>3224.7833333333333</v>
      </c>
      <c r="E31" s="40">
        <v>3194.5666666666666</v>
      </c>
      <c r="F31" s="40">
        <v>3170.8833333333332</v>
      </c>
      <c r="G31" s="40">
        <v>3140.6666666666665</v>
      </c>
      <c r="H31" s="40">
        <v>3248.4666666666667</v>
      </c>
      <c r="I31" s="40">
        <v>3278.6833333333329</v>
      </c>
      <c r="J31" s="40">
        <v>3302.3666666666668</v>
      </c>
      <c r="K31" s="31">
        <v>3255</v>
      </c>
      <c r="L31" s="31">
        <v>3201.1</v>
      </c>
      <c r="M31" s="31">
        <v>0.20388000000000001</v>
      </c>
      <c r="N31" s="1"/>
      <c r="O31" s="1"/>
    </row>
    <row r="32" spans="1:15" ht="12.75" customHeight="1">
      <c r="A32" s="31">
        <v>22</v>
      </c>
      <c r="B32" s="31" t="s">
        <v>301</v>
      </c>
      <c r="C32" s="31">
        <v>23.35</v>
      </c>
      <c r="D32" s="40">
        <v>23.216666666666669</v>
      </c>
      <c r="E32" s="40">
        <v>22.683333333333337</v>
      </c>
      <c r="F32" s="40">
        <v>22.016666666666669</v>
      </c>
      <c r="G32" s="40">
        <v>21.483333333333338</v>
      </c>
      <c r="H32" s="40">
        <v>23.883333333333336</v>
      </c>
      <c r="I32" s="40">
        <v>24.416666666666668</v>
      </c>
      <c r="J32" s="40">
        <v>25.083333333333336</v>
      </c>
      <c r="K32" s="31">
        <v>23.75</v>
      </c>
      <c r="L32" s="31">
        <v>22.55</v>
      </c>
      <c r="M32" s="31">
        <v>197.09286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643.9</v>
      </c>
      <c r="D33" s="40">
        <v>644</v>
      </c>
      <c r="E33" s="40">
        <v>639</v>
      </c>
      <c r="F33" s="40">
        <v>634.1</v>
      </c>
      <c r="G33" s="40">
        <v>629.1</v>
      </c>
      <c r="H33" s="40">
        <v>648.9</v>
      </c>
      <c r="I33" s="40">
        <v>653.9</v>
      </c>
      <c r="J33" s="40">
        <v>658.8</v>
      </c>
      <c r="K33" s="31">
        <v>649</v>
      </c>
      <c r="L33" s="31">
        <v>639.1</v>
      </c>
      <c r="M33" s="31">
        <v>7.5824699999999998</v>
      </c>
      <c r="N33" s="1"/>
      <c r="O33" s="1"/>
    </row>
    <row r="34" spans="1:15" ht="12.75" customHeight="1">
      <c r="A34" s="31">
        <v>24</v>
      </c>
      <c r="B34" s="31" t="s">
        <v>302</v>
      </c>
      <c r="C34" s="31">
        <v>3267.5</v>
      </c>
      <c r="D34" s="40">
        <v>3251.9333333333329</v>
      </c>
      <c r="E34" s="40">
        <v>3220.4666666666658</v>
      </c>
      <c r="F34" s="40">
        <v>3173.4333333333329</v>
      </c>
      <c r="G34" s="40">
        <v>3141.9666666666658</v>
      </c>
      <c r="H34" s="40">
        <v>3298.9666666666658</v>
      </c>
      <c r="I34" s="40">
        <v>3330.4333333333329</v>
      </c>
      <c r="J34" s="40">
        <v>3377.4666666666658</v>
      </c>
      <c r="K34" s="31">
        <v>3283.4</v>
      </c>
      <c r="L34" s="31">
        <v>3204.9</v>
      </c>
      <c r="M34" s="31">
        <v>0.31669999999999998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377.65</v>
      </c>
      <c r="D35" s="40">
        <v>378.55</v>
      </c>
      <c r="E35" s="40">
        <v>375.75</v>
      </c>
      <c r="F35" s="40">
        <v>373.84999999999997</v>
      </c>
      <c r="G35" s="40">
        <v>371.04999999999995</v>
      </c>
      <c r="H35" s="40">
        <v>380.45000000000005</v>
      </c>
      <c r="I35" s="40">
        <v>383.25000000000011</v>
      </c>
      <c r="J35" s="40">
        <v>385.15000000000009</v>
      </c>
      <c r="K35" s="31">
        <v>381.35</v>
      </c>
      <c r="L35" s="31">
        <v>376.65</v>
      </c>
      <c r="M35" s="31">
        <v>14.865930000000001</v>
      </c>
      <c r="N35" s="1"/>
      <c r="O35" s="1"/>
    </row>
    <row r="36" spans="1:15" ht="12.75" customHeight="1">
      <c r="A36" s="31">
        <v>26</v>
      </c>
      <c r="B36" s="31" t="s">
        <v>867</v>
      </c>
      <c r="C36" s="31">
        <v>1126.9000000000001</v>
      </c>
      <c r="D36" s="40">
        <v>1130.6333333333334</v>
      </c>
      <c r="E36" s="40">
        <v>1121.2666666666669</v>
      </c>
      <c r="F36" s="40">
        <v>1115.6333333333334</v>
      </c>
      <c r="G36" s="40">
        <v>1106.2666666666669</v>
      </c>
      <c r="H36" s="40">
        <v>1136.2666666666669</v>
      </c>
      <c r="I36" s="40">
        <v>1145.6333333333332</v>
      </c>
      <c r="J36" s="40">
        <v>1151.2666666666669</v>
      </c>
      <c r="K36" s="31">
        <v>1140</v>
      </c>
      <c r="L36" s="31">
        <v>1125</v>
      </c>
      <c r="M36" s="31">
        <v>1.21471</v>
      </c>
      <c r="N36" s="1"/>
      <c r="O36" s="1"/>
    </row>
    <row r="37" spans="1:15" ht="12.75" customHeight="1">
      <c r="A37" s="31">
        <v>27</v>
      </c>
      <c r="B37" s="31" t="s">
        <v>817</v>
      </c>
      <c r="C37" s="31">
        <v>823.05</v>
      </c>
      <c r="D37" s="40">
        <v>823.6</v>
      </c>
      <c r="E37" s="40">
        <v>817.25</v>
      </c>
      <c r="F37" s="40">
        <v>811.44999999999993</v>
      </c>
      <c r="G37" s="40">
        <v>805.09999999999991</v>
      </c>
      <c r="H37" s="40">
        <v>829.40000000000009</v>
      </c>
      <c r="I37" s="40">
        <v>835.75000000000023</v>
      </c>
      <c r="J37" s="40">
        <v>841.55000000000018</v>
      </c>
      <c r="K37" s="31">
        <v>829.95</v>
      </c>
      <c r="L37" s="31">
        <v>817.8</v>
      </c>
      <c r="M37" s="31">
        <v>0.63393999999999995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985.25</v>
      </c>
      <c r="D38" s="40">
        <v>968.9666666666667</v>
      </c>
      <c r="E38" s="40">
        <v>946.03333333333342</v>
      </c>
      <c r="F38" s="40">
        <v>906.81666666666672</v>
      </c>
      <c r="G38" s="40">
        <v>883.88333333333344</v>
      </c>
      <c r="H38" s="40">
        <v>1008.1833333333334</v>
      </c>
      <c r="I38" s="40">
        <v>1031.1166666666668</v>
      </c>
      <c r="J38" s="40">
        <v>1070.3333333333335</v>
      </c>
      <c r="K38" s="31">
        <v>991.9</v>
      </c>
      <c r="L38" s="31">
        <v>929.75</v>
      </c>
      <c r="M38" s="31">
        <v>10.96599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810.65</v>
      </c>
      <c r="D39" s="40">
        <v>808.55000000000007</v>
      </c>
      <c r="E39" s="40">
        <v>802.10000000000014</v>
      </c>
      <c r="F39" s="40">
        <v>793.55000000000007</v>
      </c>
      <c r="G39" s="40">
        <v>787.10000000000014</v>
      </c>
      <c r="H39" s="40">
        <v>817.10000000000014</v>
      </c>
      <c r="I39" s="40">
        <v>823.55000000000018</v>
      </c>
      <c r="J39" s="40">
        <v>832.10000000000014</v>
      </c>
      <c r="K39" s="31">
        <v>815</v>
      </c>
      <c r="L39" s="31">
        <v>800</v>
      </c>
      <c r="M39" s="31">
        <v>3.1289199999999999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5245.3</v>
      </c>
      <c r="D40" s="40">
        <v>5268.0666666666666</v>
      </c>
      <c r="E40" s="40">
        <v>5207.7333333333336</v>
      </c>
      <c r="F40" s="40">
        <v>5170.166666666667</v>
      </c>
      <c r="G40" s="40">
        <v>5109.8333333333339</v>
      </c>
      <c r="H40" s="40">
        <v>5305.6333333333332</v>
      </c>
      <c r="I40" s="40">
        <v>5365.9666666666672</v>
      </c>
      <c r="J40" s="40">
        <v>5403.5333333333328</v>
      </c>
      <c r="K40" s="31">
        <v>5328.4</v>
      </c>
      <c r="L40" s="31">
        <v>5230.5</v>
      </c>
      <c r="M40" s="31">
        <v>4.1616499999999998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217.15</v>
      </c>
      <c r="D41" s="40">
        <v>216.83333333333334</v>
      </c>
      <c r="E41" s="40">
        <v>215.36666666666667</v>
      </c>
      <c r="F41" s="40">
        <v>213.58333333333334</v>
      </c>
      <c r="G41" s="40">
        <v>212.11666666666667</v>
      </c>
      <c r="H41" s="40">
        <v>218.61666666666667</v>
      </c>
      <c r="I41" s="40">
        <v>220.08333333333331</v>
      </c>
      <c r="J41" s="40">
        <v>221.86666666666667</v>
      </c>
      <c r="K41" s="31">
        <v>218.3</v>
      </c>
      <c r="L41" s="31">
        <v>215.05</v>
      </c>
      <c r="M41" s="31">
        <v>12.064970000000001</v>
      </c>
      <c r="N41" s="1"/>
      <c r="O41" s="1"/>
    </row>
    <row r="42" spans="1:15" ht="12.75" customHeight="1">
      <c r="A42" s="31">
        <v>32</v>
      </c>
      <c r="B42" s="31" t="s">
        <v>303</v>
      </c>
      <c r="C42" s="31">
        <v>474.3</v>
      </c>
      <c r="D42" s="40">
        <v>474.76666666666665</v>
      </c>
      <c r="E42" s="40">
        <v>461.5333333333333</v>
      </c>
      <c r="F42" s="40">
        <v>448.76666666666665</v>
      </c>
      <c r="G42" s="40">
        <v>435.5333333333333</v>
      </c>
      <c r="H42" s="40">
        <v>487.5333333333333</v>
      </c>
      <c r="I42" s="40">
        <v>500.76666666666665</v>
      </c>
      <c r="J42" s="40">
        <v>513.5333333333333</v>
      </c>
      <c r="K42" s="31">
        <v>488</v>
      </c>
      <c r="L42" s="31">
        <v>462</v>
      </c>
      <c r="M42" s="31">
        <v>2.0476700000000001</v>
      </c>
      <c r="N42" s="1"/>
      <c r="O42" s="1"/>
    </row>
    <row r="43" spans="1:15" ht="12.75" customHeight="1">
      <c r="A43" s="31">
        <v>33</v>
      </c>
      <c r="B43" s="31" t="s">
        <v>304</v>
      </c>
      <c r="C43" s="31">
        <v>97.15</v>
      </c>
      <c r="D43" s="40">
        <v>97.566666666666663</v>
      </c>
      <c r="E43" s="40">
        <v>96.333333333333329</v>
      </c>
      <c r="F43" s="40">
        <v>95.516666666666666</v>
      </c>
      <c r="G43" s="40">
        <v>94.283333333333331</v>
      </c>
      <c r="H43" s="40">
        <v>98.383333333333326</v>
      </c>
      <c r="I43" s="40">
        <v>99.616666666666674</v>
      </c>
      <c r="J43" s="40">
        <v>100.43333333333332</v>
      </c>
      <c r="K43" s="31">
        <v>98.8</v>
      </c>
      <c r="L43" s="31">
        <v>96.75</v>
      </c>
      <c r="M43" s="31">
        <v>13.55852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127.9</v>
      </c>
      <c r="D44" s="40">
        <v>127.71666666666668</v>
      </c>
      <c r="E44" s="40">
        <v>126.88333333333335</v>
      </c>
      <c r="F44" s="40">
        <v>125.86666666666667</v>
      </c>
      <c r="G44" s="40">
        <v>125.03333333333335</v>
      </c>
      <c r="H44" s="40">
        <v>128.73333333333335</v>
      </c>
      <c r="I44" s="40">
        <v>129.56666666666672</v>
      </c>
      <c r="J44" s="40">
        <v>130.58333333333337</v>
      </c>
      <c r="K44" s="31">
        <v>128.55000000000001</v>
      </c>
      <c r="L44" s="31">
        <v>126.7</v>
      </c>
      <c r="M44" s="31">
        <v>89.503360000000001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3283.15</v>
      </c>
      <c r="D45" s="40">
        <v>3251.2833333333328</v>
      </c>
      <c r="E45" s="40">
        <v>3210.5666666666657</v>
      </c>
      <c r="F45" s="40">
        <v>3137.9833333333327</v>
      </c>
      <c r="G45" s="40">
        <v>3097.2666666666655</v>
      </c>
      <c r="H45" s="40">
        <v>3323.8666666666659</v>
      </c>
      <c r="I45" s="40">
        <v>3364.583333333333</v>
      </c>
      <c r="J45" s="40">
        <v>3437.1666666666661</v>
      </c>
      <c r="K45" s="31">
        <v>3292</v>
      </c>
      <c r="L45" s="31">
        <v>3178.7</v>
      </c>
      <c r="M45" s="31">
        <v>25.543939999999999</v>
      </c>
      <c r="N45" s="1"/>
      <c r="O45" s="1"/>
    </row>
    <row r="46" spans="1:15" ht="12.75" customHeight="1">
      <c r="A46" s="31">
        <v>36</v>
      </c>
      <c r="B46" s="31" t="s">
        <v>305</v>
      </c>
      <c r="C46" s="31">
        <v>194.3</v>
      </c>
      <c r="D46" s="40">
        <v>193.38333333333333</v>
      </c>
      <c r="E46" s="40">
        <v>189.01666666666665</v>
      </c>
      <c r="F46" s="40">
        <v>183.73333333333332</v>
      </c>
      <c r="G46" s="40">
        <v>179.36666666666665</v>
      </c>
      <c r="H46" s="40">
        <v>198.66666666666666</v>
      </c>
      <c r="I46" s="40">
        <v>203.03333333333333</v>
      </c>
      <c r="J46" s="40">
        <v>208.31666666666666</v>
      </c>
      <c r="K46" s="31">
        <v>197.75</v>
      </c>
      <c r="L46" s="31">
        <v>188.1</v>
      </c>
      <c r="M46" s="31">
        <v>10.435359999999999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2276.8000000000002</v>
      </c>
      <c r="D47" s="40">
        <v>2258.75</v>
      </c>
      <c r="E47" s="40">
        <v>2223.0500000000002</v>
      </c>
      <c r="F47" s="40">
        <v>2169.3000000000002</v>
      </c>
      <c r="G47" s="40">
        <v>2133.6000000000004</v>
      </c>
      <c r="H47" s="40">
        <v>2312.5</v>
      </c>
      <c r="I47" s="40">
        <v>2348.1999999999998</v>
      </c>
      <c r="J47" s="40">
        <v>2401.9499999999998</v>
      </c>
      <c r="K47" s="31">
        <v>2294.4499999999998</v>
      </c>
      <c r="L47" s="31">
        <v>2205</v>
      </c>
      <c r="M47" s="31">
        <v>4.01004</v>
      </c>
      <c r="N47" s="1"/>
      <c r="O47" s="1"/>
    </row>
    <row r="48" spans="1:15" ht="12.75" customHeight="1">
      <c r="A48" s="31">
        <v>38</v>
      </c>
      <c r="B48" s="31" t="s">
        <v>306</v>
      </c>
      <c r="C48" s="31">
        <v>3141.5</v>
      </c>
      <c r="D48" s="40">
        <v>3133.3166666666671</v>
      </c>
      <c r="E48" s="40">
        <v>3100.3833333333341</v>
      </c>
      <c r="F48" s="40">
        <v>3059.2666666666669</v>
      </c>
      <c r="G48" s="40">
        <v>3026.3333333333339</v>
      </c>
      <c r="H48" s="40">
        <v>3174.4333333333343</v>
      </c>
      <c r="I48" s="40">
        <v>3207.3666666666677</v>
      </c>
      <c r="J48" s="40">
        <v>3248.4833333333345</v>
      </c>
      <c r="K48" s="31">
        <v>3166.25</v>
      </c>
      <c r="L48" s="31">
        <v>3092.2</v>
      </c>
      <c r="M48" s="31">
        <v>0.17524000000000001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1825</v>
      </c>
      <c r="D49" s="40">
        <v>1796.7</v>
      </c>
      <c r="E49" s="40">
        <v>1753.4</v>
      </c>
      <c r="F49" s="40">
        <v>1681.8</v>
      </c>
      <c r="G49" s="40">
        <v>1638.5</v>
      </c>
      <c r="H49" s="40">
        <v>1868.3000000000002</v>
      </c>
      <c r="I49" s="40">
        <v>1911.6</v>
      </c>
      <c r="J49" s="40">
        <v>1983.2000000000003</v>
      </c>
      <c r="K49" s="31">
        <v>1840</v>
      </c>
      <c r="L49" s="31">
        <v>1725.1</v>
      </c>
      <c r="M49" s="31">
        <v>2.4333800000000001</v>
      </c>
      <c r="N49" s="1"/>
      <c r="O49" s="1"/>
    </row>
    <row r="50" spans="1:15" ht="12.75" customHeight="1">
      <c r="A50" s="31">
        <v>40</v>
      </c>
      <c r="B50" s="31" t="s">
        <v>308</v>
      </c>
      <c r="C50" s="31">
        <v>8904.0499999999993</v>
      </c>
      <c r="D50" s="40">
        <v>8966.65</v>
      </c>
      <c r="E50" s="40">
        <v>8809.7999999999993</v>
      </c>
      <c r="F50" s="40">
        <v>8715.5499999999993</v>
      </c>
      <c r="G50" s="40">
        <v>8558.6999999999989</v>
      </c>
      <c r="H50" s="40">
        <v>9060.9</v>
      </c>
      <c r="I50" s="40">
        <v>9217.7500000000018</v>
      </c>
      <c r="J50" s="40">
        <v>9312</v>
      </c>
      <c r="K50" s="31">
        <v>9123.5</v>
      </c>
      <c r="L50" s="31">
        <v>8872.4</v>
      </c>
      <c r="M50" s="31">
        <v>0.17902999999999999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1159.95</v>
      </c>
      <c r="D51" s="40">
        <v>1159.0666666666666</v>
      </c>
      <c r="E51" s="40">
        <v>1147.1333333333332</v>
      </c>
      <c r="F51" s="40">
        <v>1134.3166666666666</v>
      </c>
      <c r="G51" s="40">
        <v>1122.3833333333332</v>
      </c>
      <c r="H51" s="40">
        <v>1171.8833333333332</v>
      </c>
      <c r="I51" s="40">
        <v>1183.8166666666666</v>
      </c>
      <c r="J51" s="40">
        <v>1196.6333333333332</v>
      </c>
      <c r="K51" s="31">
        <v>1171</v>
      </c>
      <c r="L51" s="31">
        <v>1146.25</v>
      </c>
      <c r="M51" s="31">
        <v>4.8047500000000003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704.35</v>
      </c>
      <c r="D52" s="40">
        <v>707.11666666666667</v>
      </c>
      <c r="E52" s="40">
        <v>700.23333333333335</v>
      </c>
      <c r="F52" s="40">
        <v>696.11666666666667</v>
      </c>
      <c r="G52" s="40">
        <v>689.23333333333335</v>
      </c>
      <c r="H52" s="40">
        <v>711.23333333333335</v>
      </c>
      <c r="I52" s="40">
        <v>718.11666666666679</v>
      </c>
      <c r="J52" s="40">
        <v>722.23333333333335</v>
      </c>
      <c r="K52" s="31">
        <v>714</v>
      </c>
      <c r="L52" s="31">
        <v>703</v>
      </c>
      <c r="M52" s="31">
        <v>18.811229999999998</v>
      </c>
      <c r="N52" s="1"/>
      <c r="O52" s="1"/>
    </row>
    <row r="53" spans="1:15" ht="12.75" customHeight="1">
      <c r="A53" s="31">
        <v>43</v>
      </c>
      <c r="B53" s="31" t="s">
        <v>309</v>
      </c>
      <c r="C53" s="31">
        <v>541.9</v>
      </c>
      <c r="D53" s="40">
        <v>542.98333333333335</v>
      </c>
      <c r="E53" s="40">
        <v>536.9666666666667</v>
      </c>
      <c r="F53" s="40">
        <v>532.0333333333333</v>
      </c>
      <c r="G53" s="40">
        <v>526.01666666666665</v>
      </c>
      <c r="H53" s="40">
        <v>547.91666666666674</v>
      </c>
      <c r="I53" s="40">
        <v>553.93333333333339</v>
      </c>
      <c r="J53" s="40">
        <v>558.86666666666679</v>
      </c>
      <c r="K53" s="31">
        <v>549</v>
      </c>
      <c r="L53" s="31">
        <v>538.04999999999995</v>
      </c>
      <c r="M53" s="31">
        <v>1.06663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688.05</v>
      </c>
      <c r="D54" s="40">
        <v>687.91666666666663</v>
      </c>
      <c r="E54" s="40">
        <v>683.88333333333321</v>
      </c>
      <c r="F54" s="40">
        <v>679.71666666666658</v>
      </c>
      <c r="G54" s="40">
        <v>675.68333333333317</v>
      </c>
      <c r="H54" s="40">
        <v>692.08333333333326</v>
      </c>
      <c r="I54" s="40">
        <v>696.11666666666679</v>
      </c>
      <c r="J54" s="40">
        <v>700.2833333333333</v>
      </c>
      <c r="K54" s="31">
        <v>691.95</v>
      </c>
      <c r="L54" s="31">
        <v>683.75</v>
      </c>
      <c r="M54" s="31">
        <v>55.497430000000001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3344.75</v>
      </c>
      <c r="D55" s="40">
        <v>3342.9833333333336</v>
      </c>
      <c r="E55" s="40">
        <v>3321.7666666666673</v>
      </c>
      <c r="F55" s="40">
        <v>3298.7833333333338</v>
      </c>
      <c r="G55" s="40">
        <v>3277.5666666666675</v>
      </c>
      <c r="H55" s="40">
        <v>3365.9666666666672</v>
      </c>
      <c r="I55" s="40">
        <v>3387.1833333333334</v>
      </c>
      <c r="J55" s="40">
        <v>3410.166666666667</v>
      </c>
      <c r="K55" s="31">
        <v>3364.2</v>
      </c>
      <c r="L55" s="31">
        <v>3320</v>
      </c>
      <c r="M55" s="31">
        <v>2.2003900000000001</v>
      </c>
      <c r="N55" s="1"/>
      <c r="O55" s="1"/>
    </row>
    <row r="56" spans="1:15" ht="12.75" customHeight="1">
      <c r="A56" s="31">
        <v>46</v>
      </c>
      <c r="B56" s="31" t="s">
        <v>313</v>
      </c>
      <c r="C56" s="31">
        <v>200.7</v>
      </c>
      <c r="D56" s="40">
        <v>196.98333333333335</v>
      </c>
      <c r="E56" s="40">
        <v>191.7166666666667</v>
      </c>
      <c r="F56" s="40">
        <v>182.73333333333335</v>
      </c>
      <c r="G56" s="40">
        <v>177.4666666666667</v>
      </c>
      <c r="H56" s="40">
        <v>205.9666666666667</v>
      </c>
      <c r="I56" s="40">
        <v>211.23333333333335</v>
      </c>
      <c r="J56" s="40">
        <v>220.2166666666667</v>
      </c>
      <c r="K56" s="31">
        <v>202.25</v>
      </c>
      <c r="L56" s="31">
        <v>188</v>
      </c>
      <c r="M56" s="31">
        <v>38.948309999999999</v>
      </c>
      <c r="N56" s="1"/>
      <c r="O56" s="1"/>
    </row>
    <row r="57" spans="1:15" ht="12.75" customHeight="1">
      <c r="A57" s="31">
        <v>47</v>
      </c>
      <c r="B57" s="31" t="s">
        <v>314</v>
      </c>
      <c r="C57" s="31">
        <v>1124.7</v>
      </c>
      <c r="D57" s="40">
        <v>1130.2333333333333</v>
      </c>
      <c r="E57" s="40">
        <v>1091.3166666666666</v>
      </c>
      <c r="F57" s="40">
        <v>1057.9333333333332</v>
      </c>
      <c r="G57" s="40">
        <v>1019.0166666666664</v>
      </c>
      <c r="H57" s="40">
        <v>1163.6166666666668</v>
      </c>
      <c r="I57" s="40">
        <v>1202.5333333333333</v>
      </c>
      <c r="J57" s="40">
        <v>1235.916666666667</v>
      </c>
      <c r="K57" s="31">
        <v>1169.1500000000001</v>
      </c>
      <c r="L57" s="31">
        <v>1096.8499999999999</v>
      </c>
      <c r="M57" s="31">
        <v>21.927140000000001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17711.099999999999</v>
      </c>
      <c r="D58" s="40">
        <v>17591.766666666666</v>
      </c>
      <c r="E58" s="40">
        <v>17419.983333333334</v>
      </c>
      <c r="F58" s="40">
        <v>17128.866666666669</v>
      </c>
      <c r="G58" s="40">
        <v>16957.083333333336</v>
      </c>
      <c r="H58" s="40">
        <v>17882.883333333331</v>
      </c>
      <c r="I58" s="40">
        <v>18054.666666666664</v>
      </c>
      <c r="J58" s="40">
        <v>18345.783333333329</v>
      </c>
      <c r="K58" s="31">
        <v>17763.55</v>
      </c>
      <c r="L58" s="31">
        <v>17300.650000000001</v>
      </c>
      <c r="M58" s="31">
        <v>2.3331400000000002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5578.15</v>
      </c>
      <c r="D59" s="40">
        <v>5546.05</v>
      </c>
      <c r="E59" s="40">
        <v>5432.1</v>
      </c>
      <c r="F59" s="40">
        <v>5286.05</v>
      </c>
      <c r="G59" s="40">
        <v>5172.1000000000004</v>
      </c>
      <c r="H59" s="40">
        <v>5692.1</v>
      </c>
      <c r="I59" s="40">
        <v>5806.0499999999993</v>
      </c>
      <c r="J59" s="40">
        <v>5952.1</v>
      </c>
      <c r="K59" s="31">
        <v>5660</v>
      </c>
      <c r="L59" s="31">
        <v>5400</v>
      </c>
      <c r="M59" s="31">
        <v>0.47628999999999999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7452.5</v>
      </c>
      <c r="D60" s="40">
        <v>7426.5</v>
      </c>
      <c r="E60" s="40">
        <v>7386</v>
      </c>
      <c r="F60" s="40">
        <v>7319.5</v>
      </c>
      <c r="G60" s="40">
        <v>7279</v>
      </c>
      <c r="H60" s="40">
        <v>7493</v>
      </c>
      <c r="I60" s="40">
        <v>7533.5</v>
      </c>
      <c r="J60" s="40">
        <v>7600</v>
      </c>
      <c r="K60" s="31">
        <v>7467</v>
      </c>
      <c r="L60" s="31">
        <v>7360</v>
      </c>
      <c r="M60" s="31">
        <v>6.7914500000000002</v>
      </c>
      <c r="N60" s="1"/>
      <c r="O60" s="1"/>
    </row>
    <row r="61" spans="1:15" ht="12.75" customHeight="1">
      <c r="A61" s="31">
        <v>51</v>
      </c>
      <c r="B61" s="31" t="s">
        <v>315</v>
      </c>
      <c r="C61" s="31">
        <v>3294.4</v>
      </c>
      <c r="D61" s="40">
        <v>3303.4666666666667</v>
      </c>
      <c r="E61" s="40">
        <v>3267.9333333333334</v>
      </c>
      <c r="F61" s="40">
        <v>3241.4666666666667</v>
      </c>
      <c r="G61" s="40">
        <v>3205.9333333333334</v>
      </c>
      <c r="H61" s="40">
        <v>3329.9333333333334</v>
      </c>
      <c r="I61" s="40">
        <v>3365.4666666666672</v>
      </c>
      <c r="J61" s="40">
        <v>3391.9333333333334</v>
      </c>
      <c r="K61" s="31">
        <v>3339</v>
      </c>
      <c r="L61" s="31">
        <v>3277</v>
      </c>
      <c r="M61" s="31">
        <v>0.39055000000000001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2247.15</v>
      </c>
      <c r="D62" s="40">
        <v>2246.3833333333332</v>
      </c>
      <c r="E62" s="40">
        <v>2222.7666666666664</v>
      </c>
      <c r="F62" s="40">
        <v>2198.3833333333332</v>
      </c>
      <c r="G62" s="40">
        <v>2174.7666666666664</v>
      </c>
      <c r="H62" s="40">
        <v>2270.7666666666664</v>
      </c>
      <c r="I62" s="40">
        <v>2294.3833333333332</v>
      </c>
      <c r="J62" s="40">
        <v>2318.7666666666664</v>
      </c>
      <c r="K62" s="31">
        <v>2270</v>
      </c>
      <c r="L62" s="31">
        <v>2222</v>
      </c>
      <c r="M62" s="31">
        <v>1.9281999999999999</v>
      </c>
      <c r="N62" s="1"/>
      <c r="O62" s="1"/>
    </row>
    <row r="63" spans="1:15" ht="12.75" customHeight="1">
      <c r="A63" s="31">
        <v>53</v>
      </c>
      <c r="B63" s="31" t="s">
        <v>316</v>
      </c>
      <c r="C63" s="31">
        <v>334.6</v>
      </c>
      <c r="D63" s="40">
        <v>335.40000000000003</v>
      </c>
      <c r="E63" s="40">
        <v>331.30000000000007</v>
      </c>
      <c r="F63" s="40">
        <v>328.00000000000006</v>
      </c>
      <c r="G63" s="40">
        <v>323.90000000000009</v>
      </c>
      <c r="H63" s="40">
        <v>338.70000000000005</v>
      </c>
      <c r="I63" s="40">
        <v>342.80000000000007</v>
      </c>
      <c r="J63" s="40">
        <v>346.1</v>
      </c>
      <c r="K63" s="31">
        <v>339.5</v>
      </c>
      <c r="L63" s="31">
        <v>332.1</v>
      </c>
      <c r="M63" s="31">
        <v>5.0181399999999998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280.05</v>
      </c>
      <c r="D64" s="40">
        <v>280.61666666666667</v>
      </c>
      <c r="E64" s="40">
        <v>277.83333333333337</v>
      </c>
      <c r="F64" s="40">
        <v>275.61666666666667</v>
      </c>
      <c r="G64" s="40">
        <v>272.83333333333337</v>
      </c>
      <c r="H64" s="40">
        <v>282.83333333333337</v>
      </c>
      <c r="I64" s="40">
        <v>285.61666666666667</v>
      </c>
      <c r="J64" s="40">
        <v>287.83333333333337</v>
      </c>
      <c r="K64" s="31">
        <v>283.39999999999998</v>
      </c>
      <c r="L64" s="31">
        <v>278.39999999999998</v>
      </c>
      <c r="M64" s="31">
        <v>40.600499999999997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94.2</v>
      </c>
      <c r="D65" s="40">
        <v>93.350000000000009</v>
      </c>
      <c r="E65" s="40">
        <v>92.000000000000014</v>
      </c>
      <c r="F65" s="40">
        <v>89.800000000000011</v>
      </c>
      <c r="G65" s="40">
        <v>88.450000000000017</v>
      </c>
      <c r="H65" s="40">
        <v>95.550000000000011</v>
      </c>
      <c r="I65" s="40">
        <v>96.9</v>
      </c>
      <c r="J65" s="40">
        <v>99.100000000000009</v>
      </c>
      <c r="K65" s="31">
        <v>94.7</v>
      </c>
      <c r="L65" s="31">
        <v>91.15</v>
      </c>
      <c r="M65" s="31">
        <v>339.83368000000002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57.2</v>
      </c>
      <c r="D66" s="40">
        <v>56.483333333333327</v>
      </c>
      <c r="E66" s="40">
        <v>55.466666666666654</v>
      </c>
      <c r="F66" s="40">
        <v>53.733333333333327</v>
      </c>
      <c r="G66" s="40">
        <v>52.716666666666654</v>
      </c>
      <c r="H66" s="40">
        <v>58.216666666666654</v>
      </c>
      <c r="I66" s="40">
        <v>59.23333333333332</v>
      </c>
      <c r="J66" s="40">
        <v>60.966666666666654</v>
      </c>
      <c r="K66" s="31">
        <v>57.5</v>
      </c>
      <c r="L66" s="31">
        <v>54.75</v>
      </c>
      <c r="M66" s="31">
        <v>96.496080000000006</v>
      </c>
      <c r="N66" s="1"/>
      <c r="O66" s="1"/>
    </row>
    <row r="67" spans="1:15" ht="12.75" customHeight="1">
      <c r="A67" s="31">
        <v>57</v>
      </c>
      <c r="B67" s="31" t="s">
        <v>310</v>
      </c>
      <c r="C67" s="31">
        <v>2873.35</v>
      </c>
      <c r="D67" s="40">
        <v>2871.1666666666665</v>
      </c>
      <c r="E67" s="40">
        <v>2837.3833333333332</v>
      </c>
      <c r="F67" s="40">
        <v>2801.4166666666665</v>
      </c>
      <c r="G67" s="40">
        <v>2767.6333333333332</v>
      </c>
      <c r="H67" s="40">
        <v>2907.1333333333332</v>
      </c>
      <c r="I67" s="40">
        <v>2940.916666666667</v>
      </c>
      <c r="J67" s="40">
        <v>2976.8833333333332</v>
      </c>
      <c r="K67" s="31">
        <v>2904.95</v>
      </c>
      <c r="L67" s="31">
        <v>2835.2</v>
      </c>
      <c r="M67" s="31">
        <v>0.21546999999999999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2033.3</v>
      </c>
      <c r="D68" s="40">
        <v>2017.3666666666668</v>
      </c>
      <c r="E68" s="40">
        <v>1991.9333333333336</v>
      </c>
      <c r="F68" s="40">
        <v>1950.5666666666668</v>
      </c>
      <c r="G68" s="40">
        <v>1925.1333333333337</v>
      </c>
      <c r="H68" s="40">
        <v>2058.7333333333336</v>
      </c>
      <c r="I68" s="40">
        <v>2084.166666666667</v>
      </c>
      <c r="J68" s="40">
        <v>2125.5333333333338</v>
      </c>
      <c r="K68" s="31">
        <v>2042.8</v>
      </c>
      <c r="L68" s="31">
        <v>1976</v>
      </c>
      <c r="M68" s="31">
        <v>7.5589000000000004</v>
      </c>
      <c r="N68" s="1"/>
      <c r="O68" s="1"/>
    </row>
    <row r="69" spans="1:15" ht="12.75" customHeight="1">
      <c r="A69" s="31">
        <v>59</v>
      </c>
      <c r="B69" s="31" t="s">
        <v>318</v>
      </c>
      <c r="C69" s="31">
        <v>4739.6000000000004</v>
      </c>
      <c r="D69" s="40">
        <v>4733.9833333333336</v>
      </c>
      <c r="E69" s="40">
        <v>4718.1166666666668</v>
      </c>
      <c r="F69" s="40">
        <v>4696.6333333333332</v>
      </c>
      <c r="G69" s="40">
        <v>4680.7666666666664</v>
      </c>
      <c r="H69" s="40">
        <v>4755.4666666666672</v>
      </c>
      <c r="I69" s="40">
        <v>4771.3333333333339</v>
      </c>
      <c r="J69" s="40">
        <v>4792.8166666666675</v>
      </c>
      <c r="K69" s="31">
        <v>4749.8500000000004</v>
      </c>
      <c r="L69" s="31">
        <v>4712.5</v>
      </c>
      <c r="M69" s="31">
        <v>3.288E-2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1133</v>
      </c>
      <c r="D70" s="40">
        <v>1126.9666666666667</v>
      </c>
      <c r="E70" s="40">
        <v>1108.0333333333333</v>
      </c>
      <c r="F70" s="40">
        <v>1083.0666666666666</v>
      </c>
      <c r="G70" s="40">
        <v>1064.1333333333332</v>
      </c>
      <c r="H70" s="40">
        <v>1151.9333333333334</v>
      </c>
      <c r="I70" s="40">
        <v>1170.8666666666668</v>
      </c>
      <c r="J70" s="40">
        <v>1195.8333333333335</v>
      </c>
      <c r="K70" s="31">
        <v>1145.9000000000001</v>
      </c>
      <c r="L70" s="31">
        <v>1102</v>
      </c>
      <c r="M70" s="31">
        <v>2.1968800000000002</v>
      </c>
      <c r="N70" s="1"/>
      <c r="O70" s="1"/>
    </row>
    <row r="71" spans="1:15" ht="12.75" customHeight="1">
      <c r="A71" s="31">
        <v>61</v>
      </c>
      <c r="B71" s="31" t="s">
        <v>319</v>
      </c>
      <c r="C71" s="31">
        <v>403</v>
      </c>
      <c r="D71" s="40">
        <v>404</v>
      </c>
      <c r="E71" s="40">
        <v>399.7</v>
      </c>
      <c r="F71" s="40">
        <v>396.4</v>
      </c>
      <c r="G71" s="40">
        <v>392.09999999999997</v>
      </c>
      <c r="H71" s="40">
        <v>407.3</v>
      </c>
      <c r="I71" s="40">
        <v>411.59999999999997</v>
      </c>
      <c r="J71" s="40">
        <v>414.90000000000003</v>
      </c>
      <c r="K71" s="31">
        <v>408.3</v>
      </c>
      <c r="L71" s="31">
        <v>400.7</v>
      </c>
      <c r="M71" s="31">
        <v>0.99046999999999996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205.55</v>
      </c>
      <c r="D72" s="40">
        <v>207.16666666666666</v>
      </c>
      <c r="E72" s="40">
        <v>203.48333333333332</v>
      </c>
      <c r="F72" s="40">
        <v>201.41666666666666</v>
      </c>
      <c r="G72" s="40">
        <v>197.73333333333332</v>
      </c>
      <c r="H72" s="40">
        <v>209.23333333333332</v>
      </c>
      <c r="I72" s="40">
        <v>212.91666666666666</v>
      </c>
      <c r="J72" s="40">
        <v>214.98333333333332</v>
      </c>
      <c r="K72" s="31">
        <v>210.85</v>
      </c>
      <c r="L72" s="31">
        <v>205.1</v>
      </c>
      <c r="M72" s="31">
        <v>60.92118</v>
      </c>
      <c r="N72" s="1"/>
      <c r="O72" s="1"/>
    </row>
    <row r="73" spans="1:15" ht="12.75" customHeight="1">
      <c r="A73" s="31">
        <v>63</v>
      </c>
      <c r="B73" s="31" t="s">
        <v>311</v>
      </c>
      <c r="C73" s="31">
        <v>1942.55</v>
      </c>
      <c r="D73" s="40">
        <v>1963.5166666666667</v>
      </c>
      <c r="E73" s="40">
        <v>1909.0333333333333</v>
      </c>
      <c r="F73" s="40">
        <v>1875.5166666666667</v>
      </c>
      <c r="G73" s="40">
        <v>1821.0333333333333</v>
      </c>
      <c r="H73" s="40">
        <v>1997.0333333333333</v>
      </c>
      <c r="I73" s="40">
        <v>2051.5166666666664</v>
      </c>
      <c r="J73" s="40">
        <v>2085.0333333333333</v>
      </c>
      <c r="K73" s="31">
        <v>2018</v>
      </c>
      <c r="L73" s="31">
        <v>1930</v>
      </c>
      <c r="M73" s="31">
        <v>4.0342799999999999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762.5</v>
      </c>
      <c r="D74" s="40">
        <v>756.13333333333333</v>
      </c>
      <c r="E74" s="40">
        <v>747.26666666666665</v>
      </c>
      <c r="F74" s="40">
        <v>732.0333333333333</v>
      </c>
      <c r="G74" s="40">
        <v>723.16666666666663</v>
      </c>
      <c r="H74" s="40">
        <v>771.36666666666667</v>
      </c>
      <c r="I74" s="40">
        <v>780.23333333333323</v>
      </c>
      <c r="J74" s="40">
        <v>795.4666666666667</v>
      </c>
      <c r="K74" s="31">
        <v>765</v>
      </c>
      <c r="L74" s="31">
        <v>740.9</v>
      </c>
      <c r="M74" s="31">
        <v>8.7895000000000003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729.95</v>
      </c>
      <c r="D75" s="40">
        <v>727.38333333333333</v>
      </c>
      <c r="E75" s="40">
        <v>719.56666666666661</v>
      </c>
      <c r="F75" s="40">
        <v>709.18333333333328</v>
      </c>
      <c r="G75" s="40">
        <v>701.36666666666656</v>
      </c>
      <c r="H75" s="40">
        <v>737.76666666666665</v>
      </c>
      <c r="I75" s="40">
        <v>745.58333333333348</v>
      </c>
      <c r="J75" s="40">
        <v>755.9666666666667</v>
      </c>
      <c r="K75" s="31">
        <v>735.2</v>
      </c>
      <c r="L75" s="31">
        <v>717</v>
      </c>
      <c r="M75" s="31">
        <v>8.6326900000000002</v>
      </c>
      <c r="N75" s="1"/>
      <c r="O75" s="1"/>
    </row>
    <row r="76" spans="1:15" ht="12.75" customHeight="1">
      <c r="A76" s="31">
        <v>66</v>
      </c>
      <c r="B76" s="31" t="s">
        <v>320</v>
      </c>
      <c r="C76" s="31">
        <v>10351.950000000001</v>
      </c>
      <c r="D76" s="40">
        <v>10425.683333333334</v>
      </c>
      <c r="E76" s="40">
        <v>10228.166666666668</v>
      </c>
      <c r="F76" s="40">
        <v>10104.383333333333</v>
      </c>
      <c r="G76" s="40">
        <v>9906.8666666666668</v>
      </c>
      <c r="H76" s="40">
        <v>10549.466666666669</v>
      </c>
      <c r="I76" s="40">
        <v>10746.983333333335</v>
      </c>
      <c r="J76" s="40">
        <v>10870.76666666667</v>
      </c>
      <c r="K76" s="31">
        <v>10623.2</v>
      </c>
      <c r="L76" s="31">
        <v>10301.9</v>
      </c>
      <c r="M76" s="31">
        <v>1.5180000000000001E-2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710.7</v>
      </c>
      <c r="D77" s="40">
        <v>712.19999999999993</v>
      </c>
      <c r="E77" s="40">
        <v>705.49999999999989</v>
      </c>
      <c r="F77" s="40">
        <v>700.3</v>
      </c>
      <c r="G77" s="40">
        <v>693.59999999999991</v>
      </c>
      <c r="H77" s="40">
        <v>717.39999999999986</v>
      </c>
      <c r="I77" s="40">
        <v>724.09999999999991</v>
      </c>
      <c r="J77" s="40">
        <v>729.29999999999984</v>
      </c>
      <c r="K77" s="31">
        <v>718.9</v>
      </c>
      <c r="L77" s="31">
        <v>707</v>
      </c>
      <c r="M77" s="31">
        <v>42.513390000000001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64.55</v>
      </c>
      <c r="D78" s="40">
        <v>64.316666666666663</v>
      </c>
      <c r="E78" s="40">
        <v>63.73333333333332</v>
      </c>
      <c r="F78" s="40">
        <v>62.916666666666657</v>
      </c>
      <c r="G78" s="40">
        <v>62.333333333333314</v>
      </c>
      <c r="H78" s="40">
        <v>65.133333333333326</v>
      </c>
      <c r="I78" s="40">
        <v>65.716666666666669</v>
      </c>
      <c r="J78" s="40">
        <v>66.533333333333331</v>
      </c>
      <c r="K78" s="31">
        <v>64.900000000000006</v>
      </c>
      <c r="L78" s="31">
        <v>63.5</v>
      </c>
      <c r="M78" s="31">
        <v>345.04987999999997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372.2</v>
      </c>
      <c r="D79" s="40">
        <v>373.5333333333333</v>
      </c>
      <c r="E79" s="40">
        <v>369.06666666666661</v>
      </c>
      <c r="F79" s="40">
        <v>365.93333333333328</v>
      </c>
      <c r="G79" s="40">
        <v>361.46666666666658</v>
      </c>
      <c r="H79" s="40">
        <v>376.66666666666663</v>
      </c>
      <c r="I79" s="40">
        <v>381.13333333333333</v>
      </c>
      <c r="J79" s="40">
        <v>384.26666666666665</v>
      </c>
      <c r="K79" s="31">
        <v>378</v>
      </c>
      <c r="L79" s="31">
        <v>370.4</v>
      </c>
      <c r="M79" s="31">
        <v>17.321169999999999</v>
      </c>
      <c r="N79" s="1"/>
      <c r="O79" s="1"/>
    </row>
    <row r="80" spans="1:15" ht="12.75" customHeight="1">
      <c r="A80" s="31">
        <v>70</v>
      </c>
      <c r="B80" s="31" t="s">
        <v>321</v>
      </c>
      <c r="C80" s="31">
        <v>1388.35</v>
      </c>
      <c r="D80" s="40">
        <v>1382.3333333333333</v>
      </c>
      <c r="E80" s="40">
        <v>1368.6666666666665</v>
      </c>
      <c r="F80" s="40">
        <v>1348.9833333333333</v>
      </c>
      <c r="G80" s="40">
        <v>1335.3166666666666</v>
      </c>
      <c r="H80" s="40">
        <v>1402.0166666666664</v>
      </c>
      <c r="I80" s="40">
        <v>1415.6833333333329</v>
      </c>
      <c r="J80" s="40">
        <v>1435.3666666666663</v>
      </c>
      <c r="K80" s="31">
        <v>1396</v>
      </c>
      <c r="L80" s="31">
        <v>1362.65</v>
      </c>
      <c r="M80" s="31">
        <v>0.42224</v>
      </c>
      <c r="N80" s="1"/>
      <c r="O80" s="1"/>
    </row>
    <row r="81" spans="1:15" ht="12.75" customHeight="1">
      <c r="A81" s="31">
        <v>71</v>
      </c>
      <c r="B81" s="31" t="s">
        <v>323</v>
      </c>
      <c r="C81" s="31">
        <v>6470.4</v>
      </c>
      <c r="D81" s="40">
        <v>6495.0999999999995</v>
      </c>
      <c r="E81" s="40">
        <v>6406.7999999999993</v>
      </c>
      <c r="F81" s="40">
        <v>6343.2</v>
      </c>
      <c r="G81" s="40">
        <v>6254.9</v>
      </c>
      <c r="H81" s="40">
        <v>6558.6999999999989</v>
      </c>
      <c r="I81" s="40">
        <v>6647</v>
      </c>
      <c r="J81" s="40">
        <v>6710.5999999999985</v>
      </c>
      <c r="K81" s="31">
        <v>6583.4</v>
      </c>
      <c r="L81" s="31">
        <v>6431.5</v>
      </c>
      <c r="M81" s="31">
        <v>0.29132000000000002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992.3</v>
      </c>
      <c r="D82" s="40">
        <v>990.76666666666677</v>
      </c>
      <c r="E82" s="40">
        <v>982.53333333333353</v>
      </c>
      <c r="F82" s="40">
        <v>972.76666666666677</v>
      </c>
      <c r="G82" s="40">
        <v>964.53333333333353</v>
      </c>
      <c r="H82" s="40">
        <v>1000.5333333333335</v>
      </c>
      <c r="I82" s="40">
        <v>1008.7666666666669</v>
      </c>
      <c r="J82" s="40">
        <v>1018.5333333333335</v>
      </c>
      <c r="K82" s="31">
        <v>999</v>
      </c>
      <c r="L82" s="31">
        <v>981</v>
      </c>
      <c r="M82" s="31">
        <v>0.27705000000000002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16800.849999999999</v>
      </c>
      <c r="D83" s="40">
        <v>16797.266666666666</v>
      </c>
      <c r="E83" s="40">
        <v>16633.583333333332</v>
      </c>
      <c r="F83" s="40">
        <v>16466.316666666666</v>
      </c>
      <c r="G83" s="40">
        <v>16302.633333333331</v>
      </c>
      <c r="H83" s="40">
        <v>16964.533333333333</v>
      </c>
      <c r="I83" s="40">
        <v>17128.216666666667</v>
      </c>
      <c r="J83" s="40">
        <v>17295.483333333334</v>
      </c>
      <c r="K83" s="31">
        <v>16960.95</v>
      </c>
      <c r="L83" s="31">
        <v>16630</v>
      </c>
      <c r="M83" s="31">
        <v>0.15426000000000001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396.95</v>
      </c>
      <c r="D84" s="40">
        <v>395.2833333333333</v>
      </c>
      <c r="E84" s="40">
        <v>392.66666666666663</v>
      </c>
      <c r="F84" s="40">
        <v>388.38333333333333</v>
      </c>
      <c r="G84" s="40">
        <v>385.76666666666665</v>
      </c>
      <c r="H84" s="40">
        <v>399.56666666666661</v>
      </c>
      <c r="I84" s="40">
        <v>402.18333333333328</v>
      </c>
      <c r="J84" s="40">
        <v>406.46666666666658</v>
      </c>
      <c r="K84" s="31">
        <v>397.9</v>
      </c>
      <c r="L84" s="31">
        <v>391</v>
      </c>
      <c r="M84" s="31">
        <v>22.82959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491.95</v>
      </c>
      <c r="D85" s="40">
        <v>492.01666666666665</v>
      </c>
      <c r="E85" s="40">
        <v>487.93333333333328</v>
      </c>
      <c r="F85" s="40">
        <v>483.91666666666663</v>
      </c>
      <c r="G85" s="40">
        <v>479.83333333333326</v>
      </c>
      <c r="H85" s="40">
        <v>496.0333333333333</v>
      </c>
      <c r="I85" s="40">
        <v>500.11666666666667</v>
      </c>
      <c r="J85" s="40">
        <v>504.13333333333333</v>
      </c>
      <c r="K85" s="31">
        <v>496.1</v>
      </c>
      <c r="L85" s="31">
        <v>488</v>
      </c>
      <c r="M85" s="31">
        <v>1.7525999999999999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3632.45</v>
      </c>
      <c r="D86" s="40">
        <v>3626.2833333333333</v>
      </c>
      <c r="E86" s="40">
        <v>3610.5666666666666</v>
      </c>
      <c r="F86" s="40">
        <v>3588.6833333333334</v>
      </c>
      <c r="G86" s="40">
        <v>3572.9666666666667</v>
      </c>
      <c r="H86" s="40">
        <v>3648.1666666666665</v>
      </c>
      <c r="I86" s="40">
        <v>3663.8833333333328</v>
      </c>
      <c r="J86" s="40">
        <v>3685.7666666666664</v>
      </c>
      <c r="K86" s="31">
        <v>3642</v>
      </c>
      <c r="L86" s="31">
        <v>3604.4</v>
      </c>
      <c r="M86" s="31">
        <v>1.9037900000000001</v>
      </c>
      <c r="N86" s="1"/>
      <c r="O86" s="1"/>
    </row>
    <row r="87" spans="1:15" ht="12.75" customHeight="1">
      <c r="A87" s="31">
        <v>77</v>
      </c>
      <c r="B87" s="31" t="s">
        <v>312</v>
      </c>
      <c r="C87" s="31">
        <v>2101.85</v>
      </c>
      <c r="D87" s="40">
        <v>2096.3166666666671</v>
      </c>
      <c r="E87" s="40">
        <v>2032.6333333333341</v>
      </c>
      <c r="F87" s="40">
        <v>1963.416666666667</v>
      </c>
      <c r="G87" s="40">
        <v>1899.733333333334</v>
      </c>
      <c r="H87" s="40">
        <v>2165.5333333333342</v>
      </c>
      <c r="I87" s="40">
        <v>2229.2166666666676</v>
      </c>
      <c r="J87" s="40">
        <v>2298.4333333333343</v>
      </c>
      <c r="K87" s="31">
        <v>2160</v>
      </c>
      <c r="L87" s="31">
        <v>2027.1</v>
      </c>
      <c r="M87" s="31">
        <v>28.633469999999999</v>
      </c>
      <c r="N87" s="1"/>
      <c r="O87" s="1"/>
    </row>
    <row r="88" spans="1:15" ht="12.75" customHeight="1">
      <c r="A88" s="31">
        <v>78</v>
      </c>
      <c r="B88" s="31" t="s">
        <v>322</v>
      </c>
      <c r="C88" s="31">
        <v>479</v>
      </c>
      <c r="D88" s="40">
        <v>480.3</v>
      </c>
      <c r="E88" s="40">
        <v>475.6</v>
      </c>
      <c r="F88" s="40">
        <v>472.2</v>
      </c>
      <c r="G88" s="40">
        <v>467.5</v>
      </c>
      <c r="H88" s="40">
        <v>483.70000000000005</v>
      </c>
      <c r="I88" s="40">
        <v>488.4</v>
      </c>
      <c r="J88" s="40">
        <v>491.80000000000007</v>
      </c>
      <c r="K88" s="31">
        <v>485</v>
      </c>
      <c r="L88" s="31">
        <v>476.9</v>
      </c>
      <c r="M88" s="31">
        <v>13.607150000000001</v>
      </c>
      <c r="N88" s="1"/>
      <c r="O88" s="1"/>
    </row>
    <row r="89" spans="1:15" ht="12.75" customHeight="1">
      <c r="A89" s="31">
        <v>79</v>
      </c>
      <c r="B89" s="31" t="s">
        <v>326</v>
      </c>
      <c r="C89" s="31">
        <v>159.15</v>
      </c>
      <c r="D89" s="40">
        <v>159.66666666666666</v>
      </c>
      <c r="E89" s="40">
        <v>157.33333333333331</v>
      </c>
      <c r="F89" s="40">
        <v>155.51666666666665</v>
      </c>
      <c r="G89" s="40">
        <v>153.18333333333331</v>
      </c>
      <c r="H89" s="40">
        <v>161.48333333333332</v>
      </c>
      <c r="I89" s="40">
        <v>163.81666666666663</v>
      </c>
      <c r="J89" s="40">
        <v>165.63333333333333</v>
      </c>
      <c r="K89" s="31">
        <v>162</v>
      </c>
      <c r="L89" s="31">
        <v>157.85</v>
      </c>
      <c r="M89" s="31">
        <v>32.286200000000001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467.5</v>
      </c>
      <c r="D90" s="40">
        <v>466.8</v>
      </c>
      <c r="E90" s="40">
        <v>462.6</v>
      </c>
      <c r="F90" s="40">
        <v>457.7</v>
      </c>
      <c r="G90" s="40">
        <v>453.5</v>
      </c>
      <c r="H90" s="40">
        <v>471.70000000000005</v>
      </c>
      <c r="I90" s="40">
        <v>475.9</v>
      </c>
      <c r="J90" s="40">
        <v>480.80000000000007</v>
      </c>
      <c r="K90" s="31">
        <v>471</v>
      </c>
      <c r="L90" s="31">
        <v>461.9</v>
      </c>
      <c r="M90" s="31">
        <v>15.51111</v>
      </c>
      <c r="N90" s="1"/>
      <c r="O90" s="1"/>
    </row>
    <row r="91" spans="1:15" ht="12.75" customHeight="1">
      <c r="A91" s="31">
        <v>81</v>
      </c>
      <c r="B91" s="31" t="s">
        <v>344</v>
      </c>
      <c r="C91" s="31">
        <v>2898.75</v>
      </c>
      <c r="D91" s="40">
        <v>2909.0499999999997</v>
      </c>
      <c r="E91" s="40">
        <v>2884.6999999999994</v>
      </c>
      <c r="F91" s="40">
        <v>2870.6499999999996</v>
      </c>
      <c r="G91" s="40">
        <v>2846.2999999999993</v>
      </c>
      <c r="H91" s="40">
        <v>2923.0999999999995</v>
      </c>
      <c r="I91" s="40">
        <v>2947.45</v>
      </c>
      <c r="J91" s="40">
        <v>2961.4999999999995</v>
      </c>
      <c r="K91" s="31">
        <v>2933.4</v>
      </c>
      <c r="L91" s="31">
        <v>2895</v>
      </c>
      <c r="M91" s="31">
        <v>1.2476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222.15</v>
      </c>
      <c r="D92" s="40">
        <v>219.25</v>
      </c>
      <c r="E92" s="40">
        <v>215.5</v>
      </c>
      <c r="F92" s="40">
        <v>208.85</v>
      </c>
      <c r="G92" s="40">
        <v>205.1</v>
      </c>
      <c r="H92" s="40">
        <v>225.9</v>
      </c>
      <c r="I92" s="40">
        <v>229.65</v>
      </c>
      <c r="J92" s="40">
        <v>236.3</v>
      </c>
      <c r="K92" s="31">
        <v>223</v>
      </c>
      <c r="L92" s="31">
        <v>212.6</v>
      </c>
      <c r="M92" s="31">
        <v>121.6927</v>
      </c>
      <c r="N92" s="1"/>
      <c r="O92" s="1"/>
    </row>
    <row r="93" spans="1:15" ht="12.75" customHeight="1">
      <c r="A93" s="31">
        <v>83</v>
      </c>
      <c r="B93" s="31" t="s">
        <v>330</v>
      </c>
      <c r="C93" s="31">
        <v>602.6</v>
      </c>
      <c r="D93" s="40">
        <v>603.86666666666667</v>
      </c>
      <c r="E93" s="40">
        <v>598.73333333333335</v>
      </c>
      <c r="F93" s="40">
        <v>594.86666666666667</v>
      </c>
      <c r="G93" s="40">
        <v>589.73333333333335</v>
      </c>
      <c r="H93" s="40">
        <v>607.73333333333335</v>
      </c>
      <c r="I93" s="40">
        <v>612.86666666666679</v>
      </c>
      <c r="J93" s="40">
        <v>616.73333333333335</v>
      </c>
      <c r="K93" s="31">
        <v>609</v>
      </c>
      <c r="L93" s="31">
        <v>600</v>
      </c>
      <c r="M93" s="31">
        <v>4.2299699999999998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793.55</v>
      </c>
      <c r="D94" s="40">
        <v>796.05000000000007</v>
      </c>
      <c r="E94" s="40">
        <v>787.50000000000011</v>
      </c>
      <c r="F94" s="40">
        <v>781.45</v>
      </c>
      <c r="G94" s="40">
        <v>772.90000000000009</v>
      </c>
      <c r="H94" s="40">
        <v>802.10000000000014</v>
      </c>
      <c r="I94" s="40">
        <v>810.65000000000009</v>
      </c>
      <c r="J94" s="40">
        <v>816.70000000000016</v>
      </c>
      <c r="K94" s="31">
        <v>804.6</v>
      </c>
      <c r="L94" s="31">
        <v>790</v>
      </c>
      <c r="M94" s="31">
        <v>0.57682</v>
      </c>
      <c r="N94" s="1"/>
      <c r="O94" s="1"/>
    </row>
    <row r="95" spans="1:15" ht="12.75" customHeight="1">
      <c r="A95" s="31">
        <v>85</v>
      </c>
      <c r="B95" s="31" t="s">
        <v>333</v>
      </c>
      <c r="C95" s="31">
        <v>901.45</v>
      </c>
      <c r="D95" s="40">
        <v>900.36666666666667</v>
      </c>
      <c r="E95" s="40">
        <v>889.08333333333337</v>
      </c>
      <c r="F95" s="40">
        <v>876.7166666666667</v>
      </c>
      <c r="G95" s="40">
        <v>865.43333333333339</v>
      </c>
      <c r="H95" s="40">
        <v>912.73333333333335</v>
      </c>
      <c r="I95" s="40">
        <v>924.01666666666665</v>
      </c>
      <c r="J95" s="40">
        <v>936.38333333333333</v>
      </c>
      <c r="K95" s="31">
        <v>911.65</v>
      </c>
      <c r="L95" s="31">
        <v>888</v>
      </c>
      <c r="M95" s="31">
        <v>0.98580000000000001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126.1</v>
      </c>
      <c r="D96" s="40">
        <v>126.13333333333333</v>
      </c>
      <c r="E96" s="40">
        <v>125.56666666666665</v>
      </c>
      <c r="F96" s="40">
        <v>125.03333333333332</v>
      </c>
      <c r="G96" s="40">
        <v>124.46666666666664</v>
      </c>
      <c r="H96" s="40">
        <v>126.66666666666666</v>
      </c>
      <c r="I96" s="40">
        <v>127.23333333333332</v>
      </c>
      <c r="J96" s="40">
        <v>127.76666666666667</v>
      </c>
      <c r="K96" s="31">
        <v>126.7</v>
      </c>
      <c r="L96" s="31">
        <v>125.6</v>
      </c>
      <c r="M96" s="31">
        <v>5.6461600000000001</v>
      </c>
      <c r="N96" s="1"/>
      <c r="O96" s="1"/>
    </row>
    <row r="97" spans="1:15" ht="12.75" customHeight="1">
      <c r="A97" s="31">
        <v>87</v>
      </c>
      <c r="B97" s="31" t="s">
        <v>327</v>
      </c>
      <c r="C97" s="31">
        <v>408.1</v>
      </c>
      <c r="D97" s="40">
        <v>403.39999999999992</v>
      </c>
      <c r="E97" s="40">
        <v>394.09999999999985</v>
      </c>
      <c r="F97" s="40">
        <v>380.09999999999991</v>
      </c>
      <c r="G97" s="40">
        <v>370.79999999999984</v>
      </c>
      <c r="H97" s="40">
        <v>417.39999999999986</v>
      </c>
      <c r="I97" s="40">
        <v>426.69999999999993</v>
      </c>
      <c r="J97" s="40">
        <v>440.69999999999987</v>
      </c>
      <c r="K97" s="31">
        <v>412.7</v>
      </c>
      <c r="L97" s="31">
        <v>389.4</v>
      </c>
      <c r="M97" s="31">
        <v>8.6314499999999992</v>
      </c>
      <c r="N97" s="1"/>
      <c r="O97" s="1"/>
    </row>
    <row r="98" spans="1:15" ht="12.75" customHeight="1">
      <c r="A98" s="31">
        <v>88</v>
      </c>
      <c r="B98" s="31" t="s">
        <v>336</v>
      </c>
      <c r="C98" s="31">
        <v>1529.45</v>
      </c>
      <c r="D98" s="40">
        <v>1537.9166666666667</v>
      </c>
      <c r="E98" s="40">
        <v>1511.1333333333334</v>
      </c>
      <c r="F98" s="40">
        <v>1492.8166666666666</v>
      </c>
      <c r="G98" s="40">
        <v>1466.0333333333333</v>
      </c>
      <c r="H98" s="40">
        <v>1556.2333333333336</v>
      </c>
      <c r="I98" s="40">
        <v>1583.0166666666669</v>
      </c>
      <c r="J98" s="40">
        <v>1601.3333333333337</v>
      </c>
      <c r="K98" s="31">
        <v>1564.7</v>
      </c>
      <c r="L98" s="31">
        <v>1519.6</v>
      </c>
      <c r="M98" s="31">
        <v>10.458159999999999</v>
      </c>
      <c r="N98" s="1"/>
      <c r="O98" s="1"/>
    </row>
    <row r="99" spans="1:15" ht="12.75" customHeight="1">
      <c r="A99" s="31">
        <v>89</v>
      </c>
      <c r="B99" s="31" t="s">
        <v>334</v>
      </c>
      <c r="C99" s="31">
        <v>1173.25</v>
      </c>
      <c r="D99" s="40">
        <v>1173.3333333333333</v>
      </c>
      <c r="E99" s="40">
        <v>1161.3666666666666</v>
      </c>
      <c r="F99" s="40">
        <v>1149.4833333333333</v>
      </c>
      <c r="G99" s="40">
        <v>1137.5166666666667</v>
      </c>
      <c r="H99" s="40">
        <v>1185.2166666666665</v>
      </c>
      <c r="I99" s="40">
        <v>1197.1833333333332</v>
      </c>
      <c r="J99" s="40">
        <v>1209.0666666666664</v>
      </c>
      <c r="K99" s="31">
        <v>1185.3</v>
      </c>
      <c r="L99" s="31">
        <v>1161.45</v>
      </c>
      <c r="M99" s="31">
        <v>0.65681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23.25</v>
      </c>
      <c r="D100" s="40">
        <v>23.150000000000002</v>
      </c>
      <c r="E100" s="40">
        <v>22.400000000000006</v>
      </c>
      <c r="F100" s="40">
        <v>21.550000000000004</v>
      </c>
      <c r="G100" s="40">
        <v>20.800000000000008</v>
      </c>
      <c r="H100" s="40">
        <v>24.000000000000004</v>
      </c>
      <c r="I100" s="40">
        <v>24.749999999999996</v>
      </c>
      <c r="J100" s="40">
        <v>25.6</v>
      </c>
      <c r="K100" s="31">
        <v>23.9</v>
      </c>
      <c r="L100" s="31">
        <v>22.3</v>
      </c>
      <c r="M100" s="31">
        <v>126.73578999999999</v>
      </c>
      <c r="N100" s="1"/>
      <c r="O100" s="1"/>
    </row>
    <row r="101" spans="1:15" ht="12.75" customHeight="1">
      <c r="A101" s="31">
        <v>91</v>
      </c>
      <c r="B101" s="31" t="s">
        <v>337</v>
      </c>
      <c r="C101" s="31">
        <v>638.25</v>
      </c>
      <c r="D101" s="40">
        <v>638.6</v>
      </c>
      <c r="E101" s="40">
        <v>633.05000000000007</v>
      </c>
      <c r="F101" s="40">
        <v>627.85</v>
      </c>
      <c r="G101" s="40">
        <v>622.30000000000007</v>
      </c>
      <c r="H101" s="40">
        <v>643.80000000000007</v>
      </c>
      <c r="I101" s="40">
        <v>649.35</v>
      </c>
      <c r="J101" s="40">
        <v>654.55000000000007</v>
      </c>
      <c r="K101" s="31">
        <v>644.15</v>
      </c>
      <c r="L101" s="31">
        <v>633.4</v>
      </c>
      <c r="M101" s="31">
        <v>0.86368999999999996</v>
      </c>
      <c r="N101" s="1"/>
      <c r="O101" s="1"/>
    </row>
    <row r="102" spans="1:15" ht="12.75" customHeight="1">
      <c r="A102" s="31">
        <v>92</v>
      </c>
      <c r="B102" s="31" t="s">
        <v>338</v>
      </c>
      <c r="C102" s="31">
        <v>847.15</v>
      </c>
      <c r="D102" s="40">
        <v>843.2833333333333</v>
      </c>
      <c r="E102" s="40">
        <v>831.36666666666656</v>
      </c>
      <c r="F102" s="40">
        <v>815.58333333333326</v>
      </c>
      <c r="G102" s="40">
        <v>803.66666666666652</v>
      </c>
      <c r="H102" s="40">
        <v>859.06666666666661</v>
      </c>
      <c r="I102" s="40">
        <v>870.98333333333335</v>
      </c>
      <c r="J102" s="40">
        <v>886.76666666666665</v>
      </c>
      <c r="K102" s="31">
        <v>855.2</v>
      </c>
      <c r="L102" s="31">
        <v>827.5</v>
      </c>
      <c r="M102" s="31">
        <v>2.6703299999999999</v>
      </c>
      <c r="N102" s="1"/>
      <c r="O102" s="1"/>
    </row>
    <row r="103" spans="1:15" ht="12.75" customHeight="1">
      <c r="A103" s="31">
        <v>93</v>
      </c>
      <c r="B103" s="31" t="s">
        <v>339</v>
      </c>
      <c r="C103" s="31">
        <v>4887.8500000000004</v>
      </c>
      <c r="D103" s="40">
        <v>4906.2666666666664</v>
      </c>
      <c r="E103" s="40">
        <v>4832.583333333333</v>
      </c>
      <c r="F103" s="40">
        <v>4777.3166666666666</v>
      </c>
      <c r="G103" s="40">
        <v>4703.6333333333332</v>
      </c>
      <c r="H103" s="40">
        <v>4961.5333333333328</v>
      </c>
      <c r="I103" s="40">
        <v>5035.2166666666672</v>
      </c>
      <c r="J103" s="40">
        <v>5090.4833333333327</v>
      </c>
      <c r="K103" s="31">
        <v>4979.95</v>
      </c>
      <c r="L103" s="31">
        <v>4851</v>
      </c>
      <c r="M103" s="31">
        <v>9.8369999999999999E-2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87.75</v>
      </c>
      <c r="D104" s="40">
        <v>88.483333333333334</v>
      </c>
      <c r="E104" s="40">
        <v>86.516666666666666</v>
      </c>
      <c r="F104" s="40">
        <v>85.283333333333331</v>
      </c>
      <c r="G104" s="40">
        <v>83.316666666666663</v>
      </c>
      <c r="H104" s="40">
        <v>89.716666666666669</v>
      </c>
      <c r="I104" s="40">
        <v>91.683333333333337</v>
      </c>
      <c r="J104" s="40">
        <v>92.916666666666671</v>
      </c>
      <c r="K104" s="31">
        <v>90.45</v>
      </c>
      <c r="L104" s="31">
        <v>87.25</v>
      </c>
      <c r="M104" s="31">
        <v>31.779340000000001</v>
      </c>
      <c r="N104" s="1"/>
      <c r="O104" s="1"/>
    </row>
    <row r="105" spans="1:15" ht="12.75" customHeight="1">
      <c r="A105" s="31">
        <v>95</v>
      </c>
      <c r="B105" s="31" t="s">
        <v>332</v>
      </c>
      <c r="C105" s="31">
        <v>506.75</v>
      </c>
      <c r="D105" s="40">
        <v>508.3</v>
      </c>
      <c r="E105" s="40">
        <v>501.45000000000005</v>
      </c>
      <c r="F105" s="40">
        <v>496.15000000000003</v>
      </c>
      <c r="G105" s="40">
        <v>489.30000000000007</v>
      </c>
      <c r="H105" s="40">
        <v>513.6</v>
      </c>
      <c r="I105" s="40">
        <v>520.45000000000005</v>
      </c>
      <c r="J105" s="40">
        <v>525.75</v>
      </c>
      <c r="K105" s="31">
        <v>515.15</v>
      </c>
      <c r="L105" s="31">
        <v>503</v>
      </c>
      <c r="M105" s="31">
        <v>0.17347000000000001</v>
      </c>
      <c r="N105" s="1"/>
      <c r="O105" s="1"/>
    </row>
    <row r="106" spans="1:15" ht="12.75" customHeight="1">
      <c r="A106" s="31">
        <v>96</v>
      </c>
      <c r="B106" s="31" t="s">
        <v>845</v>
      </c>
      <c r="C106" s="31">
        <v>165.1</v>
      </c>
      <c r="D106" s="40">
        <v>162.15</v>
      </c>
      <c r="E106" s="40">
        <v>159.15</v>
      </c>
      <c r="F106" s="40">
        <v>153.19999999999999</v>
      </c>
      <c r="G106" s="40">
        <v>150.19999999999999</v>
      </c>
      <c r="H106" s="40">
        <v>168.10000000000002</v>
      </c>
      <c r="I106" s="40">
        <v>171.10000000000002</v>
      </c>
      <c r="J106" s="40">
        <v>177.05000000000004</v>
      </c>
      <c r="K106" s="31">
        <v>165.15</v>
      </c>
      <c r="L106" s="31">
        <v>156.19999999999999</v>
      </c>
      <c r="M106" s="31">
        <v>23.335349999999998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238.65</v>
      </c>
      <c r="D107" s="40">
        <v>239.31666666666669</v>
      </c>
      <c r="E107" s="40">
        <v>235.88333333333338</v>
      </c>
      <c r="F107" s="40">
        <v>233.1166666666667</v>
      </c>
      <c r="G107" s="40">
        <v>229.68333333333339</v>
      </c>
      <c r="H107" s="40">
        <v>242.08333333333337</v>
      </c>
      <c r="I107" s="40">
        <v>245.51666666666671</v>
      </c>
      <c r="J107" s="40">
        <v>248.28333333333336</v>
      </c>
      <c r="K107" s="31">
        <v>242.75</v>
      </c>
      <c r="L107" s="31">
        <v>236.55</v>
      </c>
      <c r="M107" s="31">
        <v>1.6832400000000001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400.15</v>
      </c>
      <c r="D108" s="40">
        <v>400.86666666666662</v>
      </c>
      <c r="E108" s="40">
        <v>392.98333333333323</v>
      </c>
      <c r="F108" s="40">
        <v>385.81666666666661</v>
      </c>
      <c r="G108" s="40">
        <v>377.93333333333322</v>
      </c>
      <c r="H108" s="40">
        <v>408.03333333333325</v>
      </c>
      <c r="I108" s="40">
        <v>415.91666666666657</v>
      </c>
      <c r="J108" s="40">
        <v>423.08333333333326</v>
      </c>
      <c r="K108" s="31">
        <v>408.75</v>
      </c>
      <c r="L108" s="31">
        <v>393.7</v>
      </c>
      <c r="M108" s="31">
        <v>15.011229999999999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579.79999999999995</v>
      </c>
      <c r="D109" s="40">
        <v>577.19999999999993</v>
      </c>
      <c r="E109" s="40">
        <v>572.59999999999991</v>
      </c>
      <c r="F109" s="40">
        <v>565.4</v>
      </c>
      <c r="G109" s="40">
        <v>560.79999999999995</v>
      </c>
      <c r="H109" s="40">
        <v>584.39999999999986</v>
      </c>
      <c r="I109" s="40">
        <v>589</v>
      </c>
      <c r="J109" s="40">
        <v>596.19999999999982</v>
      </c>
      <c r="K109" s="31">
        <v>581.79999999999995</v>
      </c>
      <c r="L109" s="31">
        <v>570</v>
      </c>
      <c r="M109" s="31">
        <v>9.2920499999999997</v>
      </c>
      <c r="N109" s="1"/>
      <c r="O109" s="1"/>
    </row>
    <row r="110" spans="1:15" ht="12.75" customHeight="1">
      <c r="A110" s="31">
        <v>100</v>
      </c>
      <c r="B110" s="31" t="s">
        <v>342</v>
      </c>
      <c r="C110" s="31">
        <v>684.95</v>
      </c>
      <c r="D110" s="40">
        <v>684.80000000000007</v>
      </c>
      <c r="E110" s="40">
        <v>679.65000000000009</v>
      </c>
      <c r="F110" s="40">
        <v>674.35</v>
      </c>
      <c r="G110" s="40">
        <v>669.2</v>
      </c>
      <c r="H110" s="40">
        <v>690.10000000000014</v>
      </c>
      <c r="I110" s="40">
        <v>695.25</v>
      </c>
      <c r="J110" s="40">
        <v>700.55000000000018</v>
      </c>
      <c r="K110" s="31">
        <v>689.95</v>
      </c>
      <c r="L110" s="31">
        <v>679.5</v>
      </c>
      <c r="M110" s="31">
        <v>6.4428400000000003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893.9</v>
      </c>
      <c r="D111" s="40">
        <v>895.30000000000007</v>
      </c>
      <c r="E111" s="40">
        <v>889.60000000000014</v>
      </c>
      <c r="F111" s="40">
        <v>885.30000000000007</v>
      </c>
      <c r="G111" s="40">
        <v>879.60000000000014</v>
      </c>
      <c r="H111" s="40">
        <v>899.60000000000014</v>
      </c>
      <c r="I111" s="40">
        <v>905.30000000000018</v>
      </c>
      <c r="J111" s="40">
        <v>909.60000000000014</v>
      </c>
      <c r="K111" s="31">
        <v>901</v>
      </c>
      <c r="L111" s="31">
        <v>891</v>
      </c>
      <c r="M111" s="31">
        <v>9.4753799999999995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151.30000000000001</v>
      </c>
      <c r="D112" s="40">
        <v>151.98333333333335</v>
      </c>
      <c r="E112" s="40">
        <v>150.2166666666667</v>
      </c>
      <c r="F112" s="40">
        <v>149.13333333333335</v>
      </c>
      <c r="G112" s="40">
        <v>147.3666666666667</v>
      </c>
      <c r="H112" s="40">
        <v>153.06666666666669</v>
      </c>
      <c r="I112" s="40">
        <v>154.83333333333334</v>
      </c>
      <c r="J112" s="40">
        <v>155.91666666666669</v>
      </c>
      <c r="K112" s="31">
        <v>153.75</v>
      </c>
      <c r="L112" s="31">
        <v>150.9</v>
      </c>
      <c r="M112" s="31">
        <v>74.190420000000003</v>
      </c>
      <c r="N112" s="1"/>
      <c r="O112" s="1"/>
    </row>
    <row r="113" spans="1:15" ht="12.75" customHeight="1">
      <c r="A113" s="31">
        <v>103</v>
      </c>
      <c r="B113" s="31" t="s">
        <v>343</v>
      </c>
      <c r="C113" s="31">
        <v>348.7</v>
      </c>
      <c r="D113" s="40">
        <v>349.45</v>
      </c>
      <c r="E113" s="40">
        <v>347.25</v>
      </c>
      <c r="F113" s="40">
        <v>345.8</v>
      </c>
      <c r="G113" s="40">
        <v>343.6</v>
      </c>
      <c r="H113" s="40">
        <v>350.9</v>
      </c>
      <c r="I113" s="40">
        <v>353.09999999999991</v>
      </c>
      <c r="J113" s="40">
        <v>354.54999999999995</v>
      </c>
      <c r="K113" s="31">
        <v>351.65</v>
      </c>
      <c r="L113" s="31">
        <v>348</v>
      </c>
      <c r="M113" s="31">
        <v>0.88041000000000003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5315.35</v>
      </c>
      <c r="D114" s="40">
        <v>5291.3666666666668</v>
      </c>
      <c r="E114" s="40">
        <v>5243.9833333333336</v>
      </c>
      <c r="F114" s="40">
        <v>5172.6166666666668</v>
      </c>
      <c r="G114" s="40">
        <v>5125.2333333333336</v>
      </c>
      <c r="H114" s="40">
        <v>5362.7333333333336</v>
      </c>
      <c r="I114" s="40">
        <v>5410.1166666666668</v>
      </c>
      <c r="J114" s="40">
        <v>5481.4833333333336</v>
      </c>
      <c r="K114" s="31">
        <v>5338.75</v>
      </c>
      <c r="L114" s="31">
        <v>5220</v>
      </c>
      <c r="M114" s="31">
        <v>1.73159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1438.35</v>
      </c>
      <c r="D115" s="40">
        <v>1443</v>
      </c>
      <c r="E115" s="40">
        <v>1430</v>
      </c>
      <c r="F115" s="40">
        <v>1421.65</v>
      </c>
      <c r="G115" s="40">
        <v>1408.65</v>
      </c>
      <c r="H115" s="40">
        <v>1451.35</v>
      </c>
      <c r="I115" s="40">
        <v>1464.35</v>
      </c>
      <c r="J115" s="40">
        <v>1472.6999999999998</v>
      </c>
      <c r="K115" s="31">
        <v>1456</v>
      </c>
      <c r="L115" s="31">
        <v>1434.65</v>
      </c>
      <c r="M115" s="31">
        <v>6.4494499999999997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652.15</v>
      </c>
      <c r="D116" s="40">
        <v>649.23333333333335</v>
      </c>
      <c r="E116" s="40">
        <v>642.11666666666667</v>
      </c>
      <c r="F116" s="40">
        <v>632.08333333333337</v>
      </c>
      <c r="G116" s="40">
        <v>624.9666666666667</v>
      </c>
      <c r="H116" s="40">
        <v>659.26666666666665</v>
      </c>
      <c r="I116" s="40">
        <v>666.38333333333344</v>
      </c>
      <c r="J116" s="40">
        <v>676.41666666666663</v>
      </c>
      <c r="K116" s="31">
        <v>656.35</v>
      </c>
      <c r="L116" s="31">
        <v>639.20000000000005</v>
      </c>
      <c r="M116" s="31">
        <v>11.15715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760.45</v>
      </c>
      <c r="D117" s="40">
        <v>763.88333333333321</v>
      </c>
      <c r="E117" s="40">
        <v>753.86666666666645</v>
      </c>
      <c r="F117" s="40">
        <v>747.28333333333319</v>
      </c>
      <c r="G117" s="40">
        <v>737.26666666666642</v>
      </c>
      <c r="H117" s="40">
        <v>770.46666666666647</v>
      </c>
      <c r="I117" s="40">
        <v>780.48333333333335</v>
      </c>
      <c r="J117" s="40">
        <v>787.06666666666649</v>
      </c>
      <c r="K117" s="31">
        <v>773.9</v>
      </c>
      <c r="L117" s="31">
        <v>757.3</v>
      </c>
      <c r="M117" s="31">
        <v>1.3065800000000001</v>
      </c>
      <c r="N117" s="1"/>
      <c r="O117" s="1"/>
    </row>
    <row r="118" spans="1:15" ht="12.75" customHeight="1">
      <c r="A118" s="31">
        <v>108</v>
      </c>
      <c r="B118" s="31" t="s">
        <v>345</v>
      </c>
      <c r="C118" s="31">
        <v>608.04999999999995</v>
      </c>
      <c r="D118" s="40">
        <v>586.35</v>
      </c>
      <c r="E118" s="40">
        <v>556.70000000000005</v>
      </c>
      <c r="F118" s="40">
        <v>505.35</v>
      </c>
      <c r="G118" s="40">
        <v>475.70000000000005</v>
      </c>
      <c r="H118" s="40">
        <v>637.70000000000005</v>
      </c>
      <c r="I118" s="40">
        <v>667.34999999999991</v>
      </c>
      <c r="J118" s="40">
        <v>718.7</v>
      </c>
      <c r="K118" s="31">
        <v>616</v>
      </c>
      <c r="L118" s="31">
        <v>535</v>
      </c>
      <c r="M118" s="31">
        <v>31.317139999999998</v>
      </c>
      <c r="N118" s="1"/>
      <c r="O118" s="1"/>
    </row>
    <row r="119" spans="1:15" ht="12.75" customHeight="1">
      <c r="A119" s="31">
        <v>109</v>
      </c>
      <c r="B119" s="31" t="s">
        <v>328</v>
      </c>
      <c r="C119" s="31">
        <v>3066.65</v>
      </c>
      <c r="D119" s="40">
        <v>3086.1</v>
      </c>
      <c r="E119" s="40">
        <v>3031.5499999999997</v>
      </c>
      <c r="F119" s="40">
        <v>2996.45</v>
      </c>
      <c r="G119" s="40">
        <v>2941.8999999999996</v>
      </c>
      <c r="H119" s="40">
        <v>3121.2</v>
      </c>
      <c r="I119" s="40">
        <v>3175.75</v>
      </c>
      <c r="J119" s="40">
        <v>3210.85</v>
      </c>
      <c r="K119" s="31">
        <v>3140.65</v>
      </c>
      <c r="L119" s="31">
        <v>3051</v>
      </c>
      <c r="M119" s="31">
        <v>0.44407999999999997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435.85</v>
      </c>
      <c r="D120" s="40">
        <v>436.51666666666665</v>
      </c>
      <c r="E120" s="40">
        <v>433.0333333333333</v>
      </c>
      <c r="F120" s="40">
        <v>430.21666666666664</v>
      </c>
      <c r="G120" s="40">
        <v>426.73333333333329</v>
      </c>
      <c r="H120" s="40">
        <v>439.33333333333331</v>
      </c>
      <c r="I120" s="40">
        <v>442.81666666666666</v>
      </c>
      <c r="J120" s="40">
        <v>445.63333333333333</v>
      </c>
      <c r="K120" s="31">
        <v>440</v>
      </c>
      <c r="L120" s="31">
        <v>433.7</v>
      </c>
      <c r="M120" s="31">
        <v>14.340669999999999</v>
      </c>
      <c r="N120" s="1"/>
      <c r="O120" s="1"/>
    </row>
    <row r="121" spans="1:15" ht="12.75" customHeight="1">
      <c r="A121" s="31">
        <v>111</v>
      </c>
      <c r="B121" s="31" t="s">
        <v>329</v>
      </c>
      <c r="C121" s="31">
        <v>274.7</v>
      </c>
      <c r="D121" s="40">
        <v>275.56666666666666</v>
      </c>
      <c r="E121" s="40">
        <v>272.13333333333333</v>
      </c>
      <c r="F121" s="40">
        <v>269.56666666666666</v>
      </c>
      <c r="G121" s="40">
        <v>266.13333333333333</v>
      </c>
      <c r="H121" s="40">
        <v>278.13333333333333</v>
      </c>
      <c r="I121" s="40">
        <v>281.56666666666661</v>
      </c>
      <c r="J121" s="40">
        <v>284.13333333333333</v>
      </c>
      <c r="K121" s="31">
        <v>279</v>
      </c>
      <c r="L121" s="31">
        <v>273</v>
      </c>
      <c r="M121" s="31">
        <v>0.62194000000000005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149.94999999999999</v>
      </c>
      <c r="D122" s="40">
        <v>148.93333333333331</v>
      </c>
      <c r="E122" s="40">
        <v>147.36666666666662</v>
      </c>
      <c r="F122" s="40">
        <v>144.7833333333333</v>
      </c>
      <c r="G122" s="40">
        <v>143.21666666666661</v>
      </c>
      <c r="H122" s="40">
        <v>151.51666666666662</v>
      </c>
      <c r="I122" s="40">
        <v>153.08333333333329</v>
      </c>
      <c r="J122" s="40">
        <v>155.66666666666663</v>
      </c>
      <c r="K122" s="31">
        <v>150.5</v>
      </c>
      <c r="L122" s="31">
        <v>146.35</v>
      </c>
      <c r="M122" s="31">
        <v>24.96171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973.1</v>
      </c>
      <c r="D123" s="40">
        <v>971.36666666666667</v>
      </c>
      <c r="E123" s="40">
        <v>947.73333333333335</v>
      </c>
      <c r="F123" s="40">
        <v>922.36666666666667</v>
      </c>
      <c r="G123" s="40">
        <v>898.73333333333335</v>
      </c>
      <c r="H123" s="40">
        <v>996.73333333333335</v>
      </c>
      <c r="I123" s="40">
        <v>1020.3666666666668</v>
      </c>
      <c r="J123" s="40">
        <v>1045.7333333333333</v>
      </c>
      <c r="K123" s="31">
        <v>995</v>
      </c>
      <c r="L123" s="31">
        <v>946</v>
      </c>
      <c r="M123" s="31">
        <v>18.68676</v>
      </c>
      <c r="N123" s="1"/>
      <c r="O123" s="1"/>
    </row>
    <row r="124" spans="1:15" ht="12.75" customHeight="1">
      <c r="A124" s="31">
        <v>114</v>
      </c>
      <c r="B124" s="31" t="s">
        <v>346</v>
      </c>
      <c r="C124" s="31">
        <v>990.65</v>
      </c>
      <c r="D124" s="40">
        <v>991.95000000000016</v>
      </c>
      <c r="E124" s="40">
        <v>976.90000000000032</v>
      </c>
      <c r="F124" s="40">
        <v>963.1500000000002</v>
      </c>
      <c r="G124" s="40">
        <v>948.10000000000036</v>
      </c>
      <c r="H124" s="40">
        <v>1005.7000000000003</v>
      </c>
      <c r="I124" s="40">
        <v>1020.7500000000002</v>
      </c>
      <c r="J124" s="40">
        <v>1034.5000000000002</v>
      </c>
      <c r="K124" s="31">
        <v>1007</v>
      </c>
      <c r="L124" s="31">
        <v>978.2</v>
      </c>
      <c r="M124" s="31">
        <v>0.97948999999999997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577.79999999999995</v>
      </c>
      <c r="D125" s="40">
        <v>578.98333333333323</v>
      </c>
      <c r="E125" s="40">
        <v>574.31666666666649</v>
      </c>
      <c r="F125" s="40">
        <v>570.83333333333326</v>
      </c>
      <c r="G125" s="40">
        <v>566.16666666666652</v>
      </c>
      <c r="H125" s="40">
        <v>582.46666666666647</v>
      </c>
      <c r="I125" s="40">
        <v>587.13333333333321</v>
      </c>
      <c r="J125" s="40">
        <v>590.61666666666645</v>
      </c>
      <c r="K125" s="31">
        <v>583.65</v>
      </c>
      <c r="L125" s="31">
        <v>575.5</v>
      </c>
      <c r="M125" s="31">
        <v>12.58379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1885.95</v>
      </c>
      <c r="D126" s="40">
        <v>1888.8166666666668</v>
      </c>
      <c r="E126" s="40">
        <v>1863.7833333333338</v>
      </c>
      <c r="F126" s="40">
        <v>1841.616666666667</v>
      </c>
      <c r="G126" s="40">
        <v>1816.5833333333339</v>
      </c>
      <c r="H126" s="40">
        <v>1910.9833333333336</v>
      </c>
      <c r="I126" s="40">
        <v>1936.0166666666669</v>
      </c>
      <c r="J126" s="40">
        <v>1958.1833333333334</v>
      </c>
      <c r="K126" s="31">
        <v>1913.85</v>
      </c>
      <c r="L126" s="31">
        <v>1866.65</v>
      </c>
      <c r="M126" s="31">
        <v>2.08385</v>
      </c>
      <c r="N126" s="1"/>
      <c r="O126" s="1"/>
    </row>
    <row r="127" spans="1:15" ht="12.75" customHeight="1">
      <c r="A127" s="31">
        <v>117</v>
      </c>
      <c r="B127" s="31" t="s">
        <v>351</v>
      </c>
      <c r="C127" s="31">
        <v>561.75</v>
      </c>
      <c r="D127" s="40">
        <v>562.98333333333335</v>
      </c>
      <c r="E127" s="40">
        <v>557.2166666666667</v>
      </c>
      <c r="F127" s="40">
        <v>552.68333333333339</v>
      </c>
      <c r="G127" s="40">
        <v>546.91666666666674</v>
      </c>
      <c r="H127" s="40">
        <v>567.51666666666665</v>
      </c>
      <c r="I127" s="40">
        <v>573.2833333333333</v>
      </c>
      <c r="J127" s="40">
        <v>577.81666666666661</v>
      </c>
      <c r="K127" s="31">
        <v>568.75</v>
      </c>
      <c r="L127" s="31">
        <v>558.45000000000005</v>
      </c>
      <c r="M127" s="31">
        <v>0.89532</v>
      </c>
      <c r="N127" s="1"/>
      <c r="O127" s="1"/>
    </row>
    <row r="128" spans="1:15" ht="12.75" customHeight="1">
      <c r="A128" s="31">
        <v>118</v>
      </c>
      <c r="B128" s="31" t="s">
        <v>347</v>
      </c>
      <c r="C128" s="31">
        <v>87.55</v>
      </c>
      <c r="D128" s="40">
        <v>87.2</v>
      </c>
      <c r="E128" s="40">
        <v>86.600000000000009</v>
      </c>
      <c r="F128" s="40">
        <v>85.65</v>
      </c>
      <c r="G128" s="40">
        <v>85.050000000000011</v>
      </c>
      <c r="H128" s="40">
        <v>88.15</v>
      </c>
      <c r="I128" s="40">
        <v>88.75</v>
      </c>
      <c r="J128" s="40">
        <v>89.7</v>
      </c>
      <c r="K128" s="31">
        <v>87.8</v>
      </c>
      <c r="L128" s="31">
        <v>86.25</v>
      </c>
      <c r="M128" s="31">
        <v>5.9740000000000002</v>
      </c>
      <c r="N128" s="1"/>
      <c r="O128" s="1"/>
    </row>
    <row r="129" spans="1:15" ht="12.75" customHeight="1">
      <c r="A129" s="31">
        <v>119</v>
      </c>
      <c r="B129" s="31" t="s">
        <v>348</v>
      </c>
      <c r="C129" s="31">
        <v>986.95</v>
      </c>
      <c r="D129" s="40">
        <v>991.31666666666661</v>
      </c>
      <c r="E129" s="40">
        <v>974.73333333333323</v>
      </c>
      <c r="F129" s="40">
        <v>962.51666666666665</v>
      </c>
      <c r="G129" s="40">
        <v>945.93333333333328</v>
      </c>
      <c r="H129" s="40">
        <v>1003.5333333333332</v>
      </c>
      <c r="I129" s="40">
        <v>1020.1166666666667</v>
      </c>
      <c r="J129" s="40">
        <v>1032.333333333333</v>
      </c>
      <c r="K129" s="31">
        <v>1007.9</v>
      </c>
      <c r="L129" s="31">
        <v>979.1</v>
      </c>
      <c r="M129" s="31">
        <v>0.28910999999999998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2352.9</v>
      </c>
      <c r="D130" s="40">
        <v>2343.2833333333333</v>
      </c>
      <c r="E130" s="40">
        <v>2326.6166666666668</v>
      </c>
      <c r="F130" s="40">
        <v>2300.3333333333335</v>
      </c>
      <c r="G130" s="40">
        <v>2283.666666666667</v>
      </c>
      <c r="H130" s="40">
        <v>2369.5666666666666</v>
      </c>
      <c r="I130" s="40">
        <v>2386.2333333333336</v>
      </c>
      <c r="J130" s="40">
        <v>2412.5166666666664</v>
      </c>
      <c r="K130" s="31">
        <v>2359.9499999999998</v>
      </c>
      <c r="L130" s="31">
        <v>2317</v>
      </c>
      <c r="M130" s="31">
        <v>4.6083400000000001</v>
      </c>
      <c r="N130" s="1"/>
      <c r="O130" s="1"/>
    </row>
    <row r="131" spans="1:15" ht="12.75" customHeight="1">
      <c r="A131" s="31">
        <v>121</v>
      </c>
      <c r="B131" s="31" t="s">
        <v>349</v>
      </c>
      <c r="C131" s="31">
        <v>285.35000000000002</v>
      </c>
      <c r="D131" s="40">
        <v>283.28333333333336</v>
      </c>
      <c r="E131" s="40">
        <v>280.06666666666672</v>
      </c>
      <c r="F131" s="40">
        <v>274.78333333333336</v>
      </c>
      <c r="G131" s="40">
        <v>271.56666666666672</v>
      </c>
      <c r="H131" s="40">
        <v>288.56666666666672</v>
      </c>
      <c r="I131" s="40">
        <v>291.7833333333333</v>
      </c>
      <c r="J131" s="40">
        <v>297.06666666666672</v>
      </c>
      <c r="K131" s="31">
        <v>286.5</v>
      </c>
      <c r="L131" s="31">
        <v>278</v>
      </c>
      <c r="M131" s="31">
        <v>89.932869999999994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165.4</v>
      </c>
      <c r="D132" s="40">
        <v>166.33333333333334</v>
      </c>
      <c r="E132" s="40">
        <v>163.66666666666669</v>
      </c>
      <c r="F132" s="40">
        <v>161.93333333333334</v>
      </c>
      <c r="G132" s="40">
        <v>159.26666666666668</v>
      </c>
      <c r="H132" s="40">
        <v>168.06666666666669</v>
      </c>
      <c r="I132" s="40">
        <v>170.73333333333338</v>
      </c>
      <c r="J132" s="40">
        <v>172.4666666666667</v>
      </c>
      <c r="K132" s="31">
        <v>169</v>
      </c>
      <c r="L132" s="31">
        <v>164.6</v>
      </c>
      <c r="M132" s="31">
        <v>15.709149999999999</v>
      </c>
      <c r="N132" s="1"/>
      <c r="O132" s="1"/>
    </row>
    <row r="133" spans="1:15" ht="12.75" customHeight="1">
      <c r="A133" s="31">
        <v>123</v>
      </c>
      <c r="B133" s="31" t="s">
        <v>350</v>
      </c>
      <c r="C133" s="31">
        <v>755.05</v>
      </c>
      <c r="D133" s="40">
        <v>754.71666666666658</v>
      </c>
      <c r="E133" s="40">
        <v>748.38333333333321</v>
      </c>
      <c r="F133" s="40">
        <v>741.71666666666658</v>
      </c>
      <c r="G133" s="40">
        <v>735.38333333333321</v>
      </c>
      <c r="H133" s="40">
        <v>761.38333333333321</v>
      </c>
      <c r="I133" s="40">
        <v>767.71666666666647</v>
      </c>
      <c r="J133" s="40">
        <v>774.38333333333321</v>
      </c>
      <c r="K133" s="31">
        <v>761.05</v>
      </c>
      <c r="L133" s="31">
        <v>748.05</v>
      </c>
      <c r="M133" s="31">
        <v>0.23405999999999999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4506.45</v>
      </c>
      <c r="D134" s="40">
        <v>4521.4000000000005</v>
      </c>
      <c r="E134" s="40">
        <v>4475.0500000000011</v>
      </c>
      <c r="F134" s="40">
        <v>4443.6500000000005</v>
      </c>
      <c r="G134" s="40">
        <v>4397.3000000000011</v>
      </c>
      <c r="H134" s="40">
        <v>4552.8000000000011</v>
      </c>
      <c r="I134" s="40">
        <v>4599.1500000000015</v>
      </c>
      <c r="J134" s="40">
        <v>4630.5500000000011</v>
      </c>
      <c r="K134" s="31">
        <v>4567.75</v>
      </c>
      <c r="L134" s="31">
        <v>4490</v>
      </c>
      <c r="M134" s="31">
        <v>7.8469100000000003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5544.45</v>
      </c>
      <c r="D135" s="40">
        <v>5502.3666666666659</v>
      </c>
      <c r="E135" s="40">
        <v>5431.2833333333319</v>
      </c>
      <c r="F135" s="40">
        <v>5318.1166666666659</v>
      </c>
      <c r="G135" s="40">
        <v>5247.0333333333319</v>
      </c>
      <c r="H135" s="40">
        <v>5615.5333333333319</v>
      </c>
      <c r="I135" s="40">
        <v>5686.6166666666659</v>
      </c>
      <c r="J135" s="40">
        <v>5799.7833333333319</v>
      </c>
      <c r="K135" s="31">
        <v>5573.45</v>
      </c>
      <c r="L135" s="31">
        <v>5389.2</v>
      </c>
      <c r="M135" s="31">
        <v>4.3514200000000001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419.1</v>
      </c>
      <c r="D136" s="40">
        <v>412.25</v>
      </c>
      <c r="E136" s="40">
        <v>402.5</v>
      </c>
      <c r="F136" s="40">
        <v>385.9</v>
      </c>
      <c r="G136" s="40">
        <v>376.15</v>
      </c>
      <c r="H136" s="40">
        <v>428.85</v>
      </c>
      <c r="I136" s="40">
        <v>438.6</v>
      </c>
      <c r="J136" s="40">
        <v>455.20000000000005</v>
      </c>
      <c r="K136" s="31">
        <v>422</v>
      </c>
      <c r="L136" s="31">
        <v>395.65</v>
      </c>
      <c r="M136" s="31">
        <v>132.50516999999999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4796.6000000000004</v>
      </c>
      <c r="D137" s="40">
        <v>4793.9333333333334</v>
      </c>
      <c r="E137" s="40">
        <v>4778.166666666667</v>
      </c>
      <c r="F137" s="40">
        <v>4759.7333333333336</v>
      </c>
      <c r="G137" s="40">
        <v>4743.9666666666672</v>
      </c>
      <c r="H137" s="40">
        <v>4812.3666666666668</v>
      </c>
      <c r="I137" s="40">
        <v>4828.1333333333332</v>
      </c>
      <c r="J137" s="40">
        <v>4846.5666666666666</v>
      </c>
      <c r="K137" s="31">
        <v>4809.7</v>
      </c>
      <c r="L137" s="31">
        <v>4775.5</v>
      </c>
      <c r="M137" s="31">
        <v>1.7357400000000001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4593.3</v>
      </c>
      <c r="D138" s="40">
        <v>4595.4333333333334</v>
      </c>
      <c r="E138" s="40">
        <v>4571.3666666666668</v>
      </c>
      <c r="F138" s="40">
        <v>4549.4333333333334</v>
      </c>
      <c r="G138" s="40">
        <v>4525.3666666666668</v>
      </c>
      <c r="H138" s="40">
        <v>4617.3666666666668</v>
      </c>
      <c r="I138" s="40">
        <v>4641.4333333333343</v>
      </c>
      <c r="J138" s="40">
        <v>4663.3666666666668</v>
      </c>
      <c r="K138" s="31">
        <v>4619.5</v>
      </c>
      <c r="L138" s="31">
        <v>4573.5</v>
      </c>
      <c r="M138" s="31">
        <v>1.6051299999999999</v>
      </c>
      <c r="N138" s="1"/>
      <c r="O138" s="1"/>
    </row>
    <row r="139" spans="1:15" ht="12.75" customHeight="1">
      <c r="A139" s="31">
        <v>129</v>
      </c>
      <c r="B139" s="31" t="s">
        <v>565</v>
      </c>
      <c r="C139" s="31">
        <v>2156.1999999999998</v>
      </c>
      <c r="D139" s="40">
        <v>2173.9333333333329</v>
      </c>
      <c r="E139" s="40">
        <v>2126.3666666666659</v>
      </c>
      <c r="F139" s="40">
        <v>2096.5333333333328</v>
      </c>
      <c r="G139" s="40">
        <v>2048.9666666666658</v>
      </c>
      <c r="H139" s="40">
        <v>2203.766666666666</v>
      </c>
      <c r="I139" s="40">
        <v>2251.3333333333326</v>
      </c>
      <c r="J139" s="40">
        <v>2281.1666666666661</v>
      </c>
      <c r="K139" s="31">
        <v>2221.5</v>
      </c>
      <c r="L139" s="31">
        <v>2144.1</v>
      </c>
      <c r="M139" s="31">
        <v>0.29712</v>
      </c>
      <c r="N139" s="1"/>
      <c r="O139" s="1"/>
    </row>
    <row r="140" spans="1:15" ht="12.75" customHeight="1">
      <c r="A140" s="31">
        <v>130</v>
      </c>
      <c r="B140" s="31" t="s">
        <v>355</v>
      </c>
      <c r="C140" s="31">
        <v>75.55</v>
      </c>
      <c r="D140" s="40">
        <v>75.566666666666663</v>
      </c>
      <c r="E140" s="40">
        <v>74.48333333333332</v>
      </c>
      <c r="F140" s="40">
        <v>73.416666666666657</v>
      </c>
      <c r="G140" s="40">
        <v>72.333333333333314</v>
      </c>
      <c r="H140" s="40">
        <v>76.633333333333326</v>
      </c>
      <c r="I140" s="40">
        <v>77.716666666666669</v>
      </c>
      <c r="J140" s="40">
        <v>78.783333333333331</v>
      </c>
      <c r="K140" s="31">
        <v>76.650000000000006</v>
      </c>
      <c r="L140" s="31">
        <v>74.5</v>
      </c>
      <c r="M140" s="31">
        <v>15.51947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2527.65</v>
      </c>
      <c r="D141" s="40">
        <v>2532.0499999999997</v>
      </c>
      <c r="E141" s="40">
        <v>2512.0999999999995</v>
      </c>
      <c r="F141" s="40">
        <v>2496.5499999999997</v>
      </c>
      <c r="G141" s="40">
        <v>2476.5999999999995</v>
      </c>
      <c r="H141" s="40">
        <v>2547.5999999999995</v>
      </c>
      <c r="I141" s="40">
        <v>2567.5499999999993</v>
      </c>
      <c r="J141" s="40">
        <v>2583.0999999999995</v>
      </c>
      <c r="K141" s="31">
        <v>2552</v>
      </c>
      <c r="L141" s="31">
        <v>2516.5</v>
      </c>
      <c r="M141" s="31">
        <v>3.2566999999999999</v>
      </c>
      <c r="N141" s="1"/>
      <c r="O141" s="1"/>
    </row>
    <row r="142" spans="1:15" ht="12.75" customHeight="1">
      <c r="A142" s="31">
        <v>132</v>
      </c>
      <c r="B142" s="31" t="s">
        <v>352</v>
      </c>
      <c r="C142" s="31">
        <v>475.6</v>
      </c>
      <c r="D142" s="40">
        <v>474.7</v>
      </c>
      <c r="E142" s="40">
        <v>470.4</v>
      </c>
      <c r="F142" s="40">
        <v>465.2</v>
      </c>
      <c r="G142" s="40">
        <v>460.9</v>
      </c>
      <c r="H142" s="40">
        <v>479.9</v>
      </c>
      <c r="I142" s="40">
        <v>484.20000000000005</v>
      </c>
      <c r="J142" s="40">
        <v>489.4</v>
      </c>
      <c r="K142" s="31">
        <v>479</v>
      </c>
      <c r="L142" s="31">
        <v>469.5</v>
      </c>
      <c r="M142" s="31">
        <v>0.97967000000000004</v>
      </c>
      <c r="N142" s="1"/>
      <c r="O142" s="1"/>
    </row>
    <row r="143" spans="1:15" ht="12.75" customHeight="1">
      <c r="A143" s="31">
        <v>133</v>
      </c>
      <c r="B143" s="31" t="s">
        <v>353</v>
      </c>
      <c r="C143" s="31">
        <v>130.35</v>
      </c>
      <c r="D143" s="40">
        <v>129.45000000000002</v>
      </c>
      <c r="E143" s="40">
        <v>127.90000000000003</v>
      </c>
      <c r="F143" s="40">
        <v>125.45000000000002</v>
      </c>
      <c r="G143" s="40">
        <v>123.90000000000003</v>
      </c>
      <c r="H143" s="40">
        <v>131.90000000000003</v>
      </c>
      <c r="I143" s="40">
        <v>133.45000000000005</v>
      </c>
      <c r="J143" s="40">
        <v>135.90000000000003</v>
      </c>
      <c r="K143" s="31">
        <v>131</v>
      </c>
      <c r="L143" s="31">
        <v>127</v>
      </c>
      <c r="M143" s="31">
        <v>2.8062800000000001</v>
      </c>
      <c r="N143" s="1"/>
      <c r="O143" s="1"/>
    </row>
    <row r="144" spans="1:15" ht="12.75" customHeight="1">
      <c r="A144" s="31">
        <v>134</v>
      </c>
      <c r="B144" s="31" t="s">
        <v>356</v>
      </c>
      <c r="C144" s="31">
        <v>308.3</v>
      </c>
      <c r="D144" s="40">
        <v>309.83333333333331</v>
      </c>
      <c r="E144" s="40">
        <v>304.36666666666662</v>
      </c>
      <c r="F144" s="40">
        <v>300.43333333333328</v>
      </c>
      <c r="G144" s="40">
        <v>294.96666666666658</v>
      </c>
      <c r="H144" s="40">
        <v>313.76666666666665</v>
      </c>
      <c r="I144" s="40">
        <v>319.23333333333335</v>
      </c>
      <c r="J144" s="40">
        <v>323.16666666666669</v>
      </c>
      <c r="K144" s="31">
        <v>315.3</v>
      </c>
      <c r="L144" s="31">
        <v>305.89999999999998</v>
      </c>
      <c r="M144" s="31">
        <v>2.9679700000000002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533.20000000000005</v>
      </c>
      <c r="D145" s="40">
        <v>530.9</v>
      </c>
      <c r="E145" s="40">
        <v>527.09999999999991</v>
      </c>
      <c r="F145" s="40">
        <v>520.99999999999989</v>
      </c>
      <c r="G145" s="40">
        <v>517.19999999999982</v>
      </c>
      <c r="H145" s="40">
        <v>537</v>
      </c>
      <c r="I145" s="40">
        <v>540.79999999999995</v>
      </c>
      <c r="J145" s="40">
        <v>546.90000000000009</v>
      </c>
      <c r="K145" s="31">
        <v>534.70000000000005</v>
      </c>
      <c r="L145" s="31">
        <v>524.79999999999995</v>
      </c>
      <c r="M145" s="31">
        <v>1.7539100000000001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1789.2</v>
      </c>
      <c r="D146" s="40">
        <v>1790.9666666666665</v>
      </c>
      <c r="E146" s="40">
        <v>1777.9833333333329</v>
      </c>
      <c r="F146" s="40">
        <v>1766.7666666666664</v>
      </c>
      <c r="G146" s="40">
        <v>1753.7833333333328</v>
      </c>
      <c r="H146" s="40">
        <v>1802.1833333333329</v>
      </c>
      <c r="I146" s="40">
        <v>1815.1666666666665</v>
      </c>
      <c r="J146" s="40">
        <v>1826.383333333333</v>
      </c>
      <c r="K146" s="31">
        <v>1803.95</v>
      </c>
      <c r="L146" s="31">
        <v>1779.75</v>
      </c>
      <c r="M146" s="31">
        <v>0.28677000000000002</v>
      </c>
      <c r="N146" s="1"/>
      <c r="O146" s="1"/>
    </row>
    <row r="147" spans="1:15" ht="12.75" customHeight="1">
      <c r="A147" s="31">
        <v>137</v>
      </c>
      <c r="B147" s="31" t="s">
        <v>357</v>
      </c>
      <c r="C147" s="31">
        <v>72.150000000000006</v>
      </c>
      <c r="D147" s="40">
        <v>72.183333333333337</v>
      </c>
      <c r="E147" s="40">
        <v>71.616666666666674</v>
      </c>
      <c r="F147" s="40">
        <v>71.083333333333343</v>
      </c>
      <c r="G147" s="40">
        <v>70.51666666666668</v>
      </c>
      <c r="H147" s="40">
        <v>72.716666666666669</v>
      </c>
      <c r="I147" s="40">
        <v>73.283333333333331</v>
      </c>
      <c r="J147" s="40">
        <v>73.816666666666663</v>
      </c>
      <c r="K147" s="31">
        <v>72.75</v>
      </c>
      <c r="L147" s="31">
        <v>71.650000000000006</v>
      </c>
      <c r="M147" s="31">
        <v>9.9107800000000008</v>
      </c>
      <c r="N147" s="1"/>
      <c r="O147" s="1"/>
    </row>
    <row r="148" spans="1:15" ht="12.75" customHeight="1">
      <c r="A148" s="31">
        <v>138</v>
      </c>
      <c r="B148" s="31" t="s">
        <v>354</v>
      </c>
      <c r="C148" s="31">
        <v>204.05</v>
      </c>
      <c r="D148" s="40">
        <v>204.88333333333333</v>
      </c>
      <c r="E148" s="40">
        <v>202.76666666666665</v>
      </c>
      <c r="F148" s="40">
        <v>201.48333333333332</v>
      </c>
      <c r="G148" s="40">
        <v>199.36666666666665</v>
      </c>
      <c r="H148" s="40">
        <v>206.16666666666666</v>
      </c>
      <c r="I148" s="40">
        <v>208.28333333333333</v>
      </c>
      <c r="J148" s="40">
        <v>209.56666666666666</v>
      </c>
      <c r="K148" s="31">
        <v>207</v>
      </c>
      <c r="L148" s="31">
        <v>203.6</v>
      </c>
      <c r="M148" s="31">
        <v>4.6974799999999997</v>
      </c>
      <c r="N148" s="1"/>
      <c r="O148" s="1"/>
    </row>
    <row r="149" spans="1:15" ht="12.75" customHeight="1">
      <c r="A149" s="31">
        <v>139</v>
      </c>
      <c r="B149" s="31" t="s">
        <v>358</v>
      </c>
      <c r="C149" s="31">
        <v>128.1</v>
      </c>
      <c r="D149" s="40">
        <v>127.66666666666664</v>
      </c>
      <c r="E149" s="40">
        <v>126.1333333333333</v>
      </c>
      <c r="F149" s="40">
        <v>124.16666666666666</v>
      </c>
      <c r="G149" s="40">
        <v>122.63333333333331</v>
      </c>
      <c r="H149" s="40">
        <v>129.63333333333327</v>
      </c>
      <c r="I149" s="40">
        <v>131.16666666666663</v>
      </c>
      <c r="J149" s="40">
        <v>133.13333333333327</v>
      </c>
      <c r="K149" s="31">
        <v>129.19999999999999</v>
      </c>
      <c r="L149" s="31">
        <v>125.7</v>
      </c>
      <c r="M149" s="31">
        <v>6.5976800000000004</v>
      </c>
      <c r="N149" s="1"/>
      <c r="O149" s="1"/>
    </row>
    <row r="150" spans="1:15" ht="12.75" customHeight="1">
      <c r="A150" s="31">
        <v>140</v>
      </c>
      <c r="B150" s="31" t="s">
        <v>846</v>
      </c>
      <c r="C150" s="31">
        <v>62.2</v>
      </c>
      <c r="D150" s="40">
        <v>62.15</v>
      </c>
      <c r="E150" s="40">
        <v>61.55</v>
      </c>
      <c r="F150" s="40">
        <v>60.9</v>
      </c>
      <c r="G150" s="40">
        <v>60.3</v>
      </c>
      <c r="H150" s="40">
        <v>62.8</v>
      </c>
      <c r="I150" s="40">
        <v>63.400000000000006</v>
      </c>
      <c r="J150" s="40">
        <v>64.05</v>
      </c>
      <c r="K150" s="31">
        <v>62.75</v>
      </c>
      <c r="L150" s="31">
        <v>61.5</v>
      </c>
      <c r="M150" s="31">
        <v>2.6921300000000001</v>
      </c>
      <c r="N150" s="1"/>
      <c r="O150" s="1"/>
    </row>
    <row r="151" spans="1:15" ht="12.75" customHeight="1">
      <c r="A151" s="31">
        <v>141</v>
      </c>
      <c r="B151" s="31" t="s">
        <v>359</v>
      </c>
      <c r="C151" s="31">
        <v>727.55</v>
      </c>
      <c r="D151" s="40">
        <v>726.0333333333333</v>
      </c>
      <c r="E151" s="40">
        <v>718.31666666666661</v>
      </c>
      <c r="F151" s="40">
        <v>709.08333333333326</v>
      </c>
      <c r="G151" s="40">
        <v>701.36666666666656</v>
      </c>
      <c r="H151" s="40">
        <v>735.26666666666665</v>
      </c>
      <c r="I151" s="40">
        <v>742.98333333333335</v>
      </c>
      <c r="J151" s="40">
        <v>752.2166666666667</v>
      </c>
      <c r="K151" s="31">
        <v>733.75</v>
      </c>
      <c r="L151" s="31">
        <v>716.8</v>
      </c>
      <c r="M151" s="31">
        <v>1.1584000000000001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1868</v>
      </c>
      <c r="D152" s="40">
        <v>1867.7166666666665</v>
      </c>
      <c r="E152" s="40">
        <v>1855.4833333333329</v>
      </c>
      <c r="F152" s="40">
        <v>1842.9666666666665</v>
      </c>
      <c r="G152" s="40">
        <v>1830.7333333333329</v>
      </c>
      <c r="H152" s="40">
        <v>1880.2333333333329</v>
      </c>
      <c r="I152" s="40">
        <v>1892.4666666666665</v>
      </c>
      <c r="J152" s="40">
        <v>1904.9833333333329</v>
      </c>
      <c r="K152" s="31">
        <v>1879.95</v>
      </c>
      <c r="L152" s="31">
        <v>1855.2</v>
      </c>
      <c r="M152" s="31">
        <v>7.5718699999999997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168.7</v>
      </c>
      <c r="D153" s="40">
        <v>168.71666666666667</v>
      </c>
      <c r="E153" s="40">
        <v>167.38333333333333</v>
      </c>
      <c r="F153" s="40">
        <v>166.06666666666666</v>
      </c>
      <c r="G153" s="40">
        <v>164.73333333333332</v>
      </c>
      <c r="H153" s="40">
        <v>170.03333333333333</v>
      </c>
      <c r="I153" s="40">
        <v>171.36666666666665</v>
      </c>
      <c r="J153" s="40">
        <v>172.68333333333334</v>
      </c>
      <c r="K153" s="31">
        <v>170.05</v>
      </c>
      <c r="L153" s="31">
        <v>167.4</v>
      </c>
      <c r="M153" s="31">
        <v>18.128990000000002</v>
      </c>
      <c r="N153" s="1"/>
      <c r="O153" s="1"/>
    </row>
    <row r="154" spans="1:15" ht="12.75" customHeight="1">
      <c r="A154" s="31">
        <v>144</v>
      </c>
      <c r="B154" s="31" t="s">
        <v>847</v>
      </c>
      <c r="C154" s="31">
        <v>115</v>
      </c>
      <c r="D154" s="40">
        <v>114.59999999999998</v>
      </c>
      <c r="E154" s="40">
        <v>112.74999999999996</v>
      </c>
      <c r="F154" s="40">
        <v>110.49999999999997</v>
      </c>
      <c r="G154" s="40">
        <v>108.64999999999995</v>
      </c>
      <c r="H154" s="40">
        <v>116.84999999999997</v>
      </c>
      <c r="I154" s="40">
        <v>118.69999999999999</v>
      </c>
      <c r="J154" s="40">
        <v>120.94999999999997</v>
      </c>
      <c r="K154" s="31">
        <v>116.45</v>
      </c>
      <c r="L154" s="31">
        <v>112.35</v>
      </c>
      <c r="M154" s="31">
        <v>0.92588000000000004</v>
      </c>
      <c r="N154" s="1"/>
      <c r="O154" s="1"/>
    </row>
    <row r="155" spans="1:15" ht="12.75" customHeight="1">
      <c r="A155" s="31">
        <v>145</v>
      </c>
      <c r="B155" s="31" t="s">
        <v>360</v>
      </c>
      <c r="C155" s="31">
        <v>295.14999999999998</v>
      </c>
      <c r="D155" s="40">
        <v>296.2</v>
      </c>
      <c r="E155" s="40">
        <v>291.95</v>
      </c>
      <c r="F155" s="40">
        <v>288.75</v>
      </c>
      <c r="G155" s="40">
        <v>284.5</v>
      </c>
      <c r="H155" s="40">
        <v>299.39999999999998</v>
      </c>
      <c r="I155" s="40">
        <v>303.64999999999998</v>
      </c>
      <c r="J155" s="40">
        <v>306.84999999999997</v>
      </c>
      <c r="K155" s="31">
        <v>300.45</v>
      </c>
      <c r="L155" s="31">
        <v>293</v>
      </c>
      <c r="M155" s="31">
        <v>1.7860499999999999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92.6</v>
      </c>
      <c r="D156" s="40">
        <v>91.833333333333329</v>
      </c>
      <c r="E156" s="40">
        <v>90.766666666666652</v>
      </c>
      <c r="F156" s="40">
        <v>88.933333333333323</v>
      </c>
      <c r="G156" s="40">
        <v>87.866666666666646</v>
      </c>
      <c r="H156" s="40">
        <v>93.666666666666657</v>
      </c>
      <c r="I156" s="40">
        <v>94.733333333333348</v>
      </c>
      <c r="J156" s="40">
        <v>96.566666666666663</v>
      </c>
      <c r="K156" s="31">
        <v>92.9</v>
      </c>
      <c r="L156" s="31">
        <v>90</v>
      </c>
      <c r="M156" s="31">
        <v>96.586330000000004</v>
      </c>
      <c r="N156" s="1"/>
      <c r="O156" s="1"/>
    </row>
    <row r="157" spans="1:15" ht="12.75" customHeight="1">
      <c r="A157" s="31">
        <v>147</v>
      </c>
      <c r="B157" s="31" t="s">
        <v>362</v>
      </c>
      <c r="C157" s="31">
        <v>581.20000000000005</v>
      </c>
      <c r="D157" s="40">
        <v>585.9</v>
      </c>
      <c r="E157" s="40">
        <v>575.25</v>
      </c>
      <c r="F157" s="40">
        <v>569.30000000000007</v>
      </c>
      <c r="G157" s="40">
        <v>558.65000000000009</v>
      </c>
      <c r="H157" s="40">
        <v>591.84999999999991</v>
      </c>
      <c r="I157" s="40">
        <v>602.49999999999977</v>
      </c>
      <c r="J157" s="40">
        <v>608.44999999999982</v>
      </c>
      <c r="K157" s="31">
        <v>596.54999999999995</v>
      </c>
      <c r="L157" s="31">
        <v>579.95000000000005</v>
      </c>
      <c r="M157" s="31">
        <v>2.0063</v>
      </c>
      <c r="N157" s="1"/>
      <c r="O157" s="1"/>
    </row>
    <row r="158" spans="1:15" ht="12.75" customHeight="1">
      <c r="A158" s="31">
        <v>148</v>
      </c>
      <c r="B158" s="31" t="s">
        <v>361</v>
      </c>
      <c r="C158" s="31">
        <v>3692.25</v>
      </c>
      <c r="D158" s="40">
        <v>3694.0833333333335</v>
      </c>
      <c r="E158" s="40">
        <v>3648.166666666667</v>
      </c>
      <c r="F158" s="40">
        <v>3604.0833333333335</v>
      </c>
      <c r="G158" s="40">
        <v>3558.166666666667</v>
      </c>
      <c r="H158" s="40">
        <v>3738.166666666667</v>
      </c>
      <c r="I158" s="40">
        <v>3784.0833333333339</v>
      </c>
      <c r="J158" s="40">
        <v>3828.166666666667</v>
      </c>
      <c r="K158" s="31">
        <v>3740</v>
      </c>
      <c r="L158" s="31">
        <v>3650</v>
      </c>
      <c r="M158" s="31">
        <v>0.13614000000000001</v>
      </c>
      <c r="N158" s="1"/>
      <c r="O158" s="1"/>
    </row>
    <row r="159" spans="1:15" ht="12.75" customHeight="1">
      <c r="A159" s="31">
        <v>149</v>
      </c>
      <c r="B159" s="31" t="s">
        <v>363</v>
      </c>
      <c r="C159" s="31">
        <v>205</v>
      </c>
      <c r="D159" s="40">
        <v>205.04999999999998</v>
      </c>
      <c r="E159" s="40">
        <v>203.94999999999996</v>
      </c>
      <c r="F159" s="40">
        <v>202.89999999999998</v>
      </c>
      <c r="G159" s="40">
        <v>201.79999999999995</v>
      </c>
      <c r="H159" s="40">
        <v>206.09999999999997</v>
      </c>
      <c r="I159" s="40">
        <v>207.2</v>
      </c>
      <c r="J159" s="40">
        <v>208.24999999999997</v>
      </c>
      <c r="K159" s="31">
        <v>206.15</v>
      </c>
      <c r="L159" s="31">
        <v>204</v>
      </c>
      <c r="M159" s="31">
        <v>6.5065</v>
      </c>
      <c r="N159" s="1"/>
      <c r="O159" s="1"/>
    </row>
    <row r="160" spans="1:15" ht="12.75" customHeight="1">
      <c r="A160" s="31">
        <v>150</v>
      </c>
      <c r="B160" s="31" t="s">
        <v>380</v>
      </c>
      <c r="C160" s="31">
        <v>2492.75</v>
      </c>
      <c r="D160" s="40">
        <v>2481.5833333333335</v>
      </c>
      <c r="E160" s="40">
        <v>2465.166666666667</v>
      </c>
      <c r="F160" s="40">
        <v>2437.5833333333335</v>
      </c>
      <c r="G160" s="40">
        <v>2421.166666666667</v>
      </c>
      <c r="H160" s="40">
        <v>2509.166666666667</v>
      </c>
      <c r="I160" s="40">
        <v>2525.5833333333339</v>
      </c>
      <c r="J160" s="40">
        <v>2553.166666666667</v>
      </c>
      <c r="K160" s="31">
        <v>2498</v>
      </c>
      <c r="L160" s="31">
        <v>2454</v>
      </c>
      <c r="M160" s="31">
        <v>1.3976900000000001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280.64999999999998</v>
      </c>
      <c r="D161" s="40">
        <v>279.9666666666667</v>
      </c>
      <c r="E161" s="40">
        <v>275.88333333333338</v>
      </c>
      <c r="F161" s="40">
        <v>271.11666666666667</v>
      </c>
      <c r="G161" s="40">
        <v>267.03333333333336</v>
      </c>
      <c r="H161" s="40">
        <v>284.73333333333341</v>
      </c>
      <c r="I161" s="40">
        <v>288.81666666666666</v>
      </c>
      <c r="J161" s="40">
        <v>293.58333333333343</v>
      </c>
      <c r="K161" s="31">
        <v>284.05</v>
      </c>
      <c r="L161" s="31">
        <v>275.2</v>
      </c>
      <c r="M161" s="31">
        <v>18.257709999999999</v>
      </c>
      <c r="N161" s="1"/>
      <c r="O161" s="1"/>
    </row>
    <row r="162" spans="1:15" ht="12.75" customHeight="1">
      <c r="A162" s="31">
        <v>152</v>
      </c>
      <c r="B162" s="31" t="s">
        <v>366</v>
      </c>
      <c r="C162" s="31">
        <v>50.05</v>
      </c>
      <c r="D162" s="40">
        <v>50.04999999999999</v>
      </c>
      <c r="E162" s="40">
        <v>48.549999999999983</v>
      </c>
      <c r="F162" s="40">
        <v>47.04999999999999</v>
      </c>
      <c r="G162" s="40">
        <v>45.549999999999983</v>
      </c>
      <c r="H162" s="40">
        <v>51.549999999999983</v>
      </c>
      <c r="I162" s="40">
        <v>53.05</v>
      </c>
      <c r="J162" s="40">
        <v>54.549999999999983</v>
      </c>
      <c r="K162" s="31">
        <v>51.55</v>
      </c>
      <c r="L162" s="31">
        <v>48.55</v>
      </c>
      <c r="M162" s="31">
        <v>57.289140000000003</v>
      </c>
      <c r="N162" s="1"/>
      <c r="O162" s="1"/>
    </row>
    <row r="163" spans="1:15" ht="12.75" customHeight="1">
      <c r="A163" s="31">
        <v>153</v>
      </c>
      <c r="B163" s="31" t="s">
        <v>364</v>
      </c>
      <c r="C163" s="31">
        <v>174.8</v>
      </c>
      <c r="D163" s="40">
        <v>175.96666666666667</v>
      </c>
      <c r="E163" s="40">
        <v>172.83333333333334</v>
      </c>
      <c r="F163" s="40">
        <v>170.86666666666667</v>
      </c>
      <c r="G163" s="40">
        <v>167.73333333333335</v>
      </c>
      <c r="H163" s="40">
        <v>177.93333333333334</v>
      </c>
      <c r="I163" s="40">
        <v>181.06666666666666</v>
      </c>
      <c r="J163" s="40">
        <v>183.03333333333333</v>
      </c>
      <c r="K163" s="31">
        <v>179.1</v>
      </c>
      <c r="L163" s="31">
        <v>174</v>
      </c>
      <c r="M163" s="31">
        <v>37.736499999999999</v>
      </c>
      <c r="N163" s="1"/>
      <c r="O163" s="1"/>
    </row>
    <row r="164" spans="1:15" ht="12.75" customHeight="1">
      <c r="A164" s="31">
        <v>154</v>
      </c>
      <c r="B164" s="31" t="s">
        <v>379</v>
      </c>
      <c r="C164" s="31">
        <v>164.85</v>
      </c>
      <c r="D164" s="40">
        <v>163.98333333333332</v>
      </c>
      <c r="E164" s="40">
        <v>162.36666666666665</v>
      </c>
      <c r="F164" s="40">
        <v>159.88333333333333</v>
      </c>
      <c r="G164" s="40">
        <v>158.26666666666665</v>
      </c>
      <c r="H164" s="40">
        <v>166.46666666666664</v>
      </c>
      <c r="I164" s="40">
        <v>168.08333333333331</v>
      </c>
      <c r="J164" s="40">
        <v>170.56666666666663</v>
      </c>
      <c r="K164" s="31">
        <v>165.6</v>
      </c>
      <c r="L164" s="31">
        <v>161.5</v>
      </c>
      <c r="M164" s="31">
        <v>2.0525600000000002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135.44999999999999</v>
      </c>
      <c r="D165" s="40">
        <v>134.93333333333334</v>
      </c>
      <c r="E165" s="40">
        <v>133.96666666666667</v>
      </c>
      <c r="F165" s="40">
        <v>132.48333333333332</v>
      </c>
      <c r="G165" s="40">
        <v>131.51666666666665</v>
      </c>
      <c r="H165" s="40">
        <v>136.41666666666669</v>
      </c>
      <c r="I165" s="40">
        <v>137.38333333333338</v>
      </c>
      <c r="J165" s="40">
        <v>138.8666666666667</v>
      </c>
      <c r="K165" s="31">
        <v>135.9</v>
      </c>
      <c r="L165" s="31">
        <v>133.44999999999999</v>
      </c>
      <c r="M165" s="31">
        <v>61.512560000000001</v>
      </c>
      <c r="N165" s="1"/>
      <c r="O165" s="1"/>
    </row>
    <row r="166" spans="1:15" ht="12.75" customHeight="1">
      <c r="A166" s="31">
        <v>156</v>
      </c>
      <c r="B166" s="31" t="s">
        <v>368</v>
      </c>
      <c r="C166" s="31">
        <v>2857.05</v>
      </c>
      <c r="D166" s="40">
        <v>2860.8666666666668</v>
      </c>
      <c r="E166" s="40">
        <v>2843.7333333333336</v>
      </c>
      <c r="F166" s="40">
        <v>2830.416666666667</v>
      </c>
      <c r="G166" s="40">
        <v>2813.2833333333338</v>
      </c>
      <c r="H166" s="40">
        <v>2874.1833333333334</v>
      </c>
      <c r="I166" s="40">
        <v>2891.3166666666666</v>
      </c>
      <c r="J166" s="40">
        <v>2904.6333333333332</v>
      </c>
      <c r="K166" s="31">
        <v>2878</v>
      </c>
      <c r="L166" s="31">
        <v>2847.55</v>
      </c>
      <c r="M166" s="31">
        <v>0.12435</v>
      </c>
      <c r="N166" s="1"/>
      <c r="O166" s="1"/>
    </row>
    <row r="167" spans="1:15" ht="12.75" customHeight="1">
      <c r="A167" s="31">
        <v>157</v>
      </c>
      <c r="B167" s="31" t="s">
        <v>369</v>
      </c>
      <c r="C167" s="31">
        <v>3291.85</v>
      </c>
      <c r="D167" s="40">
        <v>3305.2833333333333</v>
      </c>
      <c r="E167" s="40">
        <v>3260.5666666666666</v>
      </c>
      <c r="F167" s="40">
        <v>3229.2833333333333</v>
      </c>
      <c r="G167" s="40">
        <v>3184.5666666666666</v>
      </c>
      <c r="H167" s="40">
        <v>3336.5666666666666</v>
      </c>
      <c r="I167" s="40">
        <v>3381.2833333333328</v>
      </c>
      <c r="J167" s="40">
        <v>3412.5666666666666</v>
      </c>
      <c r="K167" s="31">
        <v>3350</v>
      </c>
      <c r="L167" s="31">
        <v>3274</v>
      </c>
      <c r="M167" s="31">
        <v>6.0670000000000002E-2</v>
      </c>
      <c r="N167" s="1"/>
      <c r="O167" s="1"/>
    </row>
    <row r="168" spans="1:15" ht="12.75" customHeight="1">
      <c r="A168" s="31">
        <v>158</v>
      </c>
      <c r="B168" s="31" t="s">
        <v>375</v>
      </c>
      <c r="C168" s="31">
        <v>304.35000000000002</v>
      </c>
      <c r="D168" s="40">
        <v>304.66666666666669</v>
      </c>
      <c r="E168" s="40">
        <v>299.63333333333338</v>
      </c>
      <c r="F168" s="40">
        <v>294.91666666666669</v>
      </c>
      <c r="G168" s="40">
        <v>289.88333333333338</v>
      </c>
      <c r="H168" s="40">
        <v>309.38333333333338</v>
      </c>
      <c r="I168" s="40">
        <v>314.41666666666669</v>
      </c>
      <c r="J168" s="40">
        <v>319.13333333333338</v>
      </c>
      <c r="K168" s="31">
        <v>309.7</v>
      </c>
      <c r="L168" s="31">
        <v>299.95</v>
      </c>
      <c r="M168" s="31">
        <v>3.2221600000000001</v>
      </c>
      <c r="N168" s="1"/>
      <c r="O168" s="1"/>
    </row>
    <row r="169" spans="1:15" ht="12.75" customHeight="1">
      <c r="A169" s="31">
        <v>159</v>
      </c>
      <c r="B169" s="31" t="s">
        <v>370</v>
      </c>
      <c r="C169" s="31">
        <v>140.19999999999999</v>
      </c>
      <c r="D169" s="40">
        <v>140.65</v>
      </c>
      <c r="E169" s="40">
        <v>139.35000000000002</v>
      </c>
      <c r="F169" s="40">
        <v>138.50000000000003</v>
      </c>
      <c r="G169" s="40">
        <v>137.20000000000005</v>
      </c>
      <c r="H169" s="40">
        <v>141.5</v>
      </c>
      <c r="I169" s="40">
        <v>142.80000000000001</v>
      </c>
      <c r="J169" s="40">
        <v>143.64999999999998</v>
      </c>
      <c r="K169" s="31">
        <v>141.94999999999999</v>
      </c>
      <c r="L169" s="31">
        <v>139.80000000000001</v>
      </c>
      <c r="M169" s="31">
        <v>4.9550599999999996</v>
      </c>
      <c r="N169" s="1"/>
      <c r="O169" s="1"/>
    </row>
    <row r="170" spans="1:15" ht="12.75" customHeight="1">
      <c r="A170" s="31">
        <v>160</v>
      </c>
      <c r="B170" s="31" t="s">
        <v>371</v>
      </c>
      <c r="C170" s="31">
        <v>5514.8</v>
      </c>
      <c r="D170" s="40">
        <v>5524.9333333333334</v>
      </c>
      <c r="E170" s="40">
        <v>5470.8666666666668</v>
      </c>
      <c r="F170" s="40">
        <v>5426.9333333333334</v>
      </c>
      <c r="G170" s="40">
        <v>5372.8666666666668</v>
      </c>
      <c r="H170" s="40">
        <v>5568.8666666666668</v>
      </c>
      <c r="I170" s="40">
        <v>5622.9333333333343</v>
      </c>
      <c r="J170" s="40">
        <v>5666.8666666666668</v>
      </c>
      <c r="K170" s="31">
        <v>5579</v>
      </c>
      <c r="L170" s="31">
        <v>5481</v>
      </c>
      <c r="M170" s="31">
        <v>4.9610000000000001E-2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3600.5</v>
      </c>
      <c r="D171" s="40">
        <v>3593.8833333333337</v>
      </c>
      <c r="E171" s="40">
        <v>3567.9166666666674</v>
      </c>
      <c r="F171" s="40">
        <v>3535.3333333333339</v>
      </c>
      <c r="G171" s="40">
        <v>3509.3666666666677</v>
      </c>
      <c r="H171" s="40">
        <v>3626.4666666666672</v>
      </c>
      <c r="I171" s="40">
        <v>3652.4333333333334</v>
      </c>
      <c r="J171" s="40">
        <v>3685.0166666666669</v>
      </c>
      <c r="K171" s="31">
        <v>3619.85</v>
      </c>
      <c r="L171" s="31">
        <v>3561.3</v>
      </c>
      <c r="M171" s="31">
        <v>0.45382</v>
      </c>
      <c r="N171" s="1"/>
      <c r="O171" s="1"/>
    </row>
    <row r="172" spans="1:15" ht="12.75" customHeight="1">
      <c r="A172" s="31">
        <v>162</v>
      </c>
      <c r="B172" s="31" t="s">
        <v>372</v>
      </c>
      <c r="C172" s="31">
        <v>1882.6</v>
      </c>
      <c r="D172" s="40">
        <v>1878.1000000000001</v>
      </c>
      <c r="E172" s="40">
        <v>1849.3000000000002</v>
      </c>
      <c r="F172" s="40">
        <v>1816</v>
      </c>
      <c r="G172" s="40">
        <v>1787.2</v>
      </c>
      <c r="H172" s="40">
        <v>1911.4000000000003</v>
      </c>
      <c r="I172" s="40">
        <v>1940.2</v>
      </c>
      <c r="J172" s="40">
        <v>1973.5000000000005</v>
      </c>
      <c r="K172" s="31">
        <v>1906.9</v>
      </c>
      <c r="L172" s="31">
        <v>1844.8</v>
      </c>
      <c r="M172" s="31">
        <v>1.08104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525.79999999999995</v>
      </c>
      <c r="D173" s="40">
        <v>520.94999999999993</v>
      </c>
      <c r="E173" s="40">
        <v>509.89999999999986</v>
      </c>
      <c r="F173" s="40">
        <v>493.99999999999994</v>
      </c>
      <c r="G173" s="40">
        <v>482.94999999999987</v>
      </c>
      <c r="H173" s="40">
        <v>536.84999999999991</v>
      </c>
      <c r="I173" s="40">
        <v>547.89999999999986</v>
      </c>
      <c r="J173" s="40">
        <v>563.79999999999984</v>
      </c>
      <c r="K173" s="31">
        <v>532</v>
      </c>
      <c r="L173" s="31">
        <v>505.05</v>
      </c>
      <c r="M173" s="31">
        <v>25.458349999999999</v>
      </c>
      <c r="N173" s="1"/>
      <c r="O173" s="1"/>
    </row>
    <row r="174" spans="1:15" ht="12.75" customHeight="1">
      <c r="A174" s="31">
        <v>164</v>
      </c>
      <c r="B174" s="31" t="s">
        <v>367</v>
      </c>
      <c r="C174" s="31">
        <v>4571.6499999999996</v>
      </c>
      <c r="D174" s="40">
        <v>4579.7333333333336</v>
      </c>
      <c r="E174" s="40">
        <v>4514.4666666666672</v>
      </c>
      <c r="F174" s="40">
        <v>4457.2833333333338</v>
      </c>
      <c r="G174" s="40">
        <v>4392.0166666666673</v>
      </c>
      <c r="H174" s="40">
        <v>4636.916666666667</v>
      </c>
      <c r="I174" s="40">
        <v>4702.1833333333334</v>
      </c>
      <c r="J174" s="40">
        <v>4759.3666666666668</v>
      </c>
      <c r="K174" s="31">
        <v>4645</v>
      </c>
      <c r="L174" s="31">
        <v>4522.55</v>
      </c>
      <c r="M174" s="31">
        <v>0.10464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43.85</v>
      </c>
      <c r="D175" s="40">
        <v>44.016666666666673</v>
      </c>
      <c r="E175" s="40">
        <v>43.383333333333347</v>
      </c>
      <c r="F175" s="40">
        <v>42.916666666666671</v>
      </c>
      <c r="G175" s="40">
        <v>42.283333333333346</v>
      </c>
      <c r="H175" s="40">
        <v>44.483333333333348</v>
      </c>
      <c r="I175" s="40">
        <v>45.116666666666674</v>
      </c>
      <c r="J175" s="40">
        <v>45.58333333333335</v>
      </c>
      <c r="K175" s="31">
        <v>44.65</v>
      </c>
      <c r="L175" s="31">
        <v>43.55</v>
      </c>
      <c r="M175" s="31">
        <v>181.56667999999999</v>
      </c>
      <c r="N175" s="1"/>
      <c r="O175" s="1"/>
    </row>
    <row r="176" spans="1:15" ht="12.75" customHeight="1">
      <c r="A176" s="31">
        <v>166</v>
      </c>
      <c r="B176" s="31" t="s">
        <v>381</v>
      </c>
      <c r="C176" s="31">
        <v>422.1</v>
      </c>
      <c r="D176" s="40">
        <v>419.51666666666665</v>
      </c>
      <c r="E176" s="40">
        <v>413.2833333333333</v>
      </c>
      <c r="F176" s="40">
        <v>404.46666666666664</v>
      </c>
      <c r="G176" s="40">
        <v>398.23333333333329</v>
      </c>
      <c r="H176" s="40">
        <v>428.33333333333331</v>
      </c>
      <c r="I176" s="40">
        <v>434.56666666666666</v>
      </c>
      <c r="J176" s="40">
        <v>443.38333333333333</v>
      </c>
      <c r="K176" s="31">
        <v>425.75</v>
      </c>
      <c r="L176" s="31">
        <v>410.7</v>
      </c>
      <c r="M176" s="31">
        <v>6.0111999999999997</v>
      </c>
      <c r="N176" s="1"/>
      <c r="O176" s="1"/>
    </row>
    <row r="177" spans="1:15" ht="12.75" customHeight="1">
      <c r="A177" s="31">
        <v>167</v>
      </c>
      <c r="B177" s="31" t="s">
        <v>373</v>
      </c>
      <c r="C177" s="31">
        <v>1229.1500000000001</v>
      </c>
      <c r="D177" s="40">
        <v>1236.3500000000001</v>
      </c>
      <c r="E177" s="40">
        <v>1217.7000000000003</v>
      </c>
      <c r="F177" s="40">
        <v>1206.2500000000002</v>
      </c>
      <c r="G177" s="40">
        <v>1187.6000000000004</v>
      </c>
      <c r="H177" s="40">
        <v>1247.8000000000002</v>
      </c>
      <c r="I177" s="40">
        <v>1266.4500000000003</v>
      </c>
      <c r="J177" s="40">
        <v>1277.9000000000001</v>
      </c>
      <c r="K177" s="31">
        <v>1255</v>
      </c>
      <c r="L177" s="31">
        <v>1224.9000000000001</v>
      </c>
      <c r="M177" s="31">
        <v>0.11686000000000001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541.29999999999995</v>
      </c>
      <c r="D178" s="40">
        <v>540.41666666666663</v>
      </c>
      <c r="E178" s="40">
        <v>536.83333333333326</v>
      </c>
      <c r="F178" s="40">
        <v>532.36666666666667</v>
      </c>
      <c r="G178" s="40">
        <v>528.7833333333333</v>
      </c>
      <c r="H178" s="40">
        <v>544.88333333333321</v>
      </c>
      <c r="I178" s="40">
        <v>548.46666666666647</v>
      </c>
      <c r="J178" s="40">
        <v>552.93333333333317</v>
      </c>
      <c r="K178" s="31">
        <v>544</v>
      </c>
      <c r="L178" s="31">
        <v>535.95000000000005</v>
      </c>
      <c r="M178" s="31">
        <v>1.3467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943</v>
      </c>
      <c r="D179" s="40">
        <v>937.26666666666677</v>
      </c>
      <c r="E179" s="40">
        <v>928.78333333333353</v>
      </c>
      <c r="F179" s="40">
        <v>914.56666666666672</v>
      </c>
      <c r="G179" s="40">
        <v>906.08333333333348</v>
      </c>
      <c r="H179" s="40">
        <v>951.48333333333358</v>
      </c>
      <c r="I179" s="40">
        <v>959.96666666666692</v>
      </c>
      <c r="J179" s="40">
        <v>974.18333333333362</v>
      </c>
      <c r="K179" s="31">
        <v>945.75</v>
      </c>
      <c r="L179" s="31">
        <v>923.05</v>
      </c>
      <c r="M179" s="31">
        <v>18.479089999999999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596.4</v>
      </c>
      <c r="D180" s="40">
        <v>591.78333333333342</v>
      </c>
      <c r="E180" s="40">
        <v>578.56666666666683</v>
      </c>
      <c r="F180" s="40">
        <v>560.73333333333346</v>
      </c>
      <c r="G180" s="40">
        <v>547.51666666666688</v>
      </c>
      <c r="H180" s="40">
        <v>609.61666666666679</v>
      </c>
      <c r="I180" s="40">
        <v>622.83333333333326</v>
      </c>
      <c r="J180" s="40">
        <v>640.66666666666674</v>
      </c>
      <c r="K180" s="31">
        <v>605</v>
      </c>
      <c r="L180" s="31">
        <v>573.95000000000005</v>
      </c>
      <c r="M180" s="31">
        <v>1.4983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2099.1999999999998</v>
      </c>
      <c r="D181" s="40">
        <v>2077.75</v>
      </c>
      <c r="E181" s="40">
        <v>2047.5</v>
      </c>
      <c r="F181" s="40">
        <v>1995.8</v>
      </c>
      <c r="G181" s="40">
        <v>1965.55</v>
      </c>
      <c r="H181" s="40">
        <v>2129.4499999999998</v>
      </c>
      <c r="I181" s="40">
        <v>2159.6999999999998</v>
      </c>
      <c r="J181" s="40">
        <v>2211.4</v>
      </c>
      <c r="K181" s="31">
        <v>2108</v>
      </c>
      <c r="L181" s="31">
        <v>2026.05</v>
      </c>
      <c r="M181" s="31">
        <v>10.57123</v>
      </c>
      <c r="N181" s="1"/>
      <c r="O181" s="1"/>
    </row>
    <row r="182" spans="1:15" ht="12.75" customHeight="1">
      <c r="A182" s="31">
        <v>172</v>
      </c>
      <c r="B182" s="31" t="s">
        <v>382</v>
      </c>
      <c r="C182" s="31">
        <v>101.55</v>
      </c>
      <c r="D182" s="40">
        <v>101.61666666666667</v>
      </c>
      <c r="E182" s="40">
        <v>100.83333333333334</v>
      </c>
      <c r="F182" s="40">
        <v>100.11666666666667</v>
      </c>
      <c r="G182" s="40">
        <v>99.333333333333343</v>
      </c>
      <c r="H182" s="40">
        <v>102.33333333333334</v>
      </c>
      <c r="I182" s="40">
        <v>103.11666666666667</v>
      </c>
      <c r="J182" s="40">
        <v>103.83333333333334</v>
      </c>
      <c r="K182" s="31">
        <v>102.4</v>
      </c>
      <c r="L182" s="31">
        <v>100.9</v>
      </c>
      <c r="M182" s="31">
        <v>3.6601400000000002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344.25</v>
      </c>
      <c r="D183" s="40">
        <v>340.91666666666669</v>
      </c>
      <c r="E183" s="40">
        <v>336.33333333333337</v>
      </c>
      <c r="F183" s="40">
        <v>328.41666666666669</v>
      </c>
      <c r="G183" s="40">
        <v>323.83333333333337</v>
      </c>
      <c r="H183" s="40">
        <v>348.83333333333337</v>
      </c>
      <c r="I183" s="40">
        <v>353.41666666666674</v>
      </c>
      <c r="J183" s="40">
        <v>361.33333333333337</v>
      </c>
      <c r="K183" s="31">
        <v>345.5</v>
      </c>
      <c r="L183" s="31">
        <v>333</v>
      </c>
      <c r="M183" s="31">
        <v>52.786529999999999</v>
      </c>
      <c r="N183" s="1"/>
      <c r="O183" s="1"/>
    </row>
    <row r="184" spans="1:15" ht="12.75" customHeight="1">
      <c r="A184" s="31">
        <v>174</v>
      </c>
      <c r="B184" s="31" t="s">
        <v>374</v>
      </c>
      <c r="C184" s="31">
        <v>436.15</v>
      </c>
      <c r="D184" s="40">
        <v>436.2</v>
      </c>
      <c r="E184" s="40">
        <v>425.04999999999995</v>
      </c>
      <c r="F184" s="40">
        <v>413.95</v>
      </c>
      <c r="G184" s="40">
        <v>402.79999999999995</v>
      </c>
      <c r="H184" s="40">
        <v>447.29999999999995</v>
      </c>
      <c r="I184" s="40">
        <v>458.44999999999993</v>
      </c>
      <c r="J184" s="40">
        <v>469.54999999999995</v>
      </c>
      <c r="K184" s="31">
        <v>447.35</v>
      </c>
      <c r="L184" s="31">
        <v>425.1</v>
      </c>
      <c r="M184" s="31">
        <v>13.506019999999999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1749.2</v>
      </c>
      <c r="D185" s="40">
        <v>1740.4666666666665</v>
      </c>
      <c r="E185" s="40">
        <v>1723.7333333333329</v>
      </c>
      <c r="F185" s="40">
        <v>1698.2666666666664</v>
      </c>
      <c r="G185" s="40">
        <v>1681.5333333333328</v>
      </c>
      <c r="H185" s="40">
        <v>1765.9333333333329</v>
      </c>
      <c r="I185" s="40">
        <v>1782.6666666666665</v>
      </c>
      <c r="J185" s="40">
        <v>1808.133333333333</v>
      </c>
      <c r="K185" s="31">
        <v>1757.2</v>
      </c>
      <c r="L185" s="31">
        <v>1715</v>
      </c>
      <c r="M185" s="31">
        <v>9.6943800000000007</v>
      </c>
      <c r="N185" s="1"/>
      <c r="O185" s="1"/>
    </row>
    <row r="186" spans="1:15" ht="12.75" customHeight="1">
      <c r="A186" s="31">
        <v>176</v>
      </c>
      <c r="B186" s="31" t="s">
        <v>376</v>
      </c>
      <c r="C186" s="31">
        <v>150.69999999999999</v>
      </c>
      <c r="D186" s="40">
        <v>151.08333333333331</v>
      </c>
      <c r="E186" s="40">
        <v>147.81666666666663</v>
      </c>
      <c r="F186" s="40">
        <v>144.93333333333331</v>
      </c>
      <c r="G186" s="40">
        <v>141.66666666666663</v>
      </c>
      <c r="H186" s="40">
        <v>153.96666666666664</v>
      </c>
      <c r="I186" s="40">
        <v>157.23333333333329</v>
      </c>
      <c r="J186" s="40">
        <v>160.11666666666665</v>
      </c>
      <c r="K186" s="31">
        <v>154.35</v>
      </c>
      <c r="L186" s="31">
        <v>148.19999999999999</v>
      </c>
      <c r="M186" s="31">
        <v>20.394449999999999</v>
      </c>
      <c r="N186" s="1"/>
      <c r="O186" s="1"/>
    </row>
    <row r="187" spans="1:15" ht="12.75" customHeight="1">
      <c r="A187" s="31">
        <v>177</v>
      </c>
      <c r="B187" s="31" t="s">
        <v>377</v>
      </c>
      <c r="C187" s="31">
        <v>1825.1</v>
      </c>
      <c r="D187" s="40">
        <v>1806.7833333333335</v>
      </c>
      <c r="E187" s="40">
        <v>1769.666666666667</v>
      </c>
      <c r="F187" s="40">
        <v>1714.2333333333333</v>
      </c>
      <c r="G187" s="40">
        <v>1677.1166666666668</v>
      </c>
      <c r="H187" s="40">
        <v>1862.2166666666672</v>
      </c>
      <c r="I187" s="40">
        <v>1899.3333333333335</v>
      </c>
      <c r="J187" s="40">
        <v>1954.7666666666673</v>
      </c>
      <c r="K187" s="31">
        <v>1843.9</v>
      </c>
      <c r="L187" s="31">
        <v>1751.35</v>
      </c>
      <c r="M187" s="31">
        <v>0.62397000000000002</v>
      </c>
      <c r="N187" s="1"/>
      <c r="O187" s="1"/>
    </row>
    <row r="188" spans="1:15" ht="12.75" customHeight="1">
      <c r="A188" s="31">
        <v>178</v>
      </c>
      <c r="B188" s="31" t="s">
        <v>383</v>
      </c>
      <c r="C188" s="31">
        <v>119.7</v>
      </c>
      <c r="D188" s="40">
        <v>119.90000000000002</v>
      </c>
      <c r="E188" s="40">
        <v>118.40000000000003</v>
      </c>
      <c r="F188" s="40">
        <v>117.10000000000001</v>
      </c>
      <c r="G188" s="40">
        <v>115.60000000000002</v>
      </c>
      <c r="H188" s="40">
        <v>121.20000000000005</v>
      </c>
      <c r="I188" s="40">
        <v>122.70000000000002</v>
      </c>
      <c r="J188" s="40">
        <v>124.00000000000006</v>
      </c>
      <c r="K188" s="31">
        <v>121.4</v>
      </c>
      <c r="L188" s="31">
        <v>118.6</v>
      </c>
      <c r="M188" s="31">
        <v>10.61698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313.89999999999998</v>
      </c>
      <c r="D189" s="40">
        <v>311.66666666666669</v>
      </c>
      <c r="E189" s="40">
        <v>307.68333333333339</v>
      </c>
      <c r="F189" s="40">
        <v>301.4666666666667</v>
      </c>
      <c r="G189" s="40">
        <v>297.48333333333341</v>
      </c>
      <c r="H189" s="40">
        <v>317.88333333333338</v>
      </c>
      <c r="I189" s="40">
        <v>321.86666666666662</v>
      </c>
      <c r="J189" s="40">
        <v>328.08333333333337</v>
      </c>
      <c r="K189" s="31">
        <v>315.64999999999998</v>
      </c>
      <c r="L189" s="31">
        <v>305.45</v>
      </c>
      <c r="M189" s="31">
        <v>9.3662899999999993</v>
      </c>
      <c r="N189" s="1"/>
      <c r="O189" s="1"/>
    </row>
    <row r="190" spans="1:15" ht="12.75" customHeight="1">
      <c r="A190" s="31">
        <v>180</v>
      </c>
      <c r="B190" s="31" t="s">
        <v>378</v>
      </c>
      <c r="C190" s="31">
        <v>637.79999999999995</v>
      </c>
      <c r="D190" s="40">
        <v>639.88333333333333</v>
      </c>
      <c r="E190" s="40">
        <v>629.91666666666663</v>
      </c>
      <c r="F190" s="40">
        <v>622.0333333333333</v>
      </c>
      <c r="G190" s="40">
        <v>612.06666666666661</v>
      </c>
      <c r="H190" s="40">
        <v>647.76666666666665</v>
      </c>
      <c r="I190" s="40">
        <v>657.73333333333335</v>
      </c>
      <c r="J190" s="40">
        <v>665.61666666666667</v>
      </c>
      <c r="K190" s="31">
        <v>649.85</v>
      </c>
      <c r="L190" s="31">
        <v>632</v>
      </c>
      <c r="M190" s="31">
        <v>1.5319700000000001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665.3</v>
      </c>
      <c r="D191" s="40">
        <v>667.61666666666667</v>
      </c>
      <c r="E191" s="40">
        <v>660.23333333333335</v>
      </c>
      <c r="F191" s="40">
        <v>655.16666666666663</v>
      </c>
      <c r="G191" s="40">
        <v>647.7833333333333</v>
      </c>
      <c r="H191" s="40">
        <v>672.68333333333339</v>
      </c>
      <c r="I191" s="40">
        <v>680.06666666666683</v>
      </c>
      <c r="J191" s="40">
        <v>685.13333333333344</v>
      </c>
      <c r="K191" s="31">
        <v>675</v>
      </c>
      <c r="L191" s="31">
        <v>662.55</v>
      </c>
      <c r="M191" s="31">
        <v>5.2712300000000001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1305.0999999999999</v>
      </c>
      <c r="D192" s="40">
        <v>1306.3666666666666</v>
      </c>
      <c r="E192" s="40">
        <v>1291.1333333333332</v>
      </c>
      <c r="F192" s="40">
        <v>1277.1666666666667</v>
      </c>
      <c r="G192" s="40">
        <v>1261.9333333333334</v>
      </c>
      <c r="H192" s="40">
        <v>1320.333333333333</v>
      </c>
      <c r="I192" s="40">
        <v>1335.5666666666662</v>
      </c>
      <c r="J192" s="40">
        <v>1349.5333333333328</v>
      </c>
      <c r="K192" s="31">
        <v>1321.6</v>
      </c>
      <c r="L192" s="31">
        <v>1292.4000000000001</v>
      </c>
      <c r="M192" s="31">
        <v>7.0780000000000003</v>
      </c>
      <c r="N192" s="1"/>
      <c r="O192" s="1"/>
    </row>
    <row r="193" spans="1:15" ht="12.75" customHeight="1">
      <c r="A193" s="31">
        <v>183</v>
      </c>
      <c r="B193" s="31" t="s">
        <v>387</v>
      </c>
      <c r="C193" s="31">
        <v>1289.1500000000001</v>
      </c>
      <c r="D193" s="40">
        <v>1300.7166666666667</v>
      </c>
      <c r="E193" s="40">
        <v>1273.4333333333334</v>
      </c>
      <c r="F193" s="40">
        <v>1257.7166666666667</v>
      </c>
      <c r="G193" s="40">
        <v>1230.4333333333334</v>
      </c>
      <c r="H193" s="40">
        <v>1316.4333333333334</v>
      </c>
      <c r="I193" s="40">
        <v>1343.7166666666667</v>
      </c>
      <c r="J193" s="40">
        <v>1359.4333333333334</v>
      </c>
      <c r="K193" s="31">
        <v>1328</v>
      </c>
      <c r="L193" s="31">
        <v>1285</v>
      </c>
      <c r="M193" s="31">
        <v>0.67806999999999995</v>
      </c>
      <c r="N193" s="1"/>
      <c r="O193" s="1"/>
    </row>
    <row r="194" spans="1:15" ht="12.75" customHeight="1">
      <c r="A194" s="31">
        <v>184</v>
      </c>
      <c r="B194" s="31" t="s">
        <v>848</v>
      </c>
      <c r="C194" s="31">
        <v>23</v>
      </c>
      <c r="D194" s="40">
        <v>22.966666666666669</v>
      </c>
      <c r="E194" s="40">
        <v>22.233333333333338</v>
      </c>
      <c r="F194" s="40">
        <v>21.466666666666669</v>
      </c>
      <c r="G194" s="40">
        <v>20.733333333333338</v>
      </c>
      <c r="H194" s="40">
        <v>23.733333333333338</v>
      </c>
      <c r="I194" s="40">
        <v>24.466666666666672</v>
      </c>
      <c r="J194" s="40">
        <v>25.233333333333338</v>
      </c>
      <c r="K194" s="31">
        <v>23.7</v>
      </c>
      <c r="L194" s="31">
        <v>22.2</v>
      </c>
      <c r="M194" s="31">
        <v>219.11926</v>
      </c>
      <c r="N194" s="1"/>
      <c r="O194" s="1"/>
    </row>
    <row r="195" spans="1:15" ht="12.75" customHeight="1">
      <c r="A195" s="31">
        <v>185</v>
      </c>
      <c r="B195" s="31" t="s">
        <v>388</v>
      </c>
      <c r="C195" s="31">
        <v>1336.9</v>
      </c>
      <c r="D195" s="40">
        <v>1337.5833333333333</v>
      </c>
      <c r="E195" s="40">
        <v>1327.3166666666666</v>
      </c>
      <c r="F195" s="40">
        <v>1317.7333333333333</v>
      </c>
      <c r="G195" s="40">
        <v>1307.4666666666667</v>
      </c>
      <c r="H195" s="40">
        <v>1347.1666666666665</v>
      </c>
      <c r="I195" s="40">
        <v>1357.4333333333334</v>
      </c>
      <c r="J195" s="40">
        <v>1367.0166666666664</v>
      </c>
      <c r="K195" s="31">
        <v>1347.85</v>
      </c>
      <c r="L195" s="31">
        <v>1328</v>
      </c>
      <c r="M195" s="31">
        <v>0.10917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1392.2</v>
      </c>
      <c r="D196" s="40">
        <v>1388.7666666666664</v>
      </c>
      <c r="E196" s="40">
        <v>1379.5333333333328</v>
      </c>
      <c r="F196" s="40">
        <v>1366.8666666666663</v>
      </c>
      <c r="G196" s="40">
        <v>1357.6333333333328</v>
      </c>
      <c r="H196" s="40">
        <v>1401.4333333333329</v>
      </c>
      <c r="I196" s="40">
        <v>1410.6666666666665</v>
      </c>
      <c r="J196" s="40">
        <v>1423.333333333333</v>
      </c>
      <c r="K196" s="31">
        <v>1398</v>
      </c>
      <c r="L196" s="31">
        <v>1376.1</v>
      </c>
      <c r="M196" s="31">
        <v>8.8728300000000004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1162.2</v>
      </c>
      <c r="D197" s="40">
        <v>1161.4666666666665</v>
      </c>
      <c r="E197" s="40">
        <v>1155.9333333333329</v>
      </c>
      <c r="F197" s="40">
        <v>1149.6666666666665</v>
      </c>
      <c r="G197" s="40">
        <v>1144.133333333333</v>
      </c>
      <c r="H197" s="40">
        <v>1167.7333333333329</v>
      </c>
      <c r="I197" s="40">
        <v>1173.2666666666662</v>
      </c>
      <c r="J197" s="40">
        <v>1179.5333333333328</v>
      </c>
      <c r="K197" s="31">
        <v>1167</v>
      </c>
      <c r="L197" s="31">
        <v>1155.2</v>
      </c>
      <c r="M197" s="31">
        <v>9.5773299999999999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2808.75</v>
      </c>
      <c r="D198" s="40">
        <v>2811.8333333333335</v>
      </c>
      <c r="E198" s="40">
        <v>2785.416666666667</v>
      </c>
      <c r="F198" s="40">
        <v>2762.0833333333335</v>
      </c>
      <c r="G198" s="40">
        <v>2735.666666666667</v>
      </c>
      <c r="H198" s="40">
        <v>2835.166666666667</v>
      </c>
      <c r="I198" s="40">
        <v>2861.5833333333339</v>
      </c>
      <c r="J198" s="40">
        <v>2884.916666666667</v>
      </c>
      <c r="K198" s="31">
        <v>2838.25</v>
      </c>
      <c r="L198" s="31">
        <v>2788.5</v>
      </c>
      <c r="M198" s="31">
        <v>34.556570000000001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2549.75</v>
      </c>
      <c r="D199" s="40">
        <v>2562.0666666666671</v>
      </c>
      <c r="E199" s="40">
        <v>2532.8333333333339</v>
      </c>
      <c r="F199" s="40">
        <v>2515.916666666667</v>
      </c>
      <c r="G199" s="40">
        <v>2486.6833333333338</v>
      </c>
      <c r="H199" s="40">
        <v>2578.983333333334</v>
      </c>
      <c r="I199" s="40">
        <v>2608.2166666666667</v>
      </c>
      <c r="J199" s="40">
        <v>2625.1333333333341</v>
      </c>
      <c r="K199" s="31">
        <v>2591.3000000000002</v>
      </c>
      <c r="L199" s="31">
        <v>2545.15</v>
      </c>
      <c r="M199" s="31">
        <v>2.1406999999999998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1522.55</v>
      </c>
      <c r="D200" s="40">
        <v>1519.6666666666667</v>
      </c>
      <c r="E200" s="40">
        <v>1511.3333333333335</v>
      </c>
      <c r="F200" s="40">
        <v>1500.1166666666668</v>
      </c>
      <c r="G200" s="40">
        <v>1491.7833333333335</v>
      </c>
      <c r="H200" s="40">
        <v>1530.8833333333334</v>
      </c>
      <c r="I200" s="40">
        <v>1539.2166666666669</v>
      </c>
      <c r="J200" s="40">
        <v>1550.4333333333334</v>
      </c>
      <c r="K200" s="31">
        <v>1528</v>
      </c>
      <c r="L200" s="31">
        <v>1508.45</v>
      </c>
      <c r="M200" s="31">
        <v>38.896920000000001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684.75</v>
      </c>
      <c r="D201" s="40">
        <v>683.66666666666663</v>
      </c>
      <c r="E201" s="40">
        <v>681.33333333333326</v>
      </c>
      <c r="F201" s="40">
        <v>677.91666666666663</v>
      </c>
      <c r="G201" s="40">
        <v>675.58333333333326</v>
      </c>
      <c r="H201" s="40">
        <v>687.08333333333326</v>
      </c>
      <c r="I201" s="40">
        <v>689.41666666666652</v>
      </c>
      <c r="J201" s="40">
        <v>692.83333333333326</v>
      </c>
      <c r="K201" s="31">
        <v>686</v>
      </c>
      <c r="L201" s="31">
        <v>680.25</v>
      </c>
      <c r="M201" s="31">
        <v>10.110250000000001</v>
      </c>
      <c r="N201" s="1"/>
      <c r="O201" s="1"/>
    </row>
    <row r="202" spans="1:15" ht="12.75" customHeight="1">
      <c r="A202" s="31">
        <v>192</v>
      </c>
      <c r="B202" s="31" t="s">
        <v>385</v>
      </c>
      <c r="C202" s="31">
        <v>1826.25</v>
      </c>
      <c r="D202" s="40">
        <v>1828.5333333333335</v>
      </c>
      <c r="E202" s="40">
        <v>1774.7166666666672</v>
      </c>
      <c r="F202" s="40">
        <v>1723.1833333333336</v>
      </c>
      <c r="G202" s="40">
        <v>1669.3666666666672</v>
      </c>
      <c r="H202" s="40">
        <v>1880.0666666666671</v>
      </c>
      <c r="I202" s="40">
        <v>1933.8833333333332</v>
      </c>
      <c r="J202" s="40">
        <v>1985.416666666667</v>
      </c>
      <c r="K202" s="31">
        <v>1882.35</v>
      </c>
      <c r="L202" s="31">
        <v>1777</v>
      </c>
      <c r="M202" s="31">
        <v>2.53105</v>
      </c>
      <c r="N202" s="1"/>
      <c r="O202" s="1"/>
    </row>
    <row r="203" spans="1:15" ht="12.75" customHeight="1">
      <c r="A203" s="31">
        <v>193</v>
      </c>
      <c r="B203" s="31" t="s">
        <v>389</v>
      </c>
      <c r="C203" s="31">
        <v>225.85</v>
      </c>
      <c r="D203" s="40">
        <v>226.41666666666666</v>
      </c>
      <c r="E203" s="40">
        <v>223.93333333333331</v>
      </c>
      <c r="F203" s="40">
        <v>222.01666666666665</v>
      </c>
      <c r="G203" s="40">
        <v>219.5333333333333</v>
      </c>
      <c r="H203" s="40">
        <v>228.33333333333331</v>
      </c>
      <c r="I203" s="40">
        <v>230.81666666666666</v>
      </c>
      <c r="J203" s="40">
        <v>232.73333333333332</v>
      </c>
      <c r="K203" s="31">
        <v>228.9</v>
      </c>
      <c r="L203" s="31">
        <v>224.5</v>
      </c>
      <c r="M203" s="31">
        <v>0.80593999999999999</v>
      </c>
      <c r="N203" s="1"/>
      <c r="O203" s="1"/>
    </row>
    <row r="204" spans="1:15" ht="12.75" customHeight="1">
      <c r="A204" s="31">
        <v>194</v>
      </c>
      <c r="B204" s="31" t="s">
        <v>390</v>
      </c>
      <c r="C204" s="31">
        <v>137.35</v>
      </c>
      <c r="D204" s="40">
        <v>137.38333333333335</v>
      </c>
      <c r="E204" s="40">
        <v>135.01666666666671</v>
      </c>
      <c r="F204" s="40">
        <v>132.68333333333337</v>
      </c>
      <c r="G204" s="40">
        <v>130.31666666666672</v>
      </c>
      <c r="H204" s="40">
        <v>139.7166666666667</v>
      </c>
      <c r="I204" s="40">
        <v>142.08333333333331</v>
      </c>
      <c r="J204" s="40">
        <v>144.41666666666669</v>
      </c>
      <c r="K204" s="31">
        <v>139.75</v>
      </c>
      <c r="L204" s="31">
        <v>135.05000000000001</v>
      </c>
      <c r="M204" s="31">
        <v>6.0136200000000004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2526.85</v>
      </c>
      <c r="D205" s="40">
        <v>2528.1833333333329</v>
      </c>
      <c r="E205" s="40">
        <v>2511.5666666666657</v>
      </c>
      <c r="F205" s="40">
        <v>2496.2833333333328</v>
      </c>
      <c r="G205" s="40">
        <v>2479.6666666666656</v>
      </c>
      <c r="H205" s="40">
        <v>2543.4666666666658</v>
      </c>
      <c r="I205" s="40">
        <v>2560.0833333333335</v>
      </c>
      <c r="J205" s="40">
        <v>2575.3666666666659</v>
      </c>
      <c r="K205" s="31">
        <v>2544.8000000000002</v>
      </c>
      <c r="L205" s="31">
        <v>2512.9</v>
      </c>
      <c r="M205" s="31">
        <v>3.27197</v>
      </c>
      <c r="N205" s="1"/>
      <c r="O205" s="1"/>
    </row>
    <row r="206" spans="1:15" ht="12.75" customHeight="1">
      <c r="A206" s="31">
        <v>196</v>
      </c>
      <c r="B206" s="31" t="s">
        <v>386</v>
      </c>
      <c r="C206" s="31">
        <v>86.8</v>
      </c>
      <c r="D206" s="40">
        <v>88.733333333333334</v>
      </c>
      <c r="E206" s="40">
        <v>83.766666666666666</v>
      </c>
      <c r="F206" s="40">
        <v>80.733333333333334</v>
      </c>
      <c r="G206" s="40">
        <v>75.766666666666666</v>
      </c>
      <c r="H206" s="40">
        <v>91.766666666666666</v>
      </c>
      <c r="I206" s="40">
        <v>96.733333333333334</v>
      </c>
      <c r="J206" s="40">
        <v>99.766666666666666</v>
      </c>
      <c r="K206" s="31">
        <v>93.7</v>
      </c>
      <c r="L206" s="31">
        <v>85.7</v>
      </c>
      <c r="M206" s="31">
        <v>419.28347000000002</v>
      </c>
      <c r="N206" s="1"/>
      <c r="O206" s="1"/>
    </row>
    <row r="207" spans="1:15" ht="12.75" customHeight="1">
      <c r="A207" s="31">
        <v>197</v>
      </c>
      <c r="B207" s="31" t="s">
        <v>849</v>
      </c>
      <c r="C207" s="31">
        <v>3130.2</v>
      </c>
      <c r="D207" s="40">
        <v>3153.6833333333329</v>
      </c>
      <c r="E207" s="40">
        <v>3077.3666666666659</v>
      </c>
      <c r="F207" s="40">
        <v>3024.5333333333328</v>
      </c>
      <c r="G207" s="40">
        <v>2948.2166666666658</v>
      </c>
      <c r="H207" s="40">
        <v>3206.516666666666</v>
      </c>
      <c r="I207" s="40">
        <v>3282.8333333333326</v>
      </c>
      <c r="J207" s="40">
        <v>3335.6666666666661</v>
      </c>
      <c r="K207" s="31">
        <v>3230</v>
      </c>
      <c r="L207" s="31">
        <v>3100.85</v>
      </c>
      <c r="M207" s="31">
        <v>0.14726</v>
      </c>
      <c r="N207" s="1"/>
      <c r="O207" s="1"/>
    </row>
    <row r="208" spans="1:15" ht="12.75" customHeight="1">
      <c r="A208" s="31">
        <v>198</v>
      </c>
      <c r="B208" s="31" t="s">
        <v>833</v>
      </c>
      <c r="C208" s="31">
        <v>523.04999999999995</v>
      </c>
      <c r="D208" s="40">
        <v>521.13333333333333</v>
      </c>
      <c r="E208" s="40">
        <v>515.91666666666663</v>
      </c>
      <c r="F208" s="40">
        <v>508.7833333333333</v>
      </c>
      <c r="G208" s="40">
        <v>503.56666666666661</v>
      </c>
      <c r="H208" s="40">
        <v>528.26666666666665</v>
      </c>
      <c r="I208" s="40">
        <v>533.48333333333335</v>
      </c>
      <c r="J208" s="40">
        <v>540.61666666666667</v>
      </c>
      <c r="K208" s="31">
        <v>526.35</v>
      </c>
      <c r="L208" s="31">
        <v>514</v>
      </c>
      <c r="M208" s="31">
        <v>1.48288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455.1</v>
      </c>
      <c r="D209" s="40">
        <v>456.5</v>
      </c>
      <c r="E209" s="40">
        <v>452.05</v>
      </c>
      <c r="F209" s="40">
        <v>449</v>
      </c>
      <c r="G209" s="40">
        <v>444.55</v>
      </c>
      <c r="H209" s="40">
        <v>459.55</v>
      </c>
      <c r="I209" s="40">
        <v>464.00000000000006</v>
      </c>
      <c r="J209" s="40">
        <v>467.05</v>
      </c>
      <c r="K209" s="31">
        <v>460.95</v>
      </c>
      <c r="L209" s="31">
        <v>453.45</v>
      </c>
      <c r="M209" s="31">
        <v>53.087519999999998</v>
      </c>
      <c r="N209" s="1"/>
      <c r="O209" s="1"/>
    </row>
    <row r="210" spans="1:15" ht="12.75" customHeight="1">
      <c r="A210" s="31">
        <v>200</v>
      </c>
      <c r="B210" s="31" t="s">
        <v>391</v>
      </c>
      <c r="C210" s="31">
        <v>130.9</v>
      </c>
      <c r="D210" s="40">
        <v>128.79999999999998</v>
      </c>
      <c r="E210" s="40">
        <v>124.94999999999996</v>
      </c>
      <c r="F210" s="40">
        <v>118.99999999999997</v>
      </c>
      <c r="G210" s="40">
        <v>115.14999999999995</v>
      </c>
      <c r="H210" s="40">
        <v>134.74999999999997</v>
      </c>
      <c r="I210" s="40">
        <v>138.6</v>
      </c>
      <c r="J210" s="40">
        <v>144.54999999999998</v>
      </c>
      <c r="K210" s="31">
        <v>132.65</v>
      </c>
      <c r="L210" s="31">
        <v>122.85</v>
      </c>
      <c r="M210" s="31">
        <v>59.153660000000002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307.35000000000002</v>
      </c>
      <c r="D211" s="40">
        <v>306.63333333333333</v>
      </c>
      <c r="E211" s="40">
        <v>303.86666666666667</v>
      </c>
      <c r="F211" s="40">
        <v>300.38333333333333</v>
      </c>
      <c r="G211" s="40">
        <v>297.61666666666667</v>
      </c>
      <c r="H211" s="40">
        <v>310.11666666666667</v>
      </c>
      <c r="I211" s="40">
        <v>312.88333333333333</v>
      </c>
      <c r="J211" s="40">
        <v>316.36666666666667</v>
      </c>
      <c r="K211" s="31">
        <v>309.39999999999998</v>
      </c>
      <c r="L211" s="31">
        <v>303.14999999999998</v>
      </c>
      <c r="M211" s="31">
        <v>16.42287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2332.8000000000002</v>
      </c>
      <c r="D212" s="40">
        <v>2333.2666666666669</v>
      </c>
      <c r="E212" s="40">
        <v>2319.5333333333338</v>
      </c>
      <c r="F212" s="40">
        <v>2306.2666666666669</v>
      </c>
      <c r="G212" s="40">
        <v>2292.5333333333338</v>
      </c>
      <c r="H212" s="40">
        <v>2346.5333333333338</v>
      </c>
      <c r="I212" s="40">
        <v>2360.2666666666664</v>
      </c>
      <c r="J212" s="40">
        <v>2373.5333333333338</v>
      </c>
      <c r="K212" s="31">
        <v>2347</v>
      </c>
      <c r="L212" s="31">
        <v>2320</v>
      </c>
      <c r="M212" s="31">
        <v>7.2453900000000004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365.45</v>
      </c>
      <c r="D213" s="40">
        <v>365.66666666666669</v>
      </c>
      <c r="E213" s="40">
        <v>363.08333333333337</v>
      </c>
      <c r="F213" s="40">
        <v>360.7166666666667</v>
      </c>
      <c r="G213" s="40">
        <v>358.13333333333338</v>
      </c>
      <c r="H213" s="40">
        <v>368.03333333333336</v>
      </c>
      <c r="I213" s="40">
        <v>370.61666666666673</v>
      </c>
      <c r="J213" s="40">
        <v>372.98333333333335</v>
      </c>
      <c r="K213" s="31">
        <v>368.25</v>
      </c>
      <c r="L213" s="31">
        <v>363.3</v>
      </c>
      <c r="M213" s="31">
        <v>13.458349999999999</v>
      </c>
      <c r="N213" s="1"/>
      <c r="O213" s="1"/>
    </row>
    <row r="214" spans="1:15" ht="12.75" customHeight="1">
      <c r="A214" s="31">
        <v>204</v>
      </c>
      <c r="B214" s="31" t="s">
        <v>850</v>
      </c>
      <c r="C214" s="31">
        <v>855.2</v>
      </c>
      <c r="D214" s="40">
        <v>854.18333333333339</v>
      </c>
      <c r="E214" s="40">
        <v>847.31666666666683</v>
      </c>
      <c r="F214" s="40">
        <v>839.43333333333339</v>
      </c>
      <c r="G214" s="40">
        <v>832.56666666666683</v>
      </c>
      <c r="H214" s="40">
        <v>862.06666666666683</v>
      </c>
      <c r="I214" s="40">
        <v>868.93333333333339</v>
      </c>
      <c r="J214" s="40">
        <v>876.81666666666683</v>
      </c>
      <c r="K214" s="31">
        <v>861.05</v>
      </c>
      <c r="L214" s="31">
        <v>846.3</v>
      </c>
      <c r="M214" s="31">
        <v>0.5524</v>
      </c>
      <c r="N214" s="1"/>
      <c r="O214" s="1"/>
    </row>
    <row r="215" spans="1:15" ht="12.75" customHeight="1">
      <c r="A215" s="31">
        <v>205</v>
      </c>
      <c r="B215" s="31" t="s">
        <v>392</v>
      </c>
      <c r="C215" s="31">
        <v>39729.949999999997</v>
      </c>
      <c r="D215" s="40">
        <v>39709.666666666664</v>
      </c>
      <c r="E215" s="40">
        <v>39489.333333333328</v>
      </c>
      <c r="F215" s="40">
        <v>39248.716666666667</v>
      </c>
      <c r="G215" s="40">
        <v>39028.383333333331</v>
      </c>
      <c r="H215" s="40">
        <v>39950.283333333326</v>
      </c>
      <c r="I215" s="40">
        <v>40170.616666666654</v>
      </c>
      <c r="J215" s="40">
        <v>40411.233333333323</v>
      </c>
      <c r="K215" s="31">
        <v>39930</v>
      </c>
      <c r="L215" s="31">
        <v>39469.050000000003</v>
      </c>
      <c r="M215" s="31">
        <v>1.272E-2</v>
      </c>
      <c r="N215" s="1"/>
      <c r="O215" s="1"/>
    </row>
    <row r="216" spans="1:15" ht="12.75" customHeight="1">
      <c r="A216" s="31">
        <v>206</v>
      </c>
      <c r="B216" s="31" t="s">
        <v>393</v>
      </c>
      <c r="C216" s="31">
        <v>41.3</v>
      </c>
      <c r="D216" s="40">
        <v>41.366666666666667</v>
      </c>
      <c r="E216" s="40">
        <v>40.883333333333333</v>
      </c>
      <c r="F216" s="40">
        <v>40.466666666666669</v>
      </c>
      <c r="G216" s="40">
        <v>39.983333333333334</v>
      </c>
      <c r="H216" s="40">
        <v>41.783333333333331</v>
      </c>
      <c r="I216" s="40">
        <v>42.266666666666666</v>
      </c>
      <c r="J216" s="40">
        <v>42.68333333333333</v>
      </c>
      <c r="K216" s="31">
        <v>41.85</v>
      </c>
      <c r="L216" s="31">
        <v>40.950000000000003</v>
      </c>
      <c r="M216" s="31">
        <v>16.982469999999999</v>
      </c>
      <c r="N216" s="1"/>
      <c r="O216" s="1"/>
    </row>
    <row r="217" spans="1:15" ht="12.75" customHeight="1">
      <c r="A217" s="31">
        <v>207</v>
      </c>
      <c r="B217" s="31" t="s">
        <v>405</v>
      </c>
      <c r="C217" s="31">
        <v>179.1</v>
      </c>
      <c r="D217" s="40">
        <v>176.5</v>
      </c>
      <c r="E217" s="40">
        <v>171.3</v>
      </c>
      <c r="F217" s="40">
        <v>163.5</v>
      </c>
      <c r="G217" s="40">
        <v>158.30000000000001</v>
      </c>
      <c r="H217" s="40">
        <v>184.3</v>
      </c>
      <c r="I217" s="40">
        <v>189.5</v>
      </c>
      <c r="J217" s="40">
        <v>197.3</v>
      </c>
      <c r="K217" s="31">
        <v>181.7</v>
      </c>
      <c r="L217" s="31">
        <v>168.7</v>
      </c>
      <c r="M217" s="31">
        <v>224.7713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258.8</v>
      </c>
      <c r="D218" s="40">
        <v>258.0333333333333</v>
      </c>
      <c r="E218" s="40">
        <v>252.06666666666661</v>
      </c>
      <c r="F218" s="40">
        <v>245.33333333333331</v>
      </c>
      <c r="G218" s="40">
        <v>239.36666666666662</v>
      </c>
      <c r="H218" s="40">
        <v>264.76666666666659</v>
      </c>
      <c r="I218" s="40">
        <v>270.73333333333329</v>
      </c>
      <c r="J218" s="40">
        <v>277.46666666666658</v>
      </c>
      <c r="K218" s="31">
        <v>264</v>
      </c>
      <c r="L218" s="31">
        <v>251.3</v>
      </c>
      <c r="M218" s="31">
        <v>292.14618999999999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758</v>
      </c>
      <c r="D219" s="40">
        <v>756.2833333333333</v>
      </c>
      <c r="E219" s="40">
        <v>752.76666666666665</v>
      </c>
      <c r="F219" s="40">
        <v>747.5333333333333</v>
      </c>
      <c r="G219" s="40">
        <v>744.01666666666665</v>
      </c>
      <c r="H219" s="40">
        <v>761.51666666666665</v>
      </c>
      <c r="I219" s="40">
        <v>765.0333333333333</v>
      </c>
      <c r="J219" s="40">
        <v>770.26666666666665</v>
      </c>
      <c r="K219" s="31">
        <v>759.8</v>
      </c>
      <c r="L219" s="31">
        <v>751.05</v>
      </c>
      <c r="M219" s="31">
        <v>76.277739999999994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1439.9</v>
      </c>
      <c r="D220" s="40">
        <v>1439.5833333333333</v>
      </c>
      <c r="E220" s="40">
        <v>1432.7166666666665</v>
      </c>
      <c r="F220" s="40">
        <v>1425.5333333333333</v>
      </c>
      <c r="G220" s="40">
        <v>1418.6666666666665</v>
      </c>
      <c r="H220" s="40">
        <v>1446.7666666666664</v>
      </c>
      <c r="I220" s="40">
        <v>1453.6333333333332</v>
      </c>
      <c r="J220" s="40">
        <v>1460.8166666666664</v>
      </c>
      <c r="K220" s="31">
        <v>1446.45</v>
      </c>
      <c r="L220" s="31">
        <v>1432.4</v>
      </c>
      <c r="M220" s="31">
        <v>3.4380899999999999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578.15</v>
      </c>
      <c r="D221" s="40">
        <v>578.88333333333333</v>
      </c>
      <c r="E221" s="40">
        <v>574.76666666666665</v>
      </c>
      <c r="F221" s="40">
        <v>571.38333333333333</v>
      </c>
      <c r="G221" s="40">
        <v>567.26666666666665</v>
      </c>
      <c r="H221" s="40">
        <v>582.26666666666665</v>
      </c>
      <c r="I221" s="40">
        <v>586.38333333333321</v>
      </c>
      <c r="J221" s="40">
        <v>589.76666666666665</v>
      </c>
      <c r="K221" s="31">
        <v>583</v>
      </c>
      <c r="L221" s="31">
        <v>575.5</v>
      </c>
      <c r="M221" s="31">
        <v>12.833920000000001</v>
      </c>
      <c r="N221" s="1"/>
      <c r="O221" s="1"/>
    </row>
    <row r="222" spans="1:15" ht="12.75" customHeight="1">
      <c r="A222" s="31">
        <v>212</v>
      </c>
      <c r="B222" s="31" t="s">
        <v>409</v>
      </c>
      <c r="C222" s="31">
        <v>252.8</v>
      </c>
      <c r="D222" s="40">
        <v>252.4</v>
      </c>
      <c r="E222" s="40">
        <v>249.05</v>
      </c>
      <c r="F222" s="40">
        <v>245.3</v>
      </c>
      <c r="G222" s="40">
        <v>241.95000000000002</v>
      </c>
      <c r="H222" s="40">
        <v>256.14999999999998</v>
      </c>
      <c r="I222" s="40">
        <v>259.5</v>
      </c>
      <c r="J222" s="40">
        <v>263.25</v>
      </c>
      <c r="K222" s="31">
        <v>255.75</v>
      </c>
      <c r="L222" s="31">
        <v>248.65</v>
      </c>
      <c r="M222" s="31">
        <v>3.7589700000000001</v>
      </c>
      <c r="N222" s="1"/>
      <c r="O222" s="1"/>
    </row>
    <row r="223" spans="1:15" ht="12.75" customHeight="1">
      <c r="A223" s="31">
        <v>213</v>
      </c>
      <c r="B223" s="31" t="s">
        <v>395</v>
      </c>
      <c r="C223" s="31">
        <v>53.95</v>
      </c>
      <c r="D223" s="40">
        <v>52.300000000000004</v>
      </c>
      <c r="E223" s="40">
        <v>49.600000000000009</v>
      </c>
      <c r="F223" s="40">
        <v>45.250000000000007</v>
      </c>
      <c r="G223" s="40">
        <v>42.550000000000011</v>
      </c>
      <c r="H223" s="40">
        <v>56.650000000000006</v>
      </c>
      <c r="I223" s="40">
        <v>59.350000000000009</v>
      </c>
      <c r="J223" s="40">
        <v>63.7</v>
      </c>
      <c r="K223" s="31">
        <v>55</v>
      </c>
      <c r="L223" s="31">
        <v>47.95</v>
      </c>
      <c r="M223" s="31">
        <v>402.01551000000001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16.399999999999999</v>
      </c>
      <c r="D224" s="40">
        <v>16.466666666666669</v>
      </c>
      <c r="E224" s="40">
        <v>16.133333333333336</v>
      </c>
      <c r="F224" s="40">
        <v>15.866666666666667</v>
      </c>
      <c r="G224" s="40">
        <v>15.533333333333335</v>
      </c>
      <c r="H224" s="40">
        <v>16.733333333333338</v>
      </c>
      <c r="I224" s="40">
        <v>17.066666666666666</v>
      </c>
      <c r="J224" s="40">
        <v>17.333333333333339</v>
      </c>
      <c r="K224" s="31">
        <v>16.8</v>
      </c>
      <c r="L224" s="31">
        <v>16.2</v>
      </c>
      <c r="M224" s="31">
        <v>5364.6366699999999</v>
      </c>
      <c r="N224" s="1"/>
      <c r="O224" s="1"/>
    </row>
    <row r="225" spans="1:15" ht="12.75" customHeight="1">
      <c r="A225" s="31">
        <v>215</v>
      </c>
      <c r="B225" s="31" t="s">
        <v>396</v>
      </c>
      <c r="C225" s="31">
        <v>53.95</v>
      </c>
      <c r="D225" s="40">
        <v>53.566666666666663</v>
      </c>
      <c r="E225" s="40">
        <v>52.433333333333323</v>
      </c>
      <c r="F225" s="40">
        <v>50.916666666666657</v>
      </c>
      <c r="G225" s="40">
        <v>49.783333333333317</v>
      </c>
      <c r="H225" s="40">
        <v>55.083333333333329</v>
      </c>
      <c r="I225" s="40">
        <v>56.216666666666669</v>
      </c>
      <c r="J225" s="40">
        <v>57.733333333333334</v>
      </c>
      <c r="K225" s="31">
        <v>54.7</v>
      </c>
      <c r="L225" s="31">
        <v>52.05</v>
      </c>
      <c r="M225" s="31">
        <v>117.17587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52.1</v>
      </c>
      <c r="D226" s="40">
        <v>51.199999999999996</v>
      </c>
      <c r="E226" s="40">
        <v>49.899999999999991</v>
      </c>
      <c r="F226" s="40">
        <v>47.699999999999996</v>
      </c>
      <c r="G226" s="40">
        <v>46.399999999999991</v>
      </c>
      <c r="H226" s="40">
        <v>53.399999999999991</v>
      </c>
      <c r="I226" s="40">
        <v>54.699999999999989</v>
      </c>
      <c r="J226" s="40">
        <v>56.899999999999991</v>
      </c>
      <c r="K226" s="31">
        <v>52.5</v>
      </c>
      <c r="L226" s="31">
        <v>49</v>
      </c>
      <c r="M226" s="31">
        <v>592.34374000000003</v>
      </c>
      <c r="N226" s="1"/>
      <c r="O226" s="1"/>
    </row>
    <row r="227" spans="1:15" ht="12.75" customHeight="1">
      <c r="A227" s="31">
        <v>217</v>
      </c>
      <c r="B227" s="31" t="s">
        <v>407</v>
      </c>
      <c r="C227" s="31">
        <v>295.25</v>
      </c>
      <c r="D227" s="40">
        <v>289.63333333333333</v>
      </c>
      <c r="E227" s="40">
        <v>275.46666666666664</v>
      </c>
      <c r="F227" s="40">
        <v>255.68333333333334</v>
      </c>
      <c r="G227" s="40">
        <v>241.51666666666665</v>
      </c>
      <c r="H227" s="40">
        <v>309.41666666666663</v>
      </c>
      <c r="I227" s="40">
        <v>323.58333333333337</v>
      </c>
      <c r="J227" s="40">
        <v>343.36666666666662</v>
      </c>
      <c r="K227" s="31">
        <v>303.8</v>
      </c>
      <c r="L227" s="31">
        <v>269.85000000000002</v>
      </c>
      <c r="M227" s="31">
        <v>673.52246000000002</v>
      </c>
      <c r="N227" s="1"/>
      <c r="O227" s="1"/>
    </row>
    <row r="228" spans="1:15" ht="12.75" customHeight="1">
      <c r="A228" s="31">
        <v>218</v>
      </c>
      <c r="B228" s="31" t="s">
        <v>397</v>
      </c>
      <c r="C228" s="31">
        <v>1171.9000000000001</v>
      </c>
      <c r="D228" s="40">
        <v>1172.0000000000002</v>
      </c>
      <c r="E228" s="40">
        <v>1161.3000000000004</v>
      </c>
      <c r="F228" s="40">
        <v>1150.7000000000003</v>
      </c>
      <c r="G228" s="40">
        <v>1140.0000000000005</v>
      </c>
      <c r="H228" s="40">
        <v>1182.6000000000004</v>
      </c>
      <c r="I228" s="40">
        <v>1193.3000000000002</v>
      </c>
      <c r="J228" s="40">
        <v>1203.9000000000003</v>
      </c>
      <c r="K228" s="31">
        <v>1182.7</v>
      </c>
      <c r="L228" s="31">
        <v>1161.4000000000001</v>
      </c>
      <c r="M228" s="31">
        <v>8.2189999999999999E-2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502.4</v>
      </c>
      <c r="D229" s="40">
        <v>502.26666666666665</v>
      </c>
      <c r="E229" s="40">
        <v>498.5333333333333</v>
      </c>
      <c r="F229" s="40">
        <v>494.66666666666663</v>
      </c>
      <c r="G229" s="40">
        <v>490.93333333333328</v>
      </c>
      <c r="H229" s="40">
        <v>506.13333333333333</v>
      </c>
      <c r="I229" s="40">
        <v>509.86666666666667</v>
      </c>
      <c r="J229" s="40">
        <v>513.73333333333335</v>
      </c>
      <c r="K229" s="31">
        <v>506</v>
      </c>
      <c r="L229" s="31">
        <v>498.4</v>
      </c>
      <c r="M229" s="31">
        <v>10.38822</v>
      </c>
      <c r="N229" s="1"/>
      <c r="O229" s="1"/>
    </row>
    <row r="230" spans="1:15" ht="12.75" customHeight="1">
      <c r="A230" s="31">
        <v>220</v>
      </c>
      <c r="B230" s="31" t="s">
        <v>398</v>
      </c>
      <c r="C230" s="31">
        <v>309.25</v>
      </c>
      <c r="D230" s="40">
        <v>309.95</v>
      </c>
      <c r="E230" s="40">
        <v>305.39999999999998</v>
      </c>
      <c r="F230" s="40">
        <v>301.55</v>
      </c>
      <c r="G230" s="40">
        <v>297</v>
      </c>
      <c r="H230" s="40">
        <v>313.79999999999995</v>
      </c>
      <c r="I230" s="40">
        <v>318.35000000000002</v>
      </c>
      <c r="J230" s="40">
        <v>322.19999999999993</v>
      </c>
      <c r="K230" s="31">
        <v>314.5</v>
      </c>
      <c r="L230" s="31">
        <v>306.10000000000002</v>
      </c>
      <c r="M230" s="31">
        <v>13.95642</v>
      </c>
      <c r="N230" s="1"/>
      <c r="O230" s="1"/>
    </row>
    <row r="231" spans="1:15" ht="12.75" customHeight="1">
      <c r="A231" s="31">
        <v>221</v>
      </c>
      <c r="B231" s="31" t="s">
        <v>399</v>
      </c>
      <c r="C231" s="31">
        <v>1470.25</v>
      </c>
      <c r="D231" s="40">
        <v>1477.2166666666665</v>
      </c>
      <c r="E231" s="40">
        <v>1445.6833333333329</v>
      </c>
      <c r="F231" s="40">
        <v>1421.1166666666666</v>
      </c>
      <c r="G231" s="40">
        <v>1389.583333333333</v>
      </c>
      <c r="H231" s="40">
        <v>1501.7833333333328</v>
      </c>
      <c r="I231" s="40">
        <v>1533.3166666666662</v>
      </c>
      <c r="J231" s="40">
        <v>1557.8833333333328</v>
      </c>
      <c r="K231" s="31">
        <v>1508.75</v>
      </c>
      <c r="L231" s="31">
        <v>1452.65</v>
      </c>
      <c r="M231" s="31">
        <v>0.86746999999999996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204.15</v>
      </c>
      <c r="D232" s="40">
        <v>204.01666666666665</v>
      </c>
      <c r="E232" s="40">
        <v>201.5333333333333</v>
      </c>
      <c r="F232" s="40">
        <v>198.91666666666666</v>
      </c>
      <c r="G232" s="40">
        <v>196.43333333333331</v>
      </c>
      <c r="H232" s="40">
        <v>206.6333333333333</v>
      </c>
      <c r="I232" s="40">
        <v>209.11666666666665</v>
      </c>
      <c r="J232" s="40">
        <v>211.73333333333329</v>
      </c>
      <c r="K232" s="31">
        <v>206.5</v>
      </c>
      <c r="L232" s="31">
        <v>201.4</v>
      </c>
      <c r="M232" s="31">
        <v>42.005249999999997</v>
      </c>
      <c r="N232" s="1"/>
      <c r="O232" s="1"/>
    </row>
    <row r="233" spans="1:15" ht="12.75" customHeight="1">
      <c r="A233" s="31">
        <v>223</v>
      </c>
      <c r="B233" s="31" t="s">
        <v>404</v>
      </c>
      <c r="C233" s="31">
        <v>192.85</v>
      </c>
      <c r="D233" s="40">
        <v>193.16666666666666</v>
      </c>
      <c r="E233" s="40">
        <v>191.38333333333333</v>
      </c>
      <c r="F233" s="40">
        <v>189.91666666666666</v>
      </c>
      <c r="G233" s="40">
        <v>188.13333333333333</v>
      </c>
      <c r="H233" s="40">
        <v>194.63333333333333</v>
      </c>
      <c r="I233" s="40">
        <v>196.41666666666669</v>
      </c>
      <c r="J233" s="40">
        <v>197.88333333333333</v>
      </c>
      <c r="K233" s="31">
        <v>194.95</v>
      </c>
      <c r="L233" s="31">
        <v>191.7</v>
      </c>
      <c r="M233" s="31">
        <v>10.670400000000001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7289.75</v>
      </c>
      <c r="D234" s="40">
        <v>7331.5999999999995</v>
      </c>
      <c r="E234" s="40">
        <v>7223.1999999999989</v>
      </c>
      <c r="F234" s="40">
        <v>7156.65</v>
      </c>
      <c r="G234" s="40">
        <v>7048.2499999999991</v>
      </c>
      <c r="H234" s="40">
        <v>7398.1499999999987</v>
      </c>
      <c r="I234" s="40">
        <v>7506.5499999999984</v>
      </c>
      <c r="J234" s="40">
        <v>7573.0999999999985</v>
      </c>
      <c r="K234" s="31">
        <v>7440</v>
      </c>
      <c r="L234" s="31">
        <v>7265.05</v>
      </c>
      <c r="M234" s="31">
        <v>0.91540999999999995</v>
      </c>
      <c r="N234" s="1"/>
      <c r="O234" s="1"/>
    </row>
    <row r="235" spans="1:15" ht="12.75" customHeight="1">
      <c r="A235" s="31">
        <v>225</v>
      </c>
      <c r="B235" s="31" t="s">
        <v>406</v>
      </c>
      <c r="C235" s="31">
        <v>160.19999999999999</v>
      </c>
      <c r="D235" s="40">
        <v>158.48333333333335</v>
      </c>
      <c r="E235" s="40">
        <v>153.56666666666669</v>
      </c>
      <c r="F235" s="40">
        <v>146.93333333333334</v>
      </c>
      <c r="G235" s="40">
        <v>142.01666666666668</v>
      </c>
      <c r="H235" s="40">
        <v>165.1166666666667</v>
      </c>
      <c r="I235" s="40">
        <v>170.03333333333333</v>
      </c>
      <c r="J235" s="40">
        <v>176.66666666666671</v>
      </c>
      <c r="K235" s="31">
        <v>163.4</v>
      </c>
      <c r="L235" s="31">
        <v>151.85</v>
      </c>
      <c r="M235" s="31">
        <v>41.122190000000003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1997.6</v>
      </c>
      <c r="D236" s="40">
        <v>2002.0833333333333</v>
      </c>
      <c r="E236" s="40">
        <v>1977.6666666666665</v>
      </c>
      <c r="F236" s="40">
        <v>1957.7333333333333</v>
      </c>
      <c r="G236" s="40">
        <v>1933.3166666666666</v>
      </c>
      <c r="H236" s="40">
        <v>2022.0166666666664</v>
      </c>
      <c r="I236" s="40">
        <v>2046.4333333333329</v>
      </c>
      <c r="J236" s="40">
        <v>2066.3666666666663</v>
      </c>
      <c r="K236" s="31">
        <v>2026.5</v>
      </c>
      <c r="L236" s="31">
        <v>1982.15</v>
      </c>
      <c r="M236" s="31">
        <v>7.4352600000000004</v>
      </c>
      <c r="N236" s="1"/>
      <c r="O236" s="1"/>
    </row>
    <row r="237" spans="1:15" ht="12.75" customHeight="1">
      <c r="A237" s="31">
        <v>227</v>
      </c>
      <c r="B237" s="31" t="s">
        <v>851</v>
      </c>
      <c r="C237" s="31">
        <v>2071.75</v>
      </c>
      <c r="D237" s="40">
        <v>2073.0333333333333</v>
      </c>
      <c r="E237" s="40">
        <v>2061.0666666666666</v>
      </c>
      <c r="F237" s="40">
        <v>2050.3833333333332</v>
      </c>
      <c r="G237" s="40">
        <v>2038.4166666666665</v>
      </c>
      <c r="H237" s="40">
        <v>2083.7166666666667</v>
      </c>
      <c r="I237" s="40">
        <v>2095.6833333333329</v>
      </c>
      <c r="J237" s="40">
        <v>2106.3666666666668</v>
      </c>
      <c r="K237" s="31">
        <v>2085</v>
      </c>
      <c r="L237" s="31">
        <v>2062.35</v>
      </c>
      <c r="M237" s="31">
        <v>0.18029999999999999</v>
      </c>
      <c r="N237" s="1"/>
      <c r="O237" s="1"/>
    </row>
    <row r="238" spans="1:15" ht="12.75" customHeight="1">
      <c r="A238" s="31">
        <v>228</v>
      </c>
      <c r="B238" s="31" t="s">
        <v>410</v>
      </c>
      <c r="C238" s="31">
        <v>430.65</v>
      </c>
      <c r="D238" s="40">
        <v>434.16666666666669</v>
      </c>
      <c r="E238" s="40">
        <v>424.53333333333336</v>
      </c>
      <c r="F238" s="40">
        <v>418.41666666666669</v>
      </c>
      <c r="G238" s="40">
        <v>408.78333333333336</v>
      </c>
      <c r="H238" s="40">
        <v>440.28333333333336</v>
      </c>
      <c r="I238" s="40">
        <v>449.91666666666669</v>
      </c>
      <c r="J238" s="40">
        <v>456.03333333333336</v>
      </c>
      <c r="K238" s="31">
        <v>443.8</v>
      </c>
      <c r="L238" s="31">
        <v>428.05</v>
      </c>
      <c r="M238" s="31">
        <v>1.02793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944.75</v>
      </c>
      <c r="D239" s="40">
        <v>950.25</v>
      </c>
      <c r="E239" s="40">
        <v>932.5</v>
      </c>
      <c r="F239" s="40">
        <v>920.25</v>
      </c>
      <c r="G239" s="40">
        <v>902.5</v>
      </c>
      <c r="H239" s="40">
        <v>962.5</v>
      </c>
      <c r="I239" s="40">
        <v>980.25</v>
      </c>
      <c r="J239" s="40">
        <v>992.5</v>
      </c>
      <c r="K239" s="31">
        <v>968</v>
      </c>
      <c r="L239" s="31">
        <v>938</v>
      </c>
      <c r="M239" s="31">
        <v>66.051519999999996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273.35000000000002</v>
      </c>
      <c r="D240" s="40">
        <v>274.11666666666662</v>
      </c>
      <c r="E240" s="40">
        <v>271.28333333333325</v>
      </c>
      <c r="F240" s="40">
        <v>269.21666666666664</v>
      </c>
      <c r="G240" s="40">
        <v>266.38333333333327</v>
      </c>
      <c r="H240" s="40">
        <v>276.18333333333322</v>
      </c>
      <c r="I240" s="40">
        <v>279.01666666666659</v>
      </c>
      <c r="J240" s="40">
        <v>281.0833333333332</v>
      </c>
      <c r="K240" s="31">
        <v>276.95</v>
      </c>
      <c r="L240" s="31">
        <v>272.05</v>
      </c>
      <c r="M240" s="31">
        <v>19.48104</v>
      </c>
      <c r="N240" s="1"/>
      <c r="O240" s="1"/>
    </row>
    <row r="241" spans="1:15" ht="12.75" customHeight="1">
      <c r="A241" s="31">
        <v>231</v>
      </c>
      <c r="B241" s="31" t="s">
        <v>411</v>
      </c>
      <c r="C241" s="31">
        <v>42.65</v>
      </c>
      <c r="D241" s="40">
        <v>42.266666666666673</v>
      </c>
      <c r="E241" s="40">
        <v>41.533333333333346</v>
      </c>
      <c r="F241" s="40">
        <v>40.416666666666671</v>
      </c>
      <c r="G241" s="40">
        <v>39.683333333333344</v>
      </c>
      <c r="H241" s="40">
        <v>43.383333333333347</v>
      </c>
      <c r="I241" s="40">
        <v>44.116666666666681</v>
      </c>
      <c r="J241" s="40">
        <v>45.233333333333348</v>
      </c>
      <c r="K241" s="31">
        <v>43</v>
      </c>
      <c r="L241" s="31">
        <v>41.15</v>
      </c>
      <c r="M241" s="31">
        <v>41.797199999999997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1759.25</v>
      </c>
      <c r="D242" s="40">
        <v>1756.3333333333333</v>
      </c>
      <c r="E242" s="40">
        <v>1748.9166666666665</v>
      </c>
      <c r="F242" s="40">
        <v>1738.5833333333333</v>
      </c>
      <c r="G242" s="40">
        <v>1731.1666666666665</v>
      </c>
      <c r="H242" s="40">
        <v>1766.6666666666665</v>
      </c>
      <c r="I242" s="40">
        <v>1774.083333333333</v>
      </c>
      <c r="J242" s="40">
        <v>1784.4166666666665</v>
      </c>
      <c r="K242" s="31">
        <v>1763.75</v>
      </c>
      <c r="L242" s="31">
        <v>1746</v>
      </c>
      <c r="M242" s="31">
        <v>18.234690000000001</v>
      </c>
      <c r="N242" s="1"/>
      <c r="O242" s="1"/>
    </row>
    <row r="243" spans="1:15" ht="12.75" customHeight="1">
      <c r="A243" s="31">
        <v>233</v>
      </c>
      <c r="B243" s="31" t="s">
        <v>412</v>
      </c>
      <c r="C243" s="31">
        <v>1233.8499999999999</v>
      </c>
      <c r="D243" s="40">
        <v>1243.6166666666666</v>
      </c>
      <c r="E243" s="40">
        <v>1217.2333333333331</v>
      </c>
      <c r="F243" s="40">
        <v>1200.6166666666666</v>
      </c>
      <c r="G243" s="40">
        <v>1174.2333333333331</v>
      </c>
      <c r="H243" s="40">
        <v>1260.2333333333331</v>
      </c>
      <c r="I243" s="40">
        <v>1286.6166666666668</v>
      </c>
      <c r="J243" s="40">
        <v>1303.2333333333331</v>
      </c>
      <c r="K243" s="31">
        <v>1270</v>
      </c>
      <c r="L243" s="31">
        <v>1227</v>
      </c>
      <c r="M243" s="31">
        <v>0.16658000000000001</v>
      </c>
      <c r="N243" s="1"/>
      <c r="O243" s="1"/>
    </row>
    <row r="244" spans="1:15" ht="12.75" customHeight="1">
      <c r="A244" s="31">
        <v>234</v>
      </c>
      <c r="B244" s="31" t="s">
        <v>413</v>
      </c>
      <c r="C244" s="31">
        <v>399.45</v>
      </c>
      <c r="D244" s="40">
        <v>401.26666666666671</v>
      </c>
      <c r="E244" s="40">
        <v>395.53333333333342</v>
      </c>
      <c r="F244" s="40">
        <v>391.61666666666673</v>
      </c>
      <c r="G244" s="40">
        <v>385.88333333333344</v>
      </c>
      <c r="H244" s="40">
        <v>405.18333333333339</v>
      </c>
      <c r="I244" s="40">
        <v>410.91666666666663</v>
      </c>
      <c r="J244" s="40">
        <v>414.83333333333337</v>
      </c>
      <c r="K244" s="31">
        <v>407</v>
      </c>
      <c r="L244" s="31">
        <v>397.35</v>
      </c>
      <c r="M244" s="31">
        <v>4.92727</v>
      </c>
      <c r="N244" s="1"/>
      <c r="O244" s="1"/>
    </row>
    <row r="245" spans="1:15" ht="12.75" customHeight="1">
      <c r="A245" s="31">
        <v>235</v>
      </c>
      <c r="B245" s="31" t="s">
        <v>414</v>
      </c>
      <c r="C245" s="31">
        <v>697.6</v>
      </c>
      <c r="D245" s="40">
        <v>694.36666666666667</v>
      </c>
      <c r="E245" s="40">
        <v>679.98333333333335</v>
      </c>
      <c r="F245" s="40">
        <v>662.36666666666667</v>
      </c>
      <c r="G245" s="40">
        <v>647.98333333333335</v>
      </c>
      <c r="H245" s="40">
        <v>711.98333333333335</v>
      </c>
      <c r="I245" s="40">
        <v>726.36666666666679</v>
      </c>
      <c r="J245" s="40">
        <v>743.98333333333335</v>
      </c>
      <c r="K245" s="31">
        <v>708.75</v>
      </c>
      <c r="L245" s="31">
        <v>676.75</v>
      </c>
      <c r="M245" s="31">
        <v>2.9018899999999999</v>
      </c>
      <c r="N245" s="1"/>
      <c r="O245" s="1"/>
    </row>
    <row r="246" spans="1:15" ht="12.75" customHeight="1">
      <c r="A246" s="31">
        <v>236</v>
      </c>
      <c r="B246" s="31" t="s">
        <v>408</v>
      </c>
      <c r="C246" s="31">
        <v>22.85</v>
      </c>
      <c r="D246" s="40">
        <v>22.583333333333332</v>
      </c>
      <c r="E246" s="40">
        <v>21.866666666666664</v>
      </c>
      <c r="F246" s="40">
        <v>20.883333333333333</v>
      </c>
      <c r="G246" s="40">
        <v>20.166666666666664</v>
      </c>
      <c r="H246" s="40">
        <v>23.566666666666663</v>
      </c>
      <c r="I246" s="40">
        <v>24.283333333333331</v>
      </c>
      <c r="J246" s="40">
        <v>25.266666666666662</v>
      </c>
      <c r="K246" s="31">
        <v>23.3</v>
      </c>
      <c r="L246" s="31">
        <v>21.6</v>
      </c>
      <c r="M246" s="31">
        <v>135.70112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120.05</v>
      </c>
      <c r="D247" s="40">
        <v>120.31666666666666</v>
      </c>
      <c r="E247" s="40">
        <v>119.33333333333333</v>
      </c>
      <c r="F247" s="40">
        <v>118.61666666666666</v>
      </c>
      <c r="G247" s="40">
        <v>117.63333333333333</v>
      </c>
      <c r="H247" s="40">
        <v>121.03333333333333</v>
      </c>
      <c r="I247" s="40">
        <v>122.01666666666668</v>
      </c>
      <c r="J247" s="40">
        <v>122.73333333333333</v>
      </c>
      <c r="K247" s="31">
        <v>121.3</v>
      </c>
      <c r="L247" s="31">
        <v>119.6</v>
      </c>
      <c r="M247" s="31">
        <v>135.54843</v>
      </c>
      <c r="N247" s="1"/>
      <c r="O247" s="1"/>
    </row>
    <row r="248" spans="1:15" ht="12.75" customHeight="1">
      <c r="A248" s="31">
        <v>238</v>
      </c>
      <c r="B248" s="31" t="s">
        <v>400</v>
      </c>
      <c r="C248" s="31">
        <v>465.7</v>
      </c>
      <c r="D248" s="40">
        <v>466.56666666666666</v>
      </c>
      <c r="E248" s="40">
        <v>459.13333333333333</v>
      </c>
      <c r="F248" s="40">
        <v>452.56666666666666</v>
      </c>
      <c r="G248" s="40">
        <v>445.13333333333333</v>
      </c>
      <c r="H248" s="40">
        <v>473.13333333333333</v>
      </c>
      <c r="I248" s="40">
        <v>480.56666666666661</v>
      </c>
      <c r="J248" s="40">
        <v>487.13333333333333</v>
      </c>
      <c r="K248" s="31">
        <v>474</v>
      </c>
      <c r="L248" s="31">
        <v>460</v>
      </c>
      <c r="M248" s="31">
        <v>1.6450100000000001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2057.4499999999998</v>
      </c>
      <c r="D249" s="40">
        <v>2053.5833333333335</v>
      </c>
      <c r="E249" s="40">
        <v>2021.9666666666672</v>
      </c>
      <c r="F249" s="40">
        <v>1986.4833333333336</v>
      </c>
      <c r="G249" s="40">
        <v>1954.8666666666672</v>
      </c>
      <c r="H249" s="40">
        <v>2089.0666666666671</v>
      </c>
      <c r="I249" s="40">
        <v>2120.6833333333329</v>
      </c>
      <c r="J249" s="40">
        <v>2156.166666666667</v>
      </c>
      <c r="K249" s="31">
        <v>2085.1999999999998</v>
      </c>
      <c r="L249" s="31">
        <v>2018.1</v>
      </c>
      <c r="M249" s="31">
        <v>6.9743500000000003</v>
      </c>
      <c r="N249" s="1"/>
      <c r="O249" s="1"/>
    </row>
    <row r="250" spans="1:15" ht="12.75" customHeight="1">
      <c r="A250" s="31">
        <v>240</v>
      </c>
      <c r="B250" s="31" t="s">
        <v>401</v>
      </c>
      <c r="C250" s="31">
        <v>222.8</v>
      </c>
      <c r="D250" s="40">
        <v>222.71666666666667</v>
      </c>
      <c r="E250" s="40">
        <v>217.93333333333334</v>
      </c>
      <c r="F250" s="40">
        <v>213.06666666666666</v>
      </c>
      <c r="G250" s="40">
        <v>208.28333333333333</v>
      </c>
      <c r="H250" s="40">
        <v>227.58333333333334</v>
      </c>
      <c r="I250" s="40">
        <v>232.3666666666667</v>
      </c>
      <c r="J250" s="40">
        <v>237.23333333333335</v>
      </c>
      <c r="K250" s="31">
        <v>227.5</v>
      </c>
      <c r="L250" s="31">
        <v>217.85</v>
      </c>
      <c r="M250" s="31">
        <v>13.0709</v>
      </c>
      <c r="N250" s="1"/>
      <c r="O250" s="1"/>
    </row>
    <row r="251" spans="1:15" ht="12.75" customHeight="1">
      <c r="A251" s="31">
        <v>241</v>
      </c>
      <c r="B251" s="31" t="s">
        <v>402</v>
      </c>
      <c r="C251" s="31">
        <v>47.15</v>
      </c>
      <c r="D251" s="40">
        <v>47.266666666666659</v>
      </c>
      <c r="E251" s="40">
        <v>46.73333333333332</v>
      </c>
      <c r="F251" s="40">
        <v>46.316666666666663</v>
      </c>
      <c r="G251" s="40">
        <v>45.783333333333324</v>
      </c>
      <c r="H251" s="40">
        <v>47.683333333333316</v>
      </c>
      <c r="I251" s="40">
        <v>48.216666666666661</v>
      </c>
      <c r="J251" s="40">
        <v>48.633333333333312</v>
      </c>
      <c r="K251" s="31">
        <v>47.8</v>
      </c>
      <c r="L251" s="31">
        <v>46.85</v>
      </c>
      <c r="M251" s="31">
        <v>24.493400000000001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857.95</v>
      </c>
      <c r="D252" s="40">
        <v>859.30000000000007</v>
      </c>
      <c r="E252" s="40">
        <v>848.65000000000009</v>
      </c>
      <c r="F252" s="40">
        <v>839.35</v>
      </c>
      <c r="G252" s="40">
        <v>828.7</v>
      </c>
      <c r="H252" s="40">
        <v>868.60000000000014</v>
      </c>
      <c r="I252" s="40">
        <v>879.25</v>
      </c>
      <c r="J252" s="40">
        <v>888.55000000000018</v>
      </c>
      <c r="K252" s="31">
        <v>869.95</v>
      </c>
      <c r="L252" s="31">
        <v>850</v>
      </c>
      <c r="M252" s="31">
        <v>43.586300000000001</v>
      </c>
      <c r="N252" s="1"/>
      <c r="O252" s="1"/>
    </row>
    <row r="253" spans="1:15" ht="12.75" customHeight="1">
      <c r="A253" s="31">
        <v>243</v>
      </c>
      <c r="B253" s="31" t="s">
        <v>844</v>
      </c>
      <c r="C253" s="31">
        <v>23.7</v>
      </c>
      <c r="D253" s="40">
        <v>23.683333333333334</v>
      </c>
      <c r="E253" s="40">
        <v>23.566666666666666</v>
      </c>
      <c r="F253" s="40">
        <v>23.433333333333334</v>
      </c>
      <c r="G253" s="40">
        <v>23.316666666666666</v>
      </c>
      <c r="H253" s="40">
        <v>23.816666666666666</v>
      </c>
      <c r="I253" s="40">
        <v>23.933333333333334</v>
      </c>
      <c r="J253" s="40">
        <v>24.066666666666666</v>
      </c>
      <c r="K253" s="31">
        <v>23.8</v>
      </c>
      <c r="L253" s="31">
        <v>23.55</v>
      </c>
      <c r="M253" s="31">
        <v>53.193170000000002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783.45</v>
      </c>
      <c r="D254" s="40">
        <v>784.0333333333333</v>
      </c>
      <c r="E254" s="40">
        <v>776.41666666666663</v>
      </c>
      <c r="F254" s="40">
        <v>769.38333333333333</v>
      </c>
      <c r="G254" s="40">
        <v>761.76666666666665</v>
      </c>
      <c r="H254" s="40">
        <v>791.06666666666661</v>
      </c>
      <c r="I254" s="40">
        <v>798.68333333333339</v>
      </c>
      <c r="J254" s="40">
        <v>805.71666666666658</v>
      </c>
      <c r="K254" s="31">
        <v>791.65</v>
      </c>
      <c r="L254" s="31">
        <v>777</v>
      </c>
      <c r="M254" s="31">
        <v>1.8181499999999999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236.1</v>
      </c>
      <c r="D255" s="40">
        <v>236.26666666666665</v>
      </c>
      <c r="E255" s="40">
        <v>233.58333333333331</v>
      </c>
      <c r="F255" s="40">
        <v>231.06666666666666</v>
      </c>
      <c r="G255" s="40">
        <v>228.38333333333333</v>
      </c>
      <c r="H255" s="40">
        <v>238.7833333333333</v>
      </c>
      <c r="I255" s="40">
        <v>241.46666666666664</v>
      </c>
      <c r="J255" s="40">
        <v>243.98333333333329</v>
      </c>
      <c r="K255" s="31">
        <v>238.95</v>
      </c>
      <c r="L255" s="31">
        <v>233.75</v>
      </c>
      <c r="M255" s="31">
        <v>351.62889000000001</v>
      </c>
      <c r="N255" s="1"/>
      <c r="O255" s="1"/>
    </row>
    <row r="256" spans="1:15" ht="12.75" customHeight="1">
      <c r="A256" s="31">
        <v>246</v>
      </c>
      <c r="B256" s="31" t="s">
        <v>403</v>
      </c>
      <c r="C256" s="31">
        <v>116.65</v>
      </c>
      <c r="D256" s="40">
        <v>117.05</v>
      </c>
      <c r="E256" s="40">
        <v>115.85</v>
      </c>
      <c r="F256" s="40">
        <v>115.05</v>
      </c>
      <c r="G256" s="40">
        <v>113.85</v>
      </c>
      <c r="H256" s="40">
        <v>117.85</v>
      </c>
      <c r="I256" s="40">
        <v>119.05000000000001</v>
      </c>
      <c r="J256" s="40">
        <v>119.85</v>
      </c>
      <c r="K256" s="31">
        <v>118.25</v>
      </c>
      <c r="L256" s="31">
        <v>116.25</v>
      </c>
      <c r="M256" s="31">
        <v>3.8404400000000001</v>
      </c>
      <c r="N256" s="1"/>
      <c r="O256" s="1"/>
    </row>
    <row r="257" spans="1:15" ht="12.75" customHeight="1">
      <c r="A257" s="31">
        <v>247</v>
      </c>
      <c r="B257" s="31" t="s">
        <v>421</v>
      </c>
      <c r="C257" s="31">
        <v>112</v>
      </c>
      <c r="D257" s="40">
        <v>111.86666666666667</v>
      </c>
      <c r="E257" s="40">
        <v>108.38333333333335</v>
      </c>
      <c r="F257" s="40">
        <v>104.76666666666668</v>
      </c>
      <c r="G257" s="40">
        <v>101.28333333333336</v>
      </c>
      <c r="H257" s="40">
        <v>115.48333333333335</v>
      </c>
      <c r="I257" s="40">
        <v>118.96666666666667</v>
      </c>
      <c r="J257" s="40">
        <v>122.58333333333334</v>
      </c>
      <c r="K257" s="31">
        <v>115.35</v>
      </c>
      <c r="L257" s="31">
        <v>108.25</v>
      </c>
      <c r="M257" s="31">
        <v>18.619209999999999</v>
      </c>
      <c r="N257" s="1"/>
      <c r="O257" s="1"/>
    </row>
    <row r="258" spans="1:15" ht="12.75" customHeight="1">
      <c r="A258" s="31">
        <v>248</v>
      </c>
      <c r="B258" s="31" t="s">
        <v>415</v>
      </c>
      <c r="C258" s="31">
        <v>1630.05</v>
      </c>
      <c r="D258" s="40">
        <v>1629.6833333333334</v>
      </c>
      <c r="E258" s="40">
        <v>1613.3666666666668</v>
      </c>
      <c r="F258" s="40">
        <v>1596.6833333333334</v>
      </c>
      <c r="G258" s="40">
        <v>1580.3666666666668</v>
      </c>
      <c r="H258" s="40">
        <v>1646.3666666666668</v>
      </c>
      <c r="I258" s="40">
        <v>1662.6833333333334</v>
      </c>
      <c r="J258" s="40">
        <v>1679.3666666666668</v>
      </c>
      <c r="K258" s="31">
        <v>1646</v>
      </c>
      <c r="L258" s="31">
        <v>1613</v>
      </c>
      <c r="M258" s="31">
        <v>0.75736000000000003</v>
      </c>
      <c r="N258" s="1"/>
      <c r="O258" s="1"/>
    </row>
    <row r="259" spans="1:15" ht="12.75" customHeight="1">
      <c r="A259" s="31">
        <v>249</v>
      </c>
      <c r="B259" s="31" t="s">
        <v>425</v>
      </c>
      <c r="C259" s="31">
        <v>1951.75</v>
      </c>
      <c r="D259" s="40">
        <v>1958.4333333333332</v>
      </c>
      <c r="E259" s="40">
        <v>1933.9166666666663</v>
      </c>
      <c r="F259" s="40">
        <v>1916.083333333333</v>
      </c>
      <c r="G259" s="40">
        <v>1891.5666666666662</v>
      </c>
      <c r="H259" s="40">
        <v>1976.2666666666664</v>
      </c>
      <c r="I259" s="40">
        <v>2000.7833333333333</v>
      </c>
      <c r="J259" s="40">
        <v>2018.6166666666666</v>
      </c>
      <c r="K259" s="31">
        <v>1982.95</v>
      </c>
      <c r="L259" s="31">
        <v>1940.6</v>
      </c>
      <c r="M259" s="31">
        <v>5.2010000000000001E-2</v>
      </c>
      <c r="N259" s="1"/>
      <c r="O259" s="1"/>
    </row>
    <row r="260" spans="1:15" ht="12.75" customHeight="1">
      <c r="A260" s="31">
        <v>250</v>
      </c>
      <c r="B260" s="31" t="s">
        <v>422</v>
      </c>
      <c r="C260" s="31">
        <v>105.55</v>
      </c>
      <c r="D260" s="40">
        <v>106.71666666666665</v>
      </c>
      <c r="E260" s="40">
        <v>104.0333333333333</v>
      </c>
      <c r="F260" s="40">
        <v>102.51666666666665</v>
      </c>
      <c r="G260" s="40">
        <v>99.8333333333333</v>
      </c>
      <c r="H260" s="40">
        <v>108.23333333333331</v>
      </c>
      <c r="I260" s="40">
        <v>110.91666666666667</v>
      </c>
      <c r="J260" s="40">
        <v>112.43333333333331</v>
      </c>
      <c r="K260" s="31">
        <v>109.4</v>
      </c>
      <c r="L260" s="31">
        <v>105.2</v>
      </c>
      <c r="M260" s="31">
        <v>12.000439999999999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395.45</v>
      </c>
      <c r="D261" s="40">
        <v>393.18333333333334</v>
      </c>
      <c r="E261" s="40">
        <v>387.9666666666667</v>
      </c>
      <c r="F261" s="40">
        <v>380.48333333333335</v>
      </c>
      <c r="G261" s="40">
        <v>375.26666666666671</v>
      </c>
      <c r="H261" s="40">
        <v>400.66666666666669</v>
      </c>
      <c r="I261" s="40">
        <v>405.88333333333327</v>
      </c>
      <c r="J261" s="40">
        <v>413.36666666666667</v>
      </c>
      <c r="K261" s="31">
        <v>398.4</v>
      </c>
      <c r="L261" s="31">
        <v>385.7</v>
      </c>
      <c r="M261" s="31">
        <v>69.160449999999997</v>
      </c>
      <c r="N261" s="1"/>
      <c r="O261" s="1"/>
    </row>
    <row r="262" spans="1:15" ht="12.75" customHeight="1">
      <c r="A262" s="31">
        <v>252</v>
      </c>
      <c r="B262" s="31" t="s">
        <v>416</v>
      </c>
      <c r="C262" s="31">
        <v>3416.75</v>
      </c>
      <c r="D262" s="40">
        <v>3391.25</v>
      </c>
      <c r="E262" s="40">
        <v>3347.5</v>
      </c>
      <c r="F262" s="40">
        <v>3278.25</v>
      </c>
      <c r="G262" s="40">
        <v>3234.5</v>
      </c>
      <c r="H262" s="40">
        <v>3460.5</v>
      </c>
      <c r="I262" s="40">
        <v>3504.25</v>
      </c>
      <c r="J262" s="40">
        <v>3573.5</v>
      </c>
      <c r="K262" s="31">
        <v>3435</v>
      </c>
      <c r="L262" s="31">
        <v>3322</v>
      </c>
      <c r="M262" s="31">
        <v>1.4575499999999999</v>
      </c>
      <c r="N262" s="1"/>
      <c r="O262" s="1"/>
    </row>
    <row r="263" spans="1:15" ht="12.75" customHeight="1">
      <c r="A263" s="31">
        <v>253</v>
      </c>
      <c r="B263" s="31" t="s">
        <v>417</v>
      </c>
      <c r="C263" s="31">
        <v>627.54999999999995</v>
      </c>
      <c r="D263" s="40">
        <v>629.51666666666665</v>
      </c>
      <c r="E263" s="40">
        <v>623.5333333333333</v>
      </c>
      <c r="F263" s="40">
        <v>619.51666666666665</v>
      </c>
      <c r="G263" s="40">
        <v>613.5333333333333</v>
      </c>
      <c r="H263" s="40">
        <v>633.5333333333333</v>
      </c>
      <c r="I263" s="40">
        <v>639.51666666666665</v>
      </c>
      <c r="J263" s="40">
        <v>643.5333333333333</v>
      </c>
      <c r="K263" s="31">
        <v>635.5</v>
      </c>
      <c r="L263" s="31">
        <v>625.5</v>
      </c>
      <c r="M263" s="31">
        <v>0.35089999999999999</v>
      </c>
      <c r="N263" s="1"/>
      <c r="O263" s="1"/>
    </row>
    <row r="264" spans="1:15" ht="12.75" customHeight="1">
      <c r="A264" s="31">
        <v>254</v>
      </c>
      <c r="B264" s="31" t="s">
        <v>418</v>
      </c>
      <c r="C264" s="31">
        <v>213.35</v>
      </c>
      <c r="D264" s="40">
        <v>213.88333333333333</v>
      </c>
      <c r="E264" s="40">
        <v>210.91666666666666</v>
      </c>
      <c r="F264" s="40">
        <v>208.48333333333332</v>
      </c>
      <c r="G264" s="40">
        <v>205.51666666666665</v>
      </c>
      <c r="H264" s="40">
        <v>216.31666666666666</v>
      </c>
      <c r="I264" s="40">
        <v>219.28333333333336</v>
      </c>
      <c r="J264" s="40">
        <v>221.71666666666667</v>
      </c>
      <c r="K264" s="31">
        <v>216.85</v>
      </c>
      <c r="L264" s="31">
        <v>211.45</v>
      </c>
      <c r="M264" s="31">
        <v>4.1564300000000003</v>
      </c>
      <c r="N264" s="1"/>
      <c r="O264" s="1"/>
    </row>
    <row r="265" spans="1:15" ht="12.75" customHeight="1">
      <c r="A265" s="31">
        <v>255</v>
      </c>
      <c r="B265" s="31" t="s">
        <v>419</v>
      </c>
      <c r="C265" s="31">
        <v>138.5</v>
      </c>
      <c r="D265" s="40">
        <v>138.71666666666667</v>
      </c>
      <c r="E265" s="40">
        <v>137.43333333333334</v>
      </c>
      <c r="F265" s="40">
        <v>136.36666666666667</v>
      </c>
      <c r="G265" s="40">
        <v>135.08333333333334</v>
      </c>
      <c r="H265" s="40">
        <v>139.78333333333333</v>
      </c>
      <c r="I265" s="40">
        <v>141.06666666666669</v>
      </c>
      <c r="J265" s="40">
        <v>142.13333333333333</v>
      </c>
      <c r="K265" s="31">
        <v>140</v>
      </c>
      <c r="L265" s="31">
        <v>137.65</v>
      </c>
      <c r="M265" s="31">
        <v>5.6820599999999999</v>
      </c>
      <c r="N265" s="1"/>
      <c r="O265" s="1"/>
    </row>
    <row r="266" spans="1:15" ht="12.75" customHeight="1">
      <c r="A266" s="31">
        <v>256</v>
      </c>
      <c r="B266" s="31" t="s">
        <v>420</v>
      </c>
      <c r="C266" s="31">
        <v>75.349999999999994</v>
      </c>
      <c r="D266" s="40">
        <v>76.033333333333346</v>
      </c>
      <c r="E266" s="40">
        <v>74.366666666666688</v>
      </c>
      <c r="F266" s="40">
        <v>73.38333333333334</v>
      </c>
      <c r="G266" s="40">
        <v>71.716666666666683</v>
      </c>
      <c r="H266" s="40">
        <v>77.016666666666694</v>
      </c>
      <c r="I266" s="40">
        <v>78.683333333333351</v>
      </c>
      <c r="J266" s="40">
        <v>79.6666666666667</v>
      </c>
      <c r="K266" s="31">
        <v>77.7</v>
      </c>
      <c r="L266" s="31">
        <v>75.05</v>
      </c>
      <c r="M266" s="31">
        <v>23.978940000000001</v>
      </c>
      <c r="N266" s="1"/>
      <c r="O266" s="1"/>
    </row>
    <row r="267" spans="1:15" ht="12.75" customHeight="1">
      <c r="A267" s="31">
        <v>257</v>
      </c>
      <c r="B267" s="31" t="s">
        <v>424</v>
      </c>
      <c r="C267" s="31">
        <v>173.1</v>
      </c>
      <c r="D267" s="40">
        <v>172.86666666666667</v>
      </c>
      <c r="E267" s="40">
        <v>171.73333333333335</v>
      </c>
      <c r="F267" s="40">
        <v>170.36666666666667</v>
      </c>
      <c r="G267" s="40">
        <v>169.23333333333335</v>
      </c>
      <c r="H267" s="40">
        <v>174.23333333333335</v>
      </c>
      <c r="I267" s="40">
        <v>175.36666666666667</v>
      </c>
      <c r="J267" s="40">
        <v>176.73333333333335</v>
      </c>
      <c r="K267" s="31">
        <v>174</v>
      </c>
      <c r="L267" s="31">
        <v>171.5</v>
      </c>
      <c r="M267" s="31">
        <v>6.4180700000000002</v>
      </c>
      <c r="N267" s="1"/>
      <c r="O267" s="1"/>
    </row>
    <row r="268" spans="1:15" ht="12.75" customHeight="1">
      <c r="A268" s="31">
        <v>258</v>
      </c>
      <c r="B268" s="31" t="s">
        <v>423</v>
      </c>
      <c r="C268" s="31">
        <v>320.25</v>
      </c>
      <c r="D268" s="40">
        <v>319.05</v>
      </c>
      <c r="E268" s="40">
        <v>316.20000000000005</v>
      </c>
      <c r="F268" s="40">
        <v>312.15000000000003</v>
      </c>
      <c r="G268" s="40">
        <v>309.30000000000007</v>
      </c>
      <c r="H268" s="40">
        <v>323.10000000000002</v>
      </c>
      <c r="I268" s="40">
        <v>325.95000000000005</v>
      </c>
      <c r="J268" s="40">
        <v>330</v>
      </c>
      <c r="K268" s="31">
        <v>321.89999999999998</v>
      </c>
      <c r="L268" s="31">
        <v>315</v>
      </c>
      <c r="M268" s="31">
        <v>0.74558000000000002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299.35000000000002</v>
      </c>
      <c r="D269" s="40">
        <v>299.73333333333335</v>
      </c>
      <c r="E269" s="40">
        <v>294.61666666666667</v>
      </c>
      <c r="F269" s="40">
        <v>289.88333333333333</v>
      </c>
      <c r="G269" s="40">
        <v>284.76666666666665</v>
      </c>
      <c r="H269" s="40">
        <v>304.4666666666667</v>
      </c>
      <c r="I269" s="40">
        <v>309.58333333333337</v>
      </c>
      <c r="J269" s="40">
        <v>314.31666666666672</v>
      </c>
      <c r="K269" s="31">
        <v>304.85000000000002</v>
      </c>
      <c r="L269" s="31">
        <v>295</v>
      </c>
      <c r="M269" s="31">
        <v>4.54901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679.55</v>
      </c>
      <c r="D270" s="40">
        <v>677</v>
      </c>
      <c r="E270" s="40">
        <v>672.55</v>
      </c>
      <c r="F270" s="40">
        <v>665.55</v>
      </c>
      <c r="G270" s="40">
        <v>661.09999999999991</v>
      </c>
      <c r="H270" s="40">
        <v>684</v>
      </c>
      <c r="I270" s="40">
        <v>688.45</v>
      </c>
      <c r="J270" s="40">
        <v>695.45</v>
      </c>
      <c r="K270" s="31">
        <v>681.45</v>
      </c>
      <c r="L270" s="31">
        <v>670</v>
      </c>
      <c r="M270" s="31">
        <v>24.308340000000001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3788.05</v>
      </c>
      <c r="D271" s="40">
        <v>3808.0833333333335</v>
      </c>
      <c r="E271" s="40">
        <v>3756.8166666666671</v>
      </c>
      <c r="F271" s="40">
        <v>3725.5833333333335</v>
      </c>
      <c r="G271" s="40">
        <v>3674.3166666666671</v>
      </c>
      <c r="H271" s="40">
        <v>3839.3166666666671</v>
      </c>
      <c r="I271" s="40">
        <v>3890.5833333333335</v>
      </c>
      <c r="J271" s="40">
        <v>3921.8166666666671</v>
      </c>
      <c r="K271" s="31">
        <v>3859.35</v>
      </c>
      <c r="L271" s="31">
        <v>3776.85</v>
      </c>
      <c r="M271" s="31">
        <v>3.0213700000000001</v>
      </c>
      <c r="N271" s="1"/>
      <c r="O271" s="1"/>
    </row>
    <row r="272" spans="1:15" ht="12.75" customHeight="1">
      <c r="A272" s="31">
        <v>262</v>
      </c>
      <c r="B272" s="31" t="s">
        <v>852</v>
      </c>
      <c r="C272" s="31">
        <v>599</v>
      </c>
      <c r="D272" s="40">
        <v>600.66666666666663</v>
      </c>
      <c r="E272" s="40">
        <v>594.33333333333326</v>
      </c>
      <c r="F272" s="40">
        <v>589.66666666666663</v>
      </c>
      <c r="G272" s="40">
        <v>583.33333333333326</v>
      </c>
      <c r="H272" s="40">
        <v>605.33333333333326</v>
      </c>
      <c r="I272" s="40">
        <v>611.66666666666652</v>
      </c>
      <c r="J272" s="40">
        <v>616.33333333333326</v>
      </c>
      <c r="K272" s="31">
        <v>607</v>
      </c>
      <c r="L272" s="31">
        <v>596</v>
      </c>
      <c r="M272" s="31">
        <v>1.9831799999999999</v>
      </c>
      <c r="N272" s="1"/>
      <c r="O272" s="1"/>
    </row>
    <row r="273" spans="1:15" ht="12.75" customHeight="1">
      <c r="A273" s="31">
        <v>263</v>
      </c>
      <c r="B273" s="31" t="s">
        <v>853</v>
      </c>
      <c r="C273" s="31">
        <v>600.6</v>
      </c>
      <c r="D273" s="40">
        <v>597.98333333333323</v>
      </c>
      <c r="E273" s="40">
        <v>590.21666666666647</v>
      </c>
      <c r="F273" s="40">
        <v>579.83333333333326</v>
      </c>
      <c r="G273" s="40">
        <v>572.06666666666649</v>
      </c>
      <c r="H273" s="40">
        <v>608.36666666666645</v>
      </c>
      <c r="I273" s="40">
        <v>616.1333333333331</v>
      </c>
      <c r="J273" s="40">
        <v>626.51666666666642</v>
      </c>
      <c r="K273" s="31">
        <v>605.75</v>
      </c>
      <c r="L273" s="31">
        <v>587.6</v>
      </c>
      <c r="M273" s="31">
        <v>0.97748999999999997</v>
      </c>
      <c r="N273" s="1"/>
      <c r="O273" s="1"/>
    </row>
    <row r="274" spans="1:15" ht="12.75" customHeight="1">
      <c r="A274" s="31">
        <v>264</v>
      </c>
      <c r="B274" s="31" t="s">
        <v>426</v>
      </c>
      <c r="C274" s="31">
        <v>837.6</v>
      </c>
      <c r="D274" s="40">
        <v>850.81666666666661</v>
      </c>
      <c r="E274" s="40">
        <v>804.23333333333323</v>
      </c>
      <c r="F274" s="40">
        <v>770.86666666666667</v>
      </c>
      <c r="G274" s="40">
        <v>724.2833333333333</v>
      </c>
      <c r="H274" s="40">
        <v>884.18333333333317</v>
      </c>
      <c r="I274" s="40">
        <v>930.76666666666665</v>
      </c>
      <c r="J274" s="40">
        <v>964.1333333333331</v>
      </c>
      <c r="K274" s="31">
        <v>897.4</v>
      </c>
      <c r="L274" s="31">
        <v>817.45</v>
      </c>
      <c r="M274" s="31">
        <v>59.357529999999997</v>
      </c>
      <c r="N274" s="1"/>
      <c r="O274" s="1"/>
    </row>
    <row r="275" spans="1:15" ht="12.75" customHeight="1">
      <c r="A275" s="31">
        <v>265</v>
      </c>
      <c r="B275" s="31" t="s">
        <v>427</v>
      </c>
      <c r="C275" s="31">
        <v>149.5</v>
      </c>
      <c r="D275" s="40">
        <v>149.78333333333333</v>
      </c>
      <c r="E275" s="40">
        <v>148.96666666666667</v>
      </c>
      <c r="F275" s="40">
        <v>148.43333333333334</v>
      </c>
      <c r="G275" s="40">
        <v>147.61666666666667</v>
      </c>
      <c r="H275" s="40">
        <v>150.31666666666666</v>
      </c>
      <c r="I275" s="40">
        <v>151.13333333333333</v>
      </c>
      <c r="J275" s="40">
        <v>151.66666666666666</v>
      </c>
      <c r="K275" s="31">
        <v>150.6</v>
      </c>
      <c r="L275" s="31">
        <v>149.25</v>
      </c>
      <c r="M275" s="31">
        <v>17.065550000000002</v>
      </c>
      <c r="N275" s="1"/>
      <c r="O275" s="1"/>
    </row>
    <row r="276" spans="1:15" ht="12.75" customHeight="1">
      <c r="A276" s="31">
        <v>266</v>
      </c>
      <c r="B276" s="31" t="s">
        <v>434</v>
      </c>
      <c r="C276" s="31">
        <v>1171</v>
      </c>
      <c r="D276" s="40">
        <v>1170.6666666666667</v>
      </c>
      <c r="E276" s="40">
        <v>1159.8333333333335</v>
      </c>
      <c r="F276" s="40">
        <v>1148.6666666666667</v>
      </c>
      <c r="G276" s="40">
        <v>1137.8333333333335</v>
      </c>
      <c r="H276" s="40">
        <v>1181.8333333333335</v>
      </c>
      <c r="I276" s="40">
        <v>1192.666666666667</v>
      </c>
      <c r="J276" s="40">
        <v>1203.8333333333335</v>
      </c>
      <c r="K276" s="31">
        <v>1181.5</v>
      </c>
      <c r="L276" s="31">
        <v>1159.5</v>
      </c>
      <c r="M276" s="31">
        <v>0.60887999999999998</v>
      </c>
      <c r="N276" s="1"/>
      <c r="O276" s="1"/>
    </row>
    <row r="277" spans="1:15" ht="12.75" customHeight="1">
      <c r="A277" s="31">
        <v>267</v>
      </c>
      <c r="B277" s="31" t="s">
        <v>435</v>
      </c>
      <c r="C277" s="31">
        <v>383.4</v>
      </c>
      <c r="D277" s="40">
        <v>384.5333333333333</v>
      </c>
      <c r="E277" s="40">
        <v>379.06666666666661</v>
      </c>
      <c r="F277" s="40">
        <v>374.73333333333329</v>
      </c>
      <c r="G277" s="40">
        <v>369.26666666666659</v>
      </c>
      <c r="H277" s="40">
        <v>388.86666666666662</v>
      </c>
      <c r="I277" s="40">
        <v>394.33333333333331</v>
      </c>
      <c r="J277" s="40">
        <v>398.66666666666663</v>
      </c>
      <c r="K277" s="31">
        <v>390</v>
      </c>
      <c r="L277" s="31">
        <v>380.2</v>
      </c>
      <c r="M277" s="31">
        <v>2.7797999999999998</v>
      </c>
      <c r="N277" s="1"/>
      <c r="O277" s="1"/>
    </row>
    <row r="278" spans="1:15" ht="12.75" customHeight="1">
      <c r="A278" s="31">
        <v>268</v>
      </c>
      <c r="B278" s="31" t="s">
        <v>854</v>
      </c>
      <c r="C278" s="31">
        <v>71.75</v>
      </c>
      <c r="D278" s="40">
        <v>71.333333333333329</v>
      </c>
      <c r="E278" s="40">
        <v>70.516666666666652</v>
      </c>
      <c r="F278" s="40">
        <v>69.283333333333317</v>
      </c>
      <c r="G278" s="40">
        <v>68.46666666666664</v>
      </c>
      <c r="H278" s="40">
        <v>72.566666666666663</v>
      </c>
      <c r="I278" s="40">
        <v>73.383333333333354</v>
      </c>
      <c r="J278" s="40">
        <v>74.616666666666674</v>
      </c>
      <c r="K278" s="31">
        <v>72.150000000000006</v>
      </c>
      <c r="L278" s="31">
        <v>70.099999999999994</v>
      </c>
      <c r="M278" s="31">
        <v>10.842689999999999</v>
      </c>
      <c r="N278" s="1"/>
      <c r="O278" s="1"/>
    </row>
    <row r="279" spans="1:15" ht="12.75" customHeight="1">
      <c r="A279" s="31">
        <v>269</v>
      </c>
      <c r="B279" s="31" t="s">
        <v>436</v>
      </c>
      <c r="C279" s="31">
        <v>597.04999999999995</v>
      </c>
      <c r="D279" s="40">
        <v>595.33333333333337</v>
      </c>
      <c r="E279" s="40">
        <v>591.2166666666667</v>
      </c>
      <c r="F279" s="40">
        <v>585.38333333333333</v>
      </c>
      <c r="G279" s="40">
        <v>581.26666666666665</v>
      </c>
      <c r="H279" s="40">
        <v>601.16666666666674</v>
      </c>
      <c r="I279" s="40">
        <v>605.2833333333333</v>
      </c>
      <c r="J279" s="40">
        <v>611.11666666666679</v>
      </c>
      <c r="K279" s="31">
        <v>599.45000000000005</v>
      </c>
      <c r="L279" s="31">
        <v>589.5</v>
      </c>
      <c r="M279" s="31">
        <v>0.94130000000000003</v>
      </c>
      <c r="N279" s="1"/>
      <c r="O279" s="1"/>
    </row>
    <row r="280" spans="1:15" ht="12.75" customHeight="1">
      <c r="A280" s="31">
        <v>270</v>
      </c>
      <c r="B280" s="31" t="s">
        <v>437</v>
      </c>
      <c r="C280" s="31">
        <v>50.75</v>
      </c>
      <c r="D280" s="40">
        <v>50.699999999999996</v>
      </c>
      <c r="E280" s="40">
        <v>49.949999999999989</v>
      </c>
      <c r="F280" s="40">
        <v>49.149999999999991</v>
      </c>
      <c r="G280" s="40">
        <v>48.399999999999984</v>
      </c>
      <c r="H280" s="40">
        <v>51.499999999999993</v>
      </c>
      <c r="I280" s="40">
        <v>52.250000000000007</v>
      </c>
      <c r="J280" s="40">
        <v>53.05</v>
      </c>
      <c r="K280" s="31">
        <v>51.45</v>
      </c>
      <c r="L280" s="31">
        <v>49.9</v>
      </c>
      <c r="M280" s="31">
        <v>30.266629999999999</v>
      </c>
      <c r="N280" s="1"/>
      <c r="O280" s="1"/>
    </row>
    <row r="281" spans="1:15" ht="12.75" customHeight="1">
      <c r="A281" s="31">
        <v>271</v>
      </c>
      <c r="B281" s="31" t="s">
        <v>439</v>
      </c>
      <c r="C281" s="31">
        <v>437.65</v>
      </c>
      <c r="D281" s="40">
        <v>441.5333333333333</v>
      </c>
      <c r="E281" s="40">
        <v>432.01666666666659</v>
      </c>
      <c r="F281" s="40">
        <v>426.38333333333327</v>
      </c>
      <c r="G281" s="40">
        <v>416.86666666666656</v>
      </c>
      <c r="H281" s="40">
        <v>447.16666666666663</v>
      </c>
      <c r="I281" s="40">
        <v>456.68333333333328</v>
      </c>
      <c r="J281" s="40">
        <v>462.31666666666666</v>
      </c>
      <c r="K281" s="31">
        <v>451.05</v>
      </c>
      <c r="L281" s="31">
        <v>435.9</v>
      </c>
      <c r="M281" s="31">
        <v>2.4138299999999999</v>
      </c>
      <c r="N281" s="1"/>
      <c r="O281" s="1"/>
    </row>
    <row r="282" spans="1:15" ht="12.75" customHeight="1">
      <c r="A282" s="31">
        <v>272</v>
      </c>
      <c r="B282" s="31" t="s">
        <v>429</v>
      </c>
      <c r="C282" s="31">
        <v>1114.05</v>
      </c>
      <c r="D282" s="40">
        <v>1124.5333333333335</v>
      </c>
      <c r="E282" s="40">
        <v>1091.0666666666671</v>
      </c>
      <c r="F282" s="40">
        <v>1068.0833333333335</v>
      </c>
      <c r="G282" s="40">
        <v>1034.616666666667</v>
      </c>
      <c r="H282" s="40">
        <v>1147.5166666666671</v>
      </c>
      <c r="I282" s="40">
        <v>1180.9833333333338</v>
      </c>
      <c r="J282" s="40">
        <v>1203.9666666666672</v>
      </c>
      <c r="K282" s="31">
        <v>1158</v>
      </c>
      <c r="L282" s="31">
        <v>1101.55</v>
      </c>
      <c r="M282" s="31">
        <v>3.6465800000000002</v>
      </c>
      <c r="N282" s="1"/>
      <c r="O282" s="1"/>
    </row>
    <row r="283" spans="1:15" ht="12.75" customHeight="1">
      <c r="A283" s="31">
        <v>273</v>
      </c>
      <c r="B283" s="31" t="s">
        <v>430</v>
      </c>
      <c r="C283" s="31">
        <v>289.10000000000002</v>
      </c>
      <c r="D283" s="40">
        <v>289.3</v>
      </c>
      <c r="E283" s="40">
        <v>286.95000000000005</v>
      </c>
      <c r="F283" s="40">
        <v>284.8</v>
      </c>
      <c r="G283" s="40">
        <v>282.45000000000005</v>
      </c>
      <c r="H283" s="40">
        <v>291.45000000000005</v>
      </c>
      <c r="I283" s="40">
        <v>293.80000000000007</v>
      </c>
      <c r="J283" s="40">
        <v>295.95000000000005</v>
      </c>
      <c r="K283" s="31">
        <v>291.64999999999998</v>
      </c>
      <c r="L283" s="31">
        <v>287.14999999999998</v>
      </c>
      <c r="M283" s="31">
        <v>1.43299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1896.75</v>
      </c>
      <c r="D284" s="40">
        <v>1901.75</v>
      </c>
      <c r="E284" s="40">
        <v>1883.5</v>
      </c>
      <c r="F284" s="40">
        <v>1870.25</v>
      </c>
      <c r="G284" s="40">
        <v>1852</v>
      </c>
      <c r="H284" s="40">
        <v>1915</v>
      </c>
      <c r="I284" s="40">
        <v>1933.25</v>
      </c>
      <c r="J284" s="40">
        <v>1946.5</v>
      </c>
      <c r="K284" s="31">
        <v>1920</v>
      </c>
      <c r="L284" s="31">
        <v>1888.5</v>
      </c>
      <c r="M284" s="31">
        <v>30.549219999999998</v>
      </c>
      <c r="N284" s="1"/>
      <c r="O284" s="1"/>
    </row>
    <row r="285" spans="1:15" ht="12.75" customHeight="1">
      <c r="A285" s="31">
        <v>275</v>
      </c>
      <c r="B285" s="31" t="s">
        <v>431</v>
      </c>
      <c r="C285" s="31">
        <v>500.3</v>
      </c>
      <c r="D285" s="40">
        <v>500.33333333333331</v>
      </c>
      <c r="E285" s="40">
        <v>495.11666666666662</v>
      </c>
      <c r="F285" s="40">
        <v>489.93333333333328</v>
      </c>
      <c r="G285" s="40">
        <v>484.71666666666658</v>
      </c>
      <c r="H285" s="40">
        <v>505.51666666666665</v>
      </c>
      <c r="I285" s="40">
        <v>510.73333333333335</v>
      </c>
      <c r="J285" s="40">
        <v>515.91666666666674</v>
      </c>
      <c r="K285" s="31">
        <v>505.55</v>
      </c>
      <c r="L285" s="31">
        <v>495.15</v>
      </c>
      <c r="M285" s="31">
        <v>6.1080800000000002</v>
      </c>
      <c r="N285" s="1"/>
      <c r="O285" s="1"/>
    </row>
    <row r="286" spans="1:15" ht="12.75" customHeight="1">
      <c r="A286" s="31">
        <v>276</v>
      </c>
      <c r="B286" s="31" t="s">
        <v>428</v>
      </c>
      <c r="C286" s="31">
        <v>519.45000000000005</v>
      </c>
      <c r="D286" s="40">
        <v>523.5333333333333</v>
      </c>
      <c r="E286" s="40">
        <v>507.06666666666661</v>
      </c>
      <c r="F286" s="40">
        <v>494.68333333333328</v>
      </c>
      <c r="G286" s="40">
        <v>478.21666666666658</v>
      </c>
      <c r="H286" s="40">
        <v>535.91666666666663</v>
      </c>
      <c r="I286" s="40">
        <v>552.38333333333333</v>
      </c>
      <c r="J286" s="40">
        <v>564.76666666666665</v>
      </c>
      <c r="K286" s="31">
        <v>540</v>
      </c>
      <c r="L286" s="31">
        <v>511.15</v>
      </c>
      <c r="M286" s="31">
        <v>2.89425</v>
      </c>
      <c r="N286" s="1"/>
      <c r="O286" s="1"/>
    </row>
    <row r="287" spans="1:15" ht="12.75" customHeight="1">
      <c r="A287" s="31">
        <v>277</v>
      </c>
      <c r="B287" s="31" t="s">
        <v>432</v>
      </c>
      <c r="C287" s="31">
        <v>247.1</v>
      </c>
      <c r="D287" s="40">
        <v>247.03333333333333</v>
      </c>
      <c r="E287" s="40">
        <v>244.66666666666666</v>
      </c>
      <c r="F287" s="40">
        <v>242.23333333333332</v>
      </c>
      <c r="G287" s="40">
        <v>239.86666666666665</v>
      </c>
      <c r="H287" s="40">
        <v>249.46666666666667</v>
      </c>
      <c r="I287" s="40">
        <v>251.83333333333334</v>
      </c>
      <c r="J287" s="40">
        <v>254.26666666666668</v>
      </c>
      <c r="K287" s="31">
        <v>249.4</v>
      </c>
      <c r="L287" s="31">
        <v>244.6</v>
      </c>
      <c r="M287" s="31">
        <v>3.1618599999999999</v>
      </c>
      <c r="N287" s="1"/>
      <c r="O287" s="1"/>
    </row>
    <row r="288" spans="1:15" ht="12.75" customHeight="1">
      <c r="A288" s="31">
        <v>278</v>
      </c>
      <c r="B288" s="31" t="s">
        <v>433</v>
      </c>
      <c r="C288" s="31">
        <v>1287.45</v>
      </c>
      <c r="D288" s="40">
        <v>1280.5</v>
      </c>
      <c r="E288" s="40">
        <v>1267</v>
      </c>
      <c r="F288" s="40">
        <v>1246.55</v>
      </c>
      <c r="G288" s="40">
        <v>1233.05</v>
      </c>
      <c r="H288" s="40">
        <v>1300.95</v>
      </c>
      <c r="I288" s="40">
        <v>1314.45</v>
      </c>
      <c r="J288" s="40">
        <v>1334.9</v>
      </c>
      <c r="K288" s="31">
        <v>1294</v>
      </c>
      <c r="L288" s="31">
        <v>1260.05</v>
      </c>
      <c r="M288" s="31">
        <v>6.9029999999999994E-2</v>
      </c>
      <c r="N288" s="1"/>
      <c r="O288" s="1"/>
    </row>
    <row r="289" spans="1:15" ht="12.75" customHeight="1">
      <c r="A289" s="31">
        <v>279</v>
      </c>
      <c r="B289" s="31" t="s">
        <v>438</v>
      </c>
      <c r="C289" s="31">
        <v>510</v>
      </c>
      <c r="D289" s="40">
        <v>512.41666666666663</v>
      </c>
      <c r="E289" s="40">
        <v>503.08333333333326</v>
      </c>
      <c r="F289" s="40">
        <v>496.16666666666663</v>
      </c>
      <c r="G289" s="40">
        <v>486.83333333333326</v>
      </c>
      <c r="H289" s="40">
        <v>519.33333333333326</v>
      </c>
      <c r="I289" s="40">
        <v>528.66666666666652</v>
      </c>
      <c r="J289" s="40">
        <v>535.58333333333326</v>
      </c>
      <c r="K289" s="31">
        <v>521.75</v>
      </c>
      <c r="L289" s="31">
        <v>505.5</v>
      </c>
      <c r="M289" s="31">
        <v>2.67828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80.7</v>
      </c>
      <c r="D290" s="40">
        <v>80.416666666666671</v>
      </c>
      <c r="E290" s="40">
        <v>79.88333333333334</v>
      </c>
      <c r="F290" s="40">
        <v>79.066666666666663</v>
      </c>
      <c r="G290" s="40">
        <v>78.533333333333331</v>
      </c>
      <c r="H290" s="40">
        <v>81.233333333333348</v>
      </c>
      <c r="I290" s="40">
        <v>81.76666666666668</v>
      </c>
      <c r="J290" s="40">
        <v>82.583333333333357</v>
      </c>
      <c r="K290" s="31">
        <v>80.95</v>
      </c>
      <c r="L290" s="31">
        <v>79.599999999999994</v>
      </c>
      <c r="M290" s="31">
        <v>38.142299999999999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3502.4</v>
      </c>
      <c r="D291" s="40">
        <v>3514.0833333333335</v>
      </c>
      <c r="E291" s="40">
        <v>3471.3166666666671</v>
      </c>
      <c r="F291" s="40">
        <v>3440.2333333333336</v>
      </c>
      <c r="G291" s="40">
        <v>3397.4666666666672</v>
      </c>
      <c r="H291" s="40">
        <v>3545.166666666667</v>
      </c>
      <c r="I291" s="40">
        <v>3587.9333333333334</v>
      </c>
      <c r="J291" s="40">
        <v>3619.0166666666669</v>
      </c>
      <c r="K291" s="31">
        <v>3556.85</v>
      </c>
      <c r="L291" s="31">
        <v>3483</v>
      </c>
      <c r="M291" s="31">
        <v>1.2699199999999999</v>
      </c>
      <c r="N291" s="1"/>
      <c r="O291" s="1"/>
    </row>
    <row r="292" spans="1:15" ht="12.75" customHeight="1">
      <c r="A292" s="31">
        <v>282</v>
      </c>
      <c r="B292" s="31" t="s">
        <v>440</v>
      </c>
      <c r="C292" s="31">
        <v>421.3</v>
      </c>
      <c r="D292" s="40">
        <v>424.06666666666666</v>
      </c>
      <c r="E292" s="40">
        <v>413.73333333333335</v>
      </c>
      <c r="F292" s="40">
        <v>406.16666666666669</v>
      </c>
      <c r="G292" s="40">
        <v>395.83333333333337</v>
      </c>
      <c r="H292" s="40">
        <v>431.63333333333333</v>
      </c>
      <c r="I292" s="40">
        <v>441.9666666666667</v>
      </c>
      <c r="J292" s="40">
        <v>449.5333333333333</v>
      </c>
      <c r="K292" s="31">
        <v>434.4</v>
      </c>
      <c r="L292" s="31">
        <v>416.5</v>
      </c>
      <c r="M292" s="31">
        <v>4.3087299999999997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526.54999999999995</v>
      </c>
      <c r="D293" s="40">
        <v>524</v>
      </c>
      <c r="E293" s="40">
        <v>513.20000000000005</v>
      </c>
      <c r="F293" s="40">
        <v>499.85</v>
      </c>
      <c r="G293" s="40">
        <v>489.05000000000007</v>
      </c>
      <c r="H293" s="40">
        <v>537.35</v>
      </c>
      <c r="I293" s="40">
        <v>548.15</v>
      </c>
      <c r="J293" s="40">
        <v>561.5</v>
      </c>
      <c r="K293" s="31">
        <v>534.79999999999995</v>
      </c>
      <c r="L293" s="31">
        <v>510.65</v>
      </c>
      <c r="M293" s="31">
        <v>29.692689999999999</v>
      </c>
      <c r="N293" s="1"/>
      <c r="O293" s="1"/>
    </row>
    <row r="294" spans="1:15" ht="12.75" customHeight="1">
      <c r="A294" s="31">
        <v>284</v>
      </c>
      <c r="B294" s="31" t="s">
        <v>441</v>
      </c>
      <c r="C294" s="31">
        <v>9406.7999999999993</v>
      </c>
      <c r="D294" s="40">
        <v>9429.65</v>
      </c>
      <c r="E294" s="40">
        <v>9319.2999999999993</v>
      </c>
      <c r="F294" s="40">
        <v>9231.7999999999993</v>
      </c>
      <c r="G294" s="40">
        <v>9121.4499999999989</v>
      </c>
      <c r="H294" s="40">
        <v>9517.15</v>
      </c>
      <c r="I294" s="40">
        <v>9627.5000000000018</v>
      </c>
      <c r="J294" s="40">
        <v>9715</v>
      </c>
      <c r="K294" s="31">
        <v>9540</v>
      </c>
      <c r="L294" s="31">
        <v>9342.15</v>
      </c>
      <c r="M294" s="31">
        <v>0.10374</v>
      </c>
      <c r="N294" s="1"/>
      <c r="O294" s="1"/>
    </row>
    <row r="295" spans="1:15" ht="12.75" customHeight="1">
      <c r="A295" s="31">
        <v>285</v>
      </c>
      <c r="B295" s="31" t="s">
        <v>442</v>
      </c>
      <c r="C295" s="31">
        <v>50.2</v>
      </c>
      <c r="D295" s="40">
        <v>49.766666666666673</v>
      </c>
      <c r="E295" s="40">
        <v>48.883333333333347</v>
      </c>
      <c r="F295" s="40">
        <v>47.566666666666677</v>
      </c>
      <c r="G295" s="40">
        <v>46.683333333333351</v>
      </c>
      <c r="H295" s="40">
        <v>51.083333333333343</v>
      </c>
      <c r="I295" s="40">
        <v>51.966666666666669</v>
      </c>
      <c r="J295" s="40">
        <v>53.283333333333339</v>
      </c>
      <c r="K295" s="31">
        <v>50.65</v>
      </c>
      <c r="L295" s="31">
        <v>48.45</v>
      </c>
      <c r="M295" s="31">
        <v>35.725119999999997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394.1</v>
      </c>
      <c r="D296" s="40">
        <v>392.75</v>
      </c>
      <c r="E296" s="40">
        <v>390.75</v>
      </c>
      <c r="F296" s="40">
        <v>387.4</v>
      </c>
      <c r="G296" s="40">
        <v>385.4</v>
      </c>
      <c r="H296" s="40">
        <v>396.1</v>
      </c>
      <c r="I296" s="40">
        <v>398.1</v>
      </c>
      <c r="J296" s="40">
        <v>401.45000000000005</v>
      </c>
      <c r="K296" s="31">
        <v>394.75</v>
      </c>
      <c r="L296" s="31">
        <v>389.4</v>
      </c>
      <c r="M296" s="31">
        <v>13.153320000000001</v>
      </c>
      <c r="N296" s="1"/>
      <c r="O296" s="1"/>
    </row>
    <row r="297" spans="1:15" ht="12.75" customHeight="1">
      <c r="A297" s="31">
        <v>287</v>
      </c>
      <c r="B297" s="31" t="s">
        <v>443</v>
      </c>
      <c r="C297" s="31">
        <v>2498.6</v>
      </c>
      <c r="D297" s="40">
        <v>2499.9333333333334</v>
      </c>
      <c r="E297" s="40">
        <v>2478.8666666666668</v>
      </c>
      <c r="F297" s="40">
        <v>2459.1333333333332</v>
      </c>
      <c r="G297" s="40">
        <v>2438.0666666666666</v>
      </c>
      <c r="H297" s="40">
        <v>2519.666666666667</v>
      </c>
      <c r="I297" s="40">
        <v>2540.7333333333336</v>
      </c>
      <c r="J297" s="40">
        <v>2560.4666666666672</v>
      </c>
      <c r="K297" s="31">
        <v>2521</v>
      </c>
      <c r="L297" s="31">
        <v>2480.1999999999998</v>
      </c>
      <c r="M297" s="31">
        <v>0.29055999999999998</v>
      </c>
      <c r="N297" s="1"/>
      <c r="O297" s="1"/>
    </row>
    <row r="298" spans="1:15" ht="12.75" customHeight="1">
      <c r="A298" s="31">
        <v>288</v>
      </c>
      <c r="B298" s="31" t="s">
        <v>855</v>
      </c>
      <c r="C298" s="31">
        <v>1408.8</v>
      </c>
      <c r="D298" s="40">
        <v>1419.6166666666668</v>
      </c>
      <c r="E298" s="40">
        <v>1389.1833333333336</v>
      </c>
      <c r="F298" s="40">
        <v>1369.5666666666668</v>
      </c>
      <c r="G298" s="40">
        <v>1339.1333333333337</v>
      </c>
      <c r="H298" s="40">
        <v>1439.2333333333336</v>
      </c>
      <c r="I298" s="40">
        <v>1469.666666666667</v>
      </c>
      <c r="J298" s="40">
        <v>1489.2833333333335</v>
      </c>
      <c r="K298" s="31">
        <v>1450.05</v>
      </c>
      <c r="L298" s="31">
        <v>1400</v>
      </c>
      <c r="M298" s="31">
        <v>2.0852200000000001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1873.4</v>
      </c>
      <c r="D299" s="40">
        <v>1875.1000000000001</v>
      </c>
      <c r="E299" s="40">
        <v>1859.3500000000004</v>
      </c>
      <c r="F299" s="40">
        <v>1845.3000000000002</v>
      </c>
      <c r="G299" s="40">
        <v>1829.5500000000004</v>
      </c>
      <c r="H299" s="40">
        <v>1889.1500000000003</v>
      </c>
      <c r="I299" s="40">
        <v>1904.8999999999999</v>
      </c>
      <c r="J299" s="40">
        <v>1918.9500000000003</v>
      </c>
      <c r="K299" s="31">
        <v>1890.85</v>
      </c>
      <c r="L299" s="31">
        <v>1861.05</v>
      </c>
      <c r="M299" s="31">
        <v>17.719259999999998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6613.2</v>
      </c>
      <c r="D300" s="40">
        <v>6569.083333333333</v>
      </c>
      <c r="E300" s="40">
        <v>6508.2166666666662</v>
      </c>
      <c r="F300" s="40">
        <v>6403.2333333333336</v>
      </c>
      <c r="G300" s="40">
        <v>6342.3666666666668</v>
      </c>
      <c r="H300" s="40">
        <v>6674.0666666666657</v>
      </c>
      <c r="I300" s="40">
        <v>6734.9333333333325</v>
      </c>
      <c r="J300" s="40">
        <v>6839.9166666666652</v>
      </c>
      <c r="K300" s="31">
        <v>6629.95</v>
      </c>
      <c r="L300" s="31">
        <v>6464.1</v>
      </c>
      <c r="M300" s="31">
        <v>3.80321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5365.45</v>
      </c>
      <c r="D301" s="40">
        <v>5337.4000000000005</v>
      </c>
      <c r="E301" s="40">
        <v>5265.0000000000009</v>
      </c>
      <c r="F301" s="40">
        <v>5164.55</v>
      </c>
      <c r="G301" s="40">
        <v>5092.1500000000005</v>
      </c>
      <c r="H301" s="40">
        <v>5437.8500000000013</v>
      </c>
      <c r="I301" s="40">
        <v>5510.2500000000009</v>
      </c>
      <c r="J301" s="40">
        <v>5610.7000000000016</v>
      </c>
      <c r="K301" s="31">
        <v>5409.8</v>
      </c>
      <c r="L301" s="31">
        <v>5236.95</v>
      </c>
      <c r="M301" s="31">
        <v>1.5101599999999999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883.9</v>
      </c>
      <c r="D302" s="40">
        <v>886.31666666666661</v>
      </c>
      <c r="E302" s="40">
        <v>878.18333333333317</v>
      </c>
      <c r="F302" s="40">
        <v>872.46666666666658</v>
      </c>
      <c r="G302" s="40">
        <v>864.33333333333314</v>
      </c>
      <c r="H302" s="40">
        <v>892.03333333333319</v>
      </c>
      <c r="I302" s="40">
        <v>900.16666666666663</v>
      </c>
      <c r="J302" s="40">
        <v>905.88333333333321</v>
      </c>
      <c r="K302" s="31">
        <v>894.45</v>
      </c>
      <c r="L302" s="31">
        <v>880.6</v>
      </c>
      <c r="M302" s="31">
        <v>6.56745</v>
      </c>
      <c r="N302" s="1"/>
      <c r="O302" s="1"/>
    </row>
    <row r="303" spans="1:15" ht="12.75" customHeight="1">
      <c r="A303" s="31">
        <v>293</v>
      </c>
      <c r="B303" s="31" t="s">
        <v>444</v>
      </c>
      <c r="C303" s="31">
        <v>3792.9</v>
      </c>
      <c r="D303" s="40">
        <v>3824.5166666666664</v>
      </c>
      <c r="E303" s="40">
        <v>3751.6333333333328</v>
      </c>
      <c r="F303" s="40">
        <v>3710.3666666666663</v>
      </c>
      <c r="G303" s="40">
        <v>3637.4833333333327</v>
      </c>
      <c r="H303" s="40">
        <v>3865.7833333333328</v>
      </c>
      <c r="I303" s="40">
        <v>3938.6666666666661</v>
      </c>
      <c r="J303" s="40">
        <v>3979.9333333333329</v>
      </c>
      <c r="K303" s="31">
        <v>3897.4</v>
      </c>
      <c r="L303" s="31">
        <v>3783.25</v>
      </c>
      <c r="M303" s="31">
        <v>0.41306999999999999</v>
      </c>
      <c r="N303" s="1"/>
      <c r="O303" s="1"/>
    </row>
    <row r="304" spans="1:15" ht="12.75" customHeight="1">
      <c r="A304" s="31">
        <v>294</v>
      </c>
      <c r="B304" s="31" t="s">
        <v>856</v>
      </c>
      <c r="C304" s="31">
        <v>432.95</v>
      </c>
      <c r="D304" s="40">
        <v>432.98333333333335</v>
      </c>
      <c r="E304" s="40">
        <v>428.9666666666667</v>
      </c>
      <c r="F304" s="40">
        <v>424.98333333333335</v>
      </c>
      <c r="G304" s="40">
        <v>420.9666666666667</v>
      </c>
      <c r="H304" s="40">
        <v>436.9666666666667</v>
      </c>
      <c r="I304" s="40">
        <v>440.98333333333335</v>
      </c>
      <c r="J304" s="40">
        <v>444.9666666666667</v>
      </c>
      <c r="K304" s="31">
        <v>437</v>
      </c>
      <c r="L304" s="31">
        <v>429</v>
      </c>
      <c r="M304" s="31">
        <v>3.71862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859.7</v>
      </c>
      <c r="D305" s="40">
        <v>859.4666666666667</v>
      </c>
      <c r="E305" s="40">
        <v>850.33333333333337</v>
      </c>
      <c r="F305" s="40">
        <v>840.9666666666667</v>
      </c>
      <c r="G305" s="40">
        <v>831.83333333333337</v>
      </c>
      <c r="H305" s="40">
        <v>868.83333333333337</v>
      </c>
      <c r="I305" s="40">
        <v>877.96666666666658</v>
      </c>
      <c r="J305" s="40">
        <v>887.33333333333337</v>
      </c>
      <c r="K305" s="31">
        <v>868.6</v>
      </c>
      <c r="L305" s="31">
        <v>850.1</v>
      </c>
      <c r="M305" s="31">
        <v>34.341650000000001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167.45</v>
      </c>
      <c r="D306" s="40">
        <v>166.48333333333332</v>
      </c>
      <c r="E306" s="40">
        <v>164.96666666666664</v>
      </c>
      <c r="F306" s="40">
        <v>162.48333333333332</v>
      </c>
      <c r="G306" s="40">
        <v>160.96666666666664</v>
      </c>
      <c r="H306" s="40">
        <v>168.96666666666664</v>
      </c>
      <c r="I306" s="40">
        <v>170.48333333333335</v>
      </c>
      <c r="J306" s="40">
        <v>172.96666666666664</v>
      </c>
      <c r="K306" s="31">
        <v>168</v>
      </c>
      <c r="L306" s="31">
        <v>164</v>
      </c>
      <c r="M306" s="31">
        <v>25.156960000000002</v>
      </c>
      <c r="N306" s="1"/>
      <c r="O306" s="1"/>
    </row>
    <row r="307" spans="1:15" ht="12.75" customHeight="1">
      <c r="A307" s="31">
        <v>297</v>
      </c>
      <c r="B307" s="31" t="s">
        <v>317</v>
      </c>
      <c r="C307" s="31">
        <v>20.6</v>
      </c>
      <c r="D307" s="40">
        <v>20.416666666666668</v>
      </c>
      <c r="E307" s="40">
        <v>19.883333333333336</v>
      </c>
      <c r="F307" s="40">
        <v>19.166666666666668</v>
      </c>
      <c r="G307" s="40">
        <v>18.633333333333336</v>
      </c>
      <c r="H307" s="40">
        <v>21.133333333333336</v>
      </c>
      <c r="I307" s="40">
        <v>21.666666666666668</v>
      </c>
      <c r="J307" s="40">
        <v>22.383333333333336</v>
      </c>
      <c r="K307" s="31">
        <v>20.95</v>
      </c>
      <c r="L307" s="31">
        <v>19.7</v>
      </c>
      <c r="M307" s="31">
        <v>75.370230000000006</v>
      </c>
      <c r="N307" s="1"/>
      <c r="O307" s="1"/>
    </row>
    <row r="308" spans="1:15" ht="12.75" customHeight="1">
      <c r="A308" s="31">
        <v>298</v>
      </c>
      <c r="B308" s="31" t="s">
        <v>447</v>
      </c>
      <c r="C308" s="31">
        <v>243.4</v>
      </c>
      <c r="D308" s="40">
        <v>243.51666666666668</v>
      </c>
      <c r="E308" s="40">
        <v>241.48333333333335</v>
      </c>
      <c r="F308" s="40">
        <v>239.56666666666666</v>
      </c>
      <c r="G308" s="40">
        <v>237.53333333333333</v>
      </c>
      <c r="H308" s="40">
        <v>245.43333333333337</v>
      </c>
      <c r="I308" s="40">
        <v>247.46666666666673</v>
      </c>
      <c r="J308" s="40">
        <v>249.38333333333338</v>
      </c>
      <c r="K308" s="31">
        <v>245.55</v>
      </c>
      <c r="L308" s="31">
        <v>241.6</v>
      </c>
      <c r="M308" s="31">
        <v>1.4141900000000001</v>
      </c>
      <c r="N308" s="1"/>
      <c r="O308" s="1"/>
    </row>
    <row r="309" spans="1:15" ht="12.75" customHeight="1">
      <c r="A309" s="31">
        <v>299</v>
      </c>
      <c r="B309" s="31" t="s">
        <v>449</v>
      </c>
      <c r="C309" s="31">
        <v>690.3</v>
      </c>
      <c r="D309" s="40">
        <v>689.85</v>
      </c>
      <c r="E309" s="40">
        <v>684.7</v>
      </c>
      <c r="F309" s="40">
        <v>679.1</v>
      </c>
      <c r="G309" s="40">
        <v>673.95</v>
      </c>
      <c r="H309" s="40">
        <v>695.45</v>
      </c>
      <c r="I309" s="40">
        <v>700.59999999999991</v>
      </c>
      <c r="J309" s="40">
        <v>706.2</v>
      </c>
      <c r="K309" s="31">
        <v>695</v>
      </c>
      <c r="L309" s="31">
        <v>684.25</v>
      </c>
      <c r="M309" s="31">
        <v>0.25763000000000003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177.15</v>
      </c>
      <c r="D310" s="40">
        <v>176.46666666666667</v>
      </c>
      <c r="E310" s="40">
        <v>175.03333333333333</v>
      </c>
      <c r="F310" s="40">
        <v>172.91666666666666</v>
      </c>
      <c r="G310" s="40">
        <v>171.48333333333332</v>
      </c>
      <c r="H310" s="40">
        <v>178.58333333333334</v>
      </c>
      <c r="I310" s="40">
        <v>180.01666666666668</v>
      </c>
      <c r="J310" s="40">
        <v>182.13333333333335</v>
      </c>
      <c r="K310" s="31">
        <v>177.9</v>
      </c>
      <c r="L310" s="31">
        <v>174.35</v>
      </c>
      <c r="M310" s="31">
        <v>27.55481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526.35</v>
      </c>
      <c r="D311" s="40">
        <v>526.73333333333335</v>
      </c>
      <c r="E311" s="40">
        <v>521.91666666666674</v>
      </c>
      <c r="F311" s="40">
        <v>517.48333333333335</v>
      </c>
      <c r="G311" s="40">
        <v>512.66666666666674</v>
      </c>
      <c r="H311" s="40">
        <v>531.16666666666674</v>
      </c>
      <c r="I311" s="40">
        <v>535.98333333333335</v>
      </c>
      <c r="J311" s="40">
        <v>540.41666666666674</v>
      </c>
      <c r="K311" s="31">
        <v>531.54999999999995</v>
      </c>
      <c r="L311" s="31">
        <v>522.29999999999995</v>
      </c>
      <c r="M311" s="31">
        <v>10.52815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7425.65</v>
      </c>
      <c r="D312" s="40">
        <v>7419.5333333333328</v>
      </c>
      <c r="E312" s="40">
        <v>7364.0666666666657</v>
      </c>
      <c r="F312" s="40">
        <v>7302.4833333333327</v>
      </c>
      <c r="G312" s="40">
        <v>7247.0166666666655</v>
      </c>
      <c r="H312" s="40">
        <v>7481.1166666666659</v>
      </c>
      <c r="I312" s="40">
        <v>7536.583333333333</v>
      </c>
      <c r="J312" s="40">
        <v>7598.1666666666661</v>
      </c>
      <c r="K312" s="31">
        <v>7475</v>
      </c>
      <c r="L312" s="31">
        <v>7357.95</v>
      </c>
      <c r="M312" s="31">
        <v>4.3168199999999999</v>
      </c>
      <c r="N312" s="1"/>
      <c r="O312" s="1"/>
    </row>
    <row r="313" spans="1:15" ht="12.75" customHeight="1">
      <c r="A313" s="31">
        <v>303</v>
      </c>
      <c r="B313" s="31" t="s">
        <v>857</v>
      </c>
      <c r="C313" s="31">
        <v>2765.85</v>
      </c>
      <c r="D313" s="40">
        <v>2777.5499999999997</v>
      </c>
      <c r="E313" s="40">
        <v>2730.3999999999996</v>
      </c>
      <c r="F313" s="40">
        <v>2694.95</v>
      </c>
      <c r="G313" s="40">
        <v>2647.7999999999997</v>
      </c>
      <c r="H313" s="40">
        <v>2812.9999999999995</v>
      </c>
      <c r="I313" s="40">
        <v>2860.15</v>
      </c>
      <c r="J313" s="40">
        <v>2895.5999999999995</v>
      </c>
      <c r="K313" s="31">
        <v>2824.7</v>
      </c>
      <c r="L313" s="31">
        <v>2742.1</v>
      </c>
      <c r="M313" s="31">
        <v>0.36776999999999999</v>
      </c>
      <c r="N313" s="1"/>
      <c r="O313" s="1"/>
    </row>
    <row r="314" spans="1:15" ht="12.75" customHeight="1">
      <c r="A314" s="31">
        <v>304</v>
      </c>
      <c r="B314" s="31" t="s">
        <v>451</v>
      </c>
      <c r="C314" s="31">
        <v>381.55</v>
      </c>
      <c r="D314" s="40">
        <v>382.48333333333329</v>
      </c>
      <c r="E314" s="40">
        <v>377.46666666666658</v>
      </c>
      <c r="F314" s="40">
        <v>373.38333333333327</v>
      </c>
      <c r="G314" s="40">
        <v>368.36666666666656</v>
      </c>
      <c r="H314" s="40">
        <v>386.56666666666661</v>
      </c>
      <c r="I314" s="40">
        <v>391.58333333333337</v>
      </c>
      <c r="J314" s="40">
        <v>395.66666666666663</v>
      </c>
      <c r="K314" s="31">
        <v>387.5</v>
      </c>
      <c r="L314" s="31">
        <v>378.4</v>
      </c>
      <c r="M314" s="31">
        <v>8.1345799999999997</v>
      </c>
      <c r="N314" s="1"/>
      <c r="O314" s="1"/>
    </row>
    <row r="315" spans="1:15" ht="12.75" customHeight="1">
      <c r="A315" s="31">
        <v>305</v>
      </c>
      <c r="B315" s="31" t="s">
        <v>452</v>
      </c>
      <c r="C315" s="31">
        <v>267.95</v>
      </c>
      <c r="D315" s="40">
        <v>268.26666666666665</v>
      </c>
      <c r="E315" s="40">
        <v>265.58333333333331</v>
      </c>
      <c r="F315" s="40">
        <v>263.21666666666664</v>
      </c>
      <c r="G315" s="40">
        <v>260.5333333333333</v>
      </c>
      <c r="H315" s="40">
        <v>270.63333333333333</v>
      </c>
      <c r="I315" s="40">
        <v>273.31666666666672</v>
      </c>
      <c r="J315" s="40">
        <v>275.68333333333334</v>
      </c>
      <c r="K315" s="31">
        <v>270.95</v>
      </c>
      <c r="L315" s="31">
        <v>265.89999999999998</v>
      </c>
      <c r="M315" s="31">
        <v>2.24322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925.3</v>
      </c>
      <c r="D316" s="40">
        <v>927.16666666666663</v>
      </c>
      <c r="E316" s="40">
        <v>919.68333333333328</v>
      </c>
      <c r="F316" s="40">
        <v>914.06666666666661</v>
      </c>
      <c r="G316" s="40">
        <v>906.58333333333326</v>
      </c>
      <c r="H316" s="40">
        <v>932.7833333333333</v>
      </c>
      <c r="I316" s="40">
        <v>940.26666666666665</v>
      </c>
      <c r="J316" s="40">
        <v>945.88333333333333</v>
      </c>
      <c r="K316" s="31">
        <v>934.65</v>
      </c>
      <c r="L316" s="31">
        <v>921.55</v>
      </c>
      <c r="M316" s="31">
        <v>13.538880000000001</v>
      </c>
      <c r="N316" s="1"/>
      <c r="O316" s="1"/>
    </row>
    <row r="317" spans="1:15" ht="12.75" customHeight="1">
      <c r="A317" s="31">
        <v>307</v>
      </c>
      <c r="B317" s="31" t="s">
        <v>457</v>
      </c>
      <c r="C317" s="31">
        <v>1735.9</v>
      </c>
      <c r="D317" s="40">
        <v>1748.6499999999999</v>
      </c>
      <c r="E317" s="40">
        <v>1717.4999999999998</v>
      </c>
      <c r="F317" s="40">
        <v>1699.1</v>
      </c>
      <c r="G317" s="40">
        <v>1667.9499999999998</v>
      </c>
      <c r="H317" s="40">
        <v>1767.0499999999997</v>
      </c>
      <c r="I317" s="40">
        <v>1798.1999999999998</v>
      </c>
      <c r="J317" s="40">
        <v>1816.5999999999997</v>
      </c>
      <c r="K317" s="31">
        <v>1779.8</v>
      </c>
      <c r="L317" s="31">
        <v>1730.25</v>
      </c>
      <c r="M317" s="31">
        <v>8.4157899999999994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3222.8</v>
      </c>
      <c r="D318" s="40">
        <v>3206.3833333333332</v>
      </c>
      <c r="E318" s="40">
        <v>3167.3166666666666</v>
      </c>
      <c r="F318" s="40">
        <v>3111.8333333333335</v>
      </c>
      <c r="G318" s="40">
        <v>3072.7666666666669</v>
      </c>
      <c r="H318" s="40">
        <v>3261.8666666666663</v>
      </c>
      <c r="I318" s="40">
        <v>3300.9333333333329</v>
      </c>
      <c r="J318" s="40">
        <v>3356.4166666666661</v>
      </c>
      <c r="K318" s="31">
        <v>3245.45</v>
      </c>
      <c r="L318" s="31">
        <v>3150.9</v>
      </c>
      <c r="M318" s="31">
        <v>1.3716999999999999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991.75</v>
      </c>
      <c r="D319" s="40">
        <v>985.58333333333337</v>
      </c>
      <c r="E319" s="40">
        <v>974.66666666666674</v>
      </c>
      <c r="F319" s="40">
        <v>957.58333333333337</v>
      </c>
      <c r="G319" s="40">
        <v>946.66666666666674</v>
      </c>
      <c r="H319" s="40">
        <v>1002.6666666666667</v>
      </c>
      <c r="I319" s="40">
        <v>1013.5833333333335</v>
      </c>
      <c r="J319" s="40">
        <v>1030.6666666666667</v>
      </c>
      <c r="K319" s="31">
        <v>996.5</v>
      </c>
      <c r="L319" s="31">
        <v>968.5</v>
      </c>
      <c r="M319" s="31">
        <v>4.6365699999999999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915.35</v>
      </c>
      <c r="D320" s="40">
        <v>916.03333333333342</v>
      </c>
      <c r="E320" s="40">
        <v>910.86666666666679</v>
      </c>
      <c r="F320" s="40">
        <v>906.38333333333333</v>
      </c>
      <c r="G320" s="40">
        <v>901.2166666666667</v>
      </c>
      <c r="H320" s="40">
        <v>920.51666666666688</v>
      </c>
      <c r="I320" s="40">
        <v>925.68333333333362</v>
      </c>
      <c r="J320" s="40">
        <v>930.16666666666697</v>
      </c>
      <c r="K320" s="31">
        <v>921.2</v>
      </c>
      <c r="L320" s="31">
        <v>911.55</v>
      </c>
      <c r="M320" s="31">
        <v>6.6625300000000003</v>
      </c>
      <c r="N320" s="1"/>
      <c r="O320" s="1"/>
    </row>
    <row r="321" spans="1:15" ht="12.75" customHeight="1">
      <c r="A321" s="31">
        <v>311</v>
      </c>
      <c r="B321" s="31" t="s">
        <v>448</v>
      </c>
      <c r="C321" s="31">
        <v>209.85</v>
      </c>
      <c r="D321" s="40">
        <v>210.81666666666663</v>
      </c>
      <c r="E321" s="40">
        <v>207.93333333333328</v>
      </c>
      <c r="F321" s="40">
        <v>206.01666666666665</v>
      </c>
      <c r="G321" s="40">
        <v>203.1333333333333</v>
      </c>
      <c r="H321" s="40">
        <v>212.73333333333326</v>
      </c>
      <c r="I321" s="40">
        <v>215.61666666666665</v>
      </c>
      <c r="J321" s="40">
        <v>217.53333333333325</v>
      </c>
      <c r="K321" s="31">
        <v>213.7</v>
      </c>
      <c r="L321" s="31">
        <v>208.9</v>
      </c>
      <c r="M321" s="31">
        <v>2.3674499999999998</v>
      </c>
      <c r="N321" s="1"/>
      <c r="O321" s="1"/>
    </row>
    <row r="322" spans="1:15" ht="12.75" customHeight="1">
      <c r="A322" s="31">
        <v>312</v>
      </c>
      <c r="B322" s="31" t="s">
        <v>455</v>
      </c>
      <c r="C322" s="31">
        <v>185.3</v>
      </c>
      <c r="D322" s="40">
        <v>185.83333333333334</v>
      </c>
      <c r="E322" s="40">
        <v>183.76666666666668</v>
      </c>
      <c r="F322" s="40">
        <v>182.23333333333335</v>
      </c>
      <c r="G322" s="40">
        <v>180.16666666666669</v>
      </c>
      <c r="H322" s="40">
        <v>187.36666666666667</v>
      </c>
      <c r="I322" s="40">
        <v>189.43333333333334</v>
      </c>
      <c r="J322" s="40">
        <v>190.96666666666667</v>
      </c>
      <c r="K322" s="31">
        <v>187.9</v>
      </c>
      <c r="L322" s="31">
        <v>184.3</v>
      </c>
      <c r="M322" s="31">
        <v>0.97006000000000003</v>
      </c>
      <c r="N322" s="1"/>
      <c r="O322" s="1"/>
    </row>
    <row r="323" spans="1:15" ht="12.75" customHeight="1">
      <c r="A323" s="31">
        <v>313</v>
      </c>
      <c r="B323" s="31" t="s">
        <v>453</v>
      </c>
      <c r="C323" s="31">
        <v>174.75</v>
      </c>
      <c r="D323" s="40">
        <v>171.25</v>
      </c>
      <c r="E323" s="40">
        <v>166.5</v>
      </c>
      <c r="F323" s="40">
        <v>158.25</v>
      </c>
      <c r="G323" s="40">
        <v>153.5</v>
      </c>
      <c r="H323" s="40">
        <v>179.5</v>
      </c>
      <c r="I323" s="40">
        <v>184.25</v>
      </c>
      <c r="J323" s="40">
        <v>192.5</v>
      </c>
      <c r="K323" s="31">
        <v>176</v>
      </c>
      <c r="L323" s="31">
        <v>163</v>
      </c>
      <c r="M323" s="31">
        <v>29.3811</v>
      </c>
      <c r="N323" s="1"/>
      <c r="O323" s="1"/>
    </row>
    <row r="324" spans="1:15" ht="12.75" customHeight="1">
      <c r="A324" s="31">
        <v>314</v>
      </c>
      <c r="B324" s="31" t="s">
        <v>454</v>
      </c>
      <c r="C324" s="31">
        <v>942</v>
      </c>
      <c r="D324" s="40">
        <v>933.35</v>
      </c>
      <c r="E324" s="40">
        <v>911.7</v>
      </c>
      <c r="F324" s="40">
        <v>881.4</v>
      </c>
      <c r="G324" s="40">
        <v>859.75</v>
      </c>
      <c r="H324" s="40">
        <v>963.65000000000009</v>
      </c>
      <c r="I324" s="40">
        <v>985.3</v>
      </c>
      <c r="J324" s="40">
        <v>1015.6000000000001</v>
      </c>
      <c r="K324" s="31">
        <v>955</v>
      </c>
      <c r="L324" s="31">
        <v>903.05</v>
      </c>
      <c r="M324" s="31">
        <v>10.42028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4576.55</v>
      </c>
      <c r="D325" s="40">
        <v>4575.5166666666664</v>
      </c>
      <c r="E325" s="40">
        <v>4527.0333333333328</v>
      </c>
      <c r="F325" s="40">
        <v>4477.5166666666664</v>
      </c>
      <c r="G325" s="40">
        <v>4429.0333333333328</v>
      </c>
      <c r="H325" s="40">
        <v>4625.0333333333328</v>
      </c>
      <c r="I325" s="40">
        <v>4673.5166666666664</v>
      </c>
      <c r="J325" s="40">
        <v>4723.0333333333328</v>
      </c>
      <c r="K325" s="31">
        <v>4624</v>
      </c>
      <c r="L325" s="31">
        <v>4526</v>
      </c>
      <c r="M325" s="31">
        <v>5.3645500000000004</v>
      </c>
      <c r="N325" s="1"/>
      <c r="O325" s="1"/>
    </row>
    <row r="326" spans="1:15" ht="12.75" customHeight="1">
      <c r="A326" s="31">
        <v>316</v>
      </c>
      <c r="B326" s="31" t="s">
        <v>445</v>
      </c>
      <c r="C326" s="31">
        <v>44.3</v>
      </c>
      <c r="D326" s="40">
        <v>44.033333333333331</v>
      </c>
      <c r="E326" s="40">
        <v>43.416666666666664</v>
      </c>
      <c r="F326" s="40">
        <v>42.533333333333331</v>
      </c>
      <c r="G326" s="40">
        <v>41.916666666666664</v>
      </c>
      <c r="H326" s="40">
        <v>44.916666666666664</v>
      </c>
      <c r="I326" s="40">
        <v>45.533333333333339</v>
      </c>
      <c r="J326" s="40">
        <v>46.416666666666664</v>
      </c>
      <c r="K326" s="31">
        <v>44.65</v>
      </c>
      <c r="L326" s="31">
        <v>43.15</v>
      </c>
      <c r="M326" s="31">
        <v>25.951560000000001</v>
      </c>
      <c r="N326" s="1"/>
      <c r="O326" s="1"/>
    </row>
    <row r="327" spans="1:15" ht="12.75" customHeight="1">
      <c r="A327" s="31">
        <v>317</v>
      </c>
      <c r="B327" s="31" t="s">
        <v>446</v>
      </c>
      <c r="C327" s="31">
        <v>172.55</v>
      </c>
      <c r="D327" s="40">
        <v>172.80000000000004</v>
      </c>
      <c r="E327" s="40">
        <v>170.95000000000007</v>
      </c>
      <c r="F327" s="40">
        <v>169.35000000000002</v>
      </c>
      <c r="G327" s="40">
        <v>167.50000000000006</v>
      </c>
      <c r="H327" s="40">
        <v>174.40000000000009</v>
      </c>
      <c r="I327" s="40">
        <v>176.25000000000006</v>
      </c>
      <c r="J327" s="40">
        <v>177.85000000000011</v>
      </c>
      <c r="K327" s="31">
        <v>174.65</v>
      </c>
      <c r="L327" s="31">
        <v>171.2</v>
      </c>
      <c r="M327" s="31">
        <v>2.45696</v>
      </c>
      <c r="N327" s="1"/>
      <c r="O327" s="1"/>
    </row>
    <row r="328" spans="1:15" ht="12.75" customHeight="1">
      <c r="A328" s="31">
        <v>318</v>
      </c>
      <c r="B328" s="31" t="s">
        <v>456</v>
      </c>
      <c r="C328" s="31">
        <v>933.55</v>
      </c>
      <c r="D328" s="40">
        <v>942.85</v>
      </c>
      <c r="E328" s="40">
        <v>918.7</v>
      </c>
      <c r="F328" s="40">
        <v>903.85</v>
      </c>
      <c r="G328" s="40">
        <v>879.7</v>
      </c>
      <c r="H328" s="40">
        <v>957.7</v>
      </c>
      <c r="I328" s="40">
        <v>981.84999999999991</v>
      </c>
      <c r="J328" s="40">
        <v>996.7</v>
      </c>
      <c r="K328" s="31">
        <v>967</v>
      </c>
      <c r="L328" s="31">
        <v>928</v>
      </c>
      <c r="M328" s="31">
        <v>1.7482800000000001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3133.9</v>
      </c>
      <c r="D329" s="40">
        <v>3130.2999999999997</v>
      </c>
      <c r="E329" s="40">
        <v>3110.5999999999995</v>
      </c>
      <c r="F329" s="40">
        <v>3087.2999999999997</v>
      </c>
      <c r="G329" s="40">
        <v>3067.5999999999995</v>
      </c>
      <c r="H329" s="40">
        <v>3153.5999999999995</v>
      </c>
      <c r="I329" s="40">
        <v>3173.2999999999993</v>
      </c>
      <c r="J329" s="40">
        <v>3196.5999999999995</v>
      </c>
      <c r="K329" s="31">
        <v>3150</v>
      </c>
      <c r="L329" s="31">
        <v>3107</v>
      </c>
      <c r="M329" s="31">
        <v>1.97909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74221</v>
      </c>
      <c r="D330" s="40">
        <v>74407</v>
      </c>
      <c r="E330" s="40">
        <v>73814</v>
      </c>
      <c r="F330" s="40">
        <v>73407</v>
      </c>
      <c r="G330" s="40">
        <v>72814</v>
      </c>
      <c r="H330" s="40">
        <v>74814</v>
      </c>
      <c r="I330" s="40">
        <v>75407</v>
      </c>
      <c r="J330" s="40">
        <v>75814</v>
      </c>
      <c r="K330" s="31">
        <v>75000</v>
      </c>
      <c r="L330" s="31">
        <v>74000</v>
      </c>
      <c r="M330" s="31">
        <v>4.8309999999999999E-2</v>
      </c>
      <c r="N330" s="1"/>
      <c r="O330" s="1"/>
    </row>
    <row r="331" spans="1:15" ht="12.75" customHeight="1">
      <c r="A331" s="31">
        <v>321</v>
      </c>
      <c r="B331" s="31" t="s">
        <v>450</v>
      </c>
      <c r="C331" s="31">
        <v>44.9</v>
      </c>
      <c r="D331" s="40">
        <v>45.1</v>
      </c>
      <c r="E331" s="40">
        <v>44.550000000000004</v>
      </c>
      <c r="F331" s="40">
        <v>44.2</v>
      </c>
      <c r="G331" s="40">
        <v>43.650000000000006</v>
      </c>
      <c r="H331" s="40">
        <v>45.45</v>
      </c>
      <c r="I331" s="40">
        <v>46</v>
      </c>
      <c r="J331" s="40">
        <v>46.35</v>
      </c>
      <c r="K331" s="31">
        <v>45.65</v>
      </c>
      <c r="L331" s="31">
        <v>44.75</v>
      </c>
      <c r="M331" s="31">
        <v>12.36561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1491.95</v>
      </c>
      <c r="D332" s="40">
        <v>1499.0333333333335</v>
      </c>
      <c r="E332" s="40">
        <v>1482.0666666666671</v>
      </c>
      <c r="F332" s="40">
        <v>1472.1833333333336</v>
      </c>
      <c r="G332" s="40">
        <v>1455.2166666666672</v>
      </c>
      <c r="H332" s="40">
        <v>1508.916666666667</v>
      </c>
      <c r="I332" s="40">
        <v>1525.8833333333337</v>
      </c>
      <c r="J332" s="40">
        <v>1535.7666666666669</v>
      </c>
      <c r="K332" s="31">
        <v>1516</v>
      </c>
      <c r="L332" s="31">
        <v>1489.15</v>
      </c>
      <c r="M332" s="31">
        <v>2.4864600000000001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370.85</v>
      </c>
      <c r="D333" s="40">
        <v>372.25</v>
      </c>
      <c r="E333" s="40">
        <v>367.75</v>
      </c>
      <c r="F333" s="40">
        <v>364.65</v>
      </c>
      <c r="G333" s="40">
        <v>360.15</v>
      </c>
      <c r="H333" s="40">
        <v>375.35</v>
      </c>
      <c r="I333" s="40">
        <v>379.85</v>
      </c>
      <c r="J333" s="40">
        <v>382.95000000000005</v>
      </c>
      <c r="K333" s="31">
        <v>376.75</v>
      </c>
      <c r="L333" s="31">
        <v>369.15</v>
      </c>
      <c r="M333" s="31">
        <v>7.0248900000000001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869.15</v>
      </c>
      <c r="D334" s="40">
        <v>868.18333333333339</v>
      </c>
      <c r="E334" s="40">
        <v>863.51666666666677</v>
      </c>
      <c r="F334" s="40">
        <v>857.88333333333333</v>
      </c>
      <c r="G334" s="40">
        <v>853.2166666666667</v>
      </c>
      <c r="H334" s="40">
        <v>873.81666666666683</v>
      </c>
      <c r="I334" s="40">
        <v>878.48333333333335</v>
      </c>
      <c r="J334" s="40">
        <v>884.1166666666669</v>
      </c>
      <c r="K334" s="31">
        <v>872.85</v>
      </c>
      <c r="L334" s="31">
        <v>862.55</v>
      </c>
      <c r="M334" s="31">
        <v>1.4641599999999999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98.95</v>
      </c>
      <c r="D335" s="40">
        <v>99.283333333333346</v>
      </c>
      <c r="E335" s="40">
        <v>97.316666666666691</v>
      </c>
      <c r="F335" s="40">
        <v>95.683333333333351</v>
      </c>
      <c r="G335" s="40">
        <v>93.716666666666697</v>
      </c>
      <c r="H335" s="40">
        <v>100.91666666666669</v>
      </c>
      <c r="I335" s="40">
        <v>102.88333333333335</v>
      </c>
      <c r="J335" s="40">
        <v>104.51666666666668</v>
      </c>
      <c r="K335" s="31">
        <v>101.25</v>
      </c>
      <c r="L335" s="31">
        <v>97.65</v>
      </c>
      <c r="M335" s="31">
        <v>266.31909999999999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5646</v>
      </c>
      <c r="D336" s="40">
        <v>5666.6166666666659</v>
      </c>
      <c r="E336" s="40">
        <v>5615.3833333333314</v>
      </c>
      <c r="F336" s="40">
        <v>5584.7666666666655</v>
      </c>
      <c r="G336" s="40">
        <v>5533.533333333331</v>
      </c>
      <c r="H336" s="40">
        <v>5697.2333333333318</v>
      </c>
      <c r="I336" s="40">
        <v>5748.4666666666672</v>
      </c>
      <c r="J336" s="40">
        <v>5779.0833333333321</v>
      </c>
      <c r="K336" s="31">
        <v>5717.85</v>
      </c>
      <c r="L336" s="31">
        <v>5636</v>
      </c>
      <c r="M336" s="31">
        <v>2.8398099999999999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3956.4</v>
      </c>
      <c r="D337" s="40">
        <v>3938.75</v>
      </c>
      <c r="E337" s="40">
        <v>3912.65</v>
      </c>
      <c r="F337" s="40">
        <v>3868.9</v>
      </c>
      <c r="G337" s="40">
        <v>3842.8</v>
      </c>
      <c r="H337" s="40">
        <v>3982.5</v>
      </c>
      <c r="I337" s="40">
        <v>4008.6000000000004</v>
      </c>
      <c r="J337" s="40">
        <v>4052.35</v>
      </c>
      <c r="K337" s="31">
        <v>3964.85</v>
      </c>
      <c r="L337" s="31">
        <v>3895</v>
      </c>
      <c r="M337" s="31">
        <v>0.81093000000000004</v>
      </c>
      <c r="N337" s="1"/>
      <c r="O337" s="1"/>
    </row>
    <row r="338" spans="1:15" ht="12.75" customHeight="1">
      <c r="A338" s="31">
        <v>328</v>
      </c>
      <c r="B338" s="31" t="s">
        <v>858</v>
      </c>
      <c r="C338" s="31">
        <v>2335.4499999999998</v>
      </c>
      <c r="D338" s="40">
        <v>2333.4833333333331</v>
      </c>
      <c r="E338" s="40">
        <v>2311.9666666666662</v>
      </c>
      <c r="F338" s="40">
        <v>2288.4833333333331</v>
      </c>
      <c r="G338" s="40">
        <v>2266.9666666666662</v>
      </c>
      <c r="H338" s="40">
        <v>2356.9666666666662</v>
      </c>
      <c r="I338" s="40">
        <v>2378.4833333333336</v>
      </c>
      <c r="J338" s="40">
        <v>2401.9666666666662</v>
      </c>
      <c r="K338" s="31">
        <v>2355</v>
      </c>
      <c r="L338" s="31">
        <v>2310</v>
      </c>
      <c r="M338" s="31">
        <v>0.14704</v>
      </c>
      <c r="N338" s="1"/>
      <c r="O338" s="1"/>
    </row>
    <row r="339" spans="1:15" ht="12.75" customHeight="1">
      <c r="A339" s="31">
        <v>329</v>
      </c>
      <c r="B339" s="31" t="s">
        <v>458</v>
      </c>
      <c r="C339" s="31">
        <v>46.7</v>
      </c>
      <c r="D339" s="40">
        <v>46.15</v>
      </c>
      <c r="E339" s="40">
        <v>44.9</v>
      </c>
      <c r="F339" s="40">
        <v>43.1</v>
      </c>
      <c r="G339" s="40">
        <v>41.85</v>
      </c>
      <c r="H339" s="40">
        <v>47.949999999999996</v>
      </c>
      <c r="I339" s="40">
        <v>49.199999999999996</v>
      </c>
      <c r="J339" s="40">
        <v>50.999999999999993</v>
      </c>
      <c r="K339" s="31">
        <v>47.4</v>
      </c>
      <c r="L339" s="31">
        <v>44.35</v>
      </c>
      <c r="M339" s="31">
        <v>140.41637</v>
      </c>
      <c r="N339" s="1"/>
      <c r="O339" s="1"/>
    </row>
    <row r="340" spans="1:15" ht="12.75" customHeight="1">
      <c r="A340" s="31">
        <v>330</v>
      </c>
      <c r="B340" s="31" t="s">
        <v>459</v>
      </c>
      <c r="C340" s="31">
        <v>76</v>
      </c>
      <c r="D340" s="40">
        <v>76.316666666666677</v>
      </c>
      <c r="E340" s="40">
        <v>75.083333333333357</v>
      </c>
      <c r="F340" s="40">
        <v>74.166666666666686</v>
      </c>
      <c r="G340" s="40">
        <v>72.933333333333366</v>
      </c>
      <c r="H340" s="40">
        <v>77.233333333333348</v>
      </c>
      <c r="I340" s="40">
        <v>78.466666666666669</v>
      </c>
      <c r="J340" s="40">
        <v>79.38333333333334</v>
      </c>
      <c r="K340" s="31">
        <v>77.55</v>
      </c>
      <c r="L340" s="31">
        <v>75.400000000000006</v>
      </c>
      <c r="M340" s="31">
        <v>21.712910000000001</v>
      </c>
      <c r="N340" s="1"/>
      <c r="O340" s="1"/>
    </row>
    <row r="341" spans="1:15" ht="12.75" customHeight="1">
      <c r="A341" s="31">
        <v>331</v>
      </c>
      <c r="B341" s="31" t="s">
        <v>460</v>
      </c>
      <c r="C341" s="31">
        <v>595.75</v>
      </c>
      <c r="D341" s="40">
        <v>598.68333333333339</v>
      </c>
      <c r="E341" s="40">
        <v>591.71666666666681</v>
      </c>
      <c r="F341" s="40">
        <v>587.68333333333339</v>
      </c>
      <c r="G341" s="40">
        <v>580.71666666666681</v>
      </c>
      <c r="H341" s="40">
        <v>602.71666666666681</v>
      </c>
      <c r="I341" s="40">
        <v>609.68333333333351</v>
      </c>
      <c r="J341" s="40">
        <v>613.71666666666681</v>
      </c>
      <c r="K341" s="31">
        <v>605.65</v>
      </c>
      <c r="L341" s="31">
        <v>594.65</v>
      </c>
      <c r="M341" s="31">
        <v>0.31720999999999999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19270.25</v>
      </c>
      <c r="D342" s="40">
        <v>19203.566666666666</v>
      </c>
      <c r="E342" s="40">
        <v>19097.133333333331</v>
      </c>
      <c r="F342" s="40">
        <v>18924.016666666666</v>
      </c>
      <c r="G342" s="40">
        <v>18817.583333333332</v>
      </c>
      <c r="H342" s="40">
        <v>19376.683333333331</v>
      </c>
      <c r="I342" s="40">
        <v>19483.116666666665</v>
      </c>
      <c r="J342" s="40">
        <v>19656.23333333333</v>
      </c>
      <c r="K342" s="31">
        <v>19310</v>
      </c>
      <c r="L342" s="31">
        <v>19030.45</v>
      </c>
      <c r="M342" s="31">
        <v>0.39449000000000001</v>
      </c>
      <c r="N342" s="1"/>
      <c r="O342" s="1"/>
    </row>
    <row r="343" spans="1:15" ht="12.75" customHeight="1">
      <c r="A343" s="31">
        <v>333</v>
      </c>
      <c r="B343" s="31" t="s">
        <v>466</v>
      </c>
      <c r="C343" s="31">
        <v>111.8</v>
      </c>
      <c r="D343" s="40">
        <v>105.36666666666667</v>
      </c>
      <c r="E343" s="40">
        <v>97.733333333333348</v>
      </c>
      <c r="F343" s="40">
        <v>83.666666666666671</v>
      </c>
      <c r="G343" s="40">
        <v>76.033333333333346</v>
      </c>
      <c r="H343" s="40">
        <v>119.43333333333335</v>
      </c>
      <c r="I343" s="40">
        <v>127.06666666666668</v>
      </c>
      <c r="J343" s="40">
        <v>141.13333333333335</v>
      </c>
      <c r="K343" s="31">
        <v>113</v>
      </c>
      <c r="L343" s="31">
        <v>91.3</v>
      </c>
      <c r="M343" s="31">
        <v>514.30087000000003</v>
      </c>
      <c r="N343" s="1"/>
      <c r="O343" s="1"/>
    </row>
    <row r="344" spans="1:15" ht="12.75" customHeight="1">
      <c r="A344" s="31">
        <v>334</v>
      </c>
      <c r="B344" s="31" t="s">
        <v>465</v>
      </c>
      <c r="C344" s="31">
        <v>52.5</v>
      </c>
      <c r="D344" s="40">
        <v>52.300000000000004</v>
      </c>
      <c r="E344" s="40">
        <v>51.600000000000009</v>
      </c>
      <c r="F344" s="40">
        <v>50.7</v>
      </c>
      <c r="G344" s="40">
        <v>50.000000000000007</v>
      </c>
      <c r="H344" s="40">
        <v>53.20000000000001</v>
      </c>
      <c r="I344" s="40">
        <v>53.900000000000013</v>
      </c>
      <c r="J344" s="40">
        <v>54.800000000000011</v>
      </c>
      <c r="K344" s="31">
        <v>53</v>
      </c>
      <c r="L344" s="31">
        <v>51.4</v>
      </c>
      <c r="M344" s="31">
        <v>5.2164700000000002</v>
      </c>
      <c r="N344" s="1"/>
      <c r="O344" s="1"/>
    </row>
    <row r="345" spans="1:15" ht="12.75" customHeight="1">
      <c r="A345" s="31">
        <v>335</v>
      </c>
      <c r="B345" s="31" t="s">
        <v>464</v>
      </c>
      <c r="C345" s="31">
        <v>576.15</v>
      </c>
      <c r="D345" s="40">
        <v>579.45000000000005</v>
      </c>
      <c r="E345" s="40">
        <v>568.90000000000009</v>
      </c>
      <c r="F345" s="40">
        <v>561.65000000000009</v>
      </c>
      <c r="G345" s="40">
        <v>551.10000000000014</v>
      </c>
      <c r="H345" s="40">
        <v>586.70000000000005</v>
      </c>
      <c r="I345" s="40">
        <v>597.25</v>
      </c>
      <c r="J345" s="40">
        <v>604.5</v>
      </c>
      <c r="K345" s="31">
        <v>590</v>
      </c>
      <c r="L345" s="31">
        <v>572.20000000000005</v>
      </c>
      <c r="M345" s="31">
        <v>1.75997</v>
      </c>
      <c r="N345" s="1"/>
      <c r="O345" s="1"/>
    </row>
    <row r="346" spans="1:15" ht="12.75" customHeight="1">
      <c r="A346" s="31">
        <v>336</v>
      </c>
      <c r="B346" s="31" t="s">
        <v>461</v>
      </c>
      <c r="C346" s="31">
        <v>32.1</v>
      </c>
      <c r="D346" s="40">
        <v>32.333333333333336</v>
      </c>
      <c r="E346" s="40">
        <v>31.666666666666671</v>
      </c>
      <c r="F346" s="40">
        <v>31.233333333333334</v>
      </c>
      <c r="G346" s="40">
        <v>30.56666666666667</v>
      </c>
      <c r="H346" s="40">
        <v>32.766666666666673</v>
      </c>
      <c r="I346" s="40">
        <v>33.433333333333344</v>
      </c>
      <c r="J346" s="40">
        <v>33.866666666666674</v>
      </c>
      <c r="K346" s="31">
        <v>33</v>
      </c>
      <c r="L346" s="31">
        <v>31.9</v>
      </c>
      <c r="M346" s="31">
        <v>125.27829</v>
      </c>
      <c r="N346" s="1"/>
      <c r="O346" s="1"/>
    </row>
    <row r="347" spans="1:15" ht="12.75" customHeight="1">
      <c r="A347" s="31">
        <v>337</v>
      </c>
      <c r="B347" s="31" t="s">
        <v>537</v>
      </c>
      <c r="C347" s="31">
        <v>146.1</v>
      </c>
      <c r="D347" s="40">
        <v>146.65</v>
      </c>
      <c r="E347" s="40">
        <v>144.70000000000002</v>
      </c>
      <c r="F347" s="40">
        <v>143.30000000000001</v>
      </c>
      <c r="G347" s="40">
        <v>141.35000000000002</v>
      </c>
      <c r="H347" s="40">
        <v>148.05000000000001</v>
      </c>
      <c r="I347" s="40">
        <v>150</v>
      </c>
      <c r="J347" s="40">
        <v>151.4</v>
      </c>
      <c r="K347" s="31">
        <v>148.6</v>
      </c>
      <c r="L347" s="31">
        <v>145.25</v>
      </c>
      <c r="M347" s="31">
        <v>2.6728900000000002</v>
      </c>
      <c r="N347" s="1"/>
      <c r="O347" s="1"/>
    </row>
    <row r="348" spans="1:15" ht="12.75" customHeight="1">
      <c r="A348" s="31">
        <v>338</v>
      </c>
      <c r="B348" s="31" t="s">
        <v>467</v>
      </c>
      <c r="C348" s="31">
        <v>2473.0500000000002</v>
      </c>
      <c r="D348" s="40">
        <v>2466.7333333333331</v>
      </c>
      <c r="E348" s="40">
        <v>2388.5166666666664</v>
      </c>
      <c r="F348" s="40">
        <v>2303.9833333333331</v>
      </c>
      <c r="G348" s="40">
        <v>2225.7666666666664</v>
      </c>
      <c r="H348" s="40">
        <v>2551.2666666666664</v>
      </c>
      <c r="I348" s="40">
        <v>2629.4833333333327</v>
      </c>
      <c r="J348" s="40">
        <v>2714.0166666666664</v>
      </c>
      <c r="K348" s="31">
        <v>2544.9499999999998</v>
      </c>
      <c r="L348" s="31">
        <v>2382.1999999999998</v>
      </c>
      <c r="M348" s="31">
        <v>0.1429</v>
      </c>
      <c r="N348" s="1"/>
      <c r="O348" s="1"/>
    </row>
    <row r="349" spans="1:15" ht="12.75" customHeight="1">
      <c r="A349" s="31">
        <v>339</v>
      </c>
      <c r="B349" s="31" t="s">
        <v>462</v>
      </c>
      <c r="C349" s="31">
        <v>61.45</v>
      </c>
      <c r="D349" s="40">
        <v>61.6</v>
      </c>
      <c r="E349" s="40">
        <v>60.900000000000006</v>
      </c>
      <c r="F349" s="40">
        <v>60.35</v>
      </c>
      <c r="G349" s="40">
        <v>59.650000000000006</v>
      </c>
      <c r="H349" s="40">
        <v>62.150000000000006</v>
      </c>
      <c r="I349" s="40">
        <v>62.850000000000009</v>
      </c>
      <c r="J349" s="40">
        <v>63.400000000000006</v>
      </c>
      <c r="K349" s="31">
        <v>62.3</v>
      </c>
      <c r="L349" s="31">
        <v>61.05</v>
      </c>
      <c r="M349" s="31">
        <v>11.68887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147.9</v>
      </c>
      <c r="D350" s="40">
        <v>147.65</v>
      </c>
      <c r="E350" s="40">
        <v>146.85000000000002</v>
      </c>
      <c r="F350" s="40">
        <v>145.80000000000001</v>
      </c>
      <c r="G350" s="40">
        <v>145.00000000000003</v>
      </c>
      <c r="H350" s="40">
        <v>148.70000000000002</v>
      </c>
      <c r="I350" s="40">
        <v>149.50000000000003</v>
      </c>
      <c r="J350" s="40">
        <v>150.55000000000001</v>
      </c>
      <c r="K350" s="31">
        <v>148.44999999999999</v>
      </c>
      <c r="L350" s="31">
        <v>146.6</v>
      </c>
      <c r="M350" s="31">
        <v>104.77406999999999</v>
      </c>
      <c r="N350" s="1"/>
      <c r="O350" s="1"/>
    </row>
    <row r="351" spans="1:15" ht="12.75" customHeight="1">
      <c r="A351" s="31">
        <v>341</v>
      </c>
      <c r="B351" s="31" t="s">
        <v>463</v>
      </c>
      <c r="C351" s="31">
        <v>240.6</v>
      </c>
      <c r="D351" s="40">
        <v>241.13333333333333</v>
      </c>
      <c r="E351" s="40">
        <v>238.56666666666666</v>
      </c>
      <c r="F351" s="40">
        <v>236.53333333333333</v>
      </c>
      <c r="G351" s="40">
        <v>233.96666666666667</v>
      </c>
      <c r="H351" s="40">
        <v>243.16666666666666</v>
      </c>
      <c r="I351" s="40">
        <v>245.73333333333332</v>
      </c>
      <c r="J351" s="40">
        <v>247.76666666666665</v>
      </c>
      <c r="K351" s="31">
        <v>243.7</v>
      </c>
      <c r="L351" s="31">
        <v>239.1</v>
      </c>
      <c r="M351" s="31">
        <v>3.8561800000000002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126.15</v>
      </c>
      <c r="D352" s="40">
        <v>125.75</v>
      </c>
      <c r="E352" s="40">
        <v>124.8</v>
      </c>
      <c r="F352" s="40">
        <v>123.45</v>
      </c>
      <c r="G352" s="40">
        <v>122.5</v>
      </c>
      <c r="H352" s="40">
        <v>127.1</v>
      </c>
      <c r="I352" s="40">
        <v>128.04999999999998</v>
      </c>
      <c r="J352" s="40">
        <v>129.39999999999998</v>
      </c>
      <c r="K352" s="31">
        <v>126.7</v>
      </c>
      <c r="L352" s="31">
        <v>124.4</v>
      </c>
      <c r="M352" s="31">
        <v>83.895660000000007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906</v>
      </c>
      <c r="D353" s="40">
        <v>895.4666666666667</v>
      </c>
      <c r="E353" s="40">
        <v>881.13333333333344</v>
      </c>
      <c r="F353" s="40">
        <v>856.26666666666677</v>
      </c>
      <c r="G353" s="40">
        <v>841.93333333333351</v>
      </c>
      <c r="H353" s="40">
        <v>920.33333333333337</v>
      </c>
      <c r="I353" s="40">
        <v>934.66666666666663</v>
      </c>
      <c r="J353" s="40">
        <v>959.5333333333333</v>
      </c>
      <c r="K353" s="31">
        <v>909.8</v>
      </c>
      <c r="L353" s="31">
        <v>870.6</v>
      </c>
      <c r="M353" s="31">
        <v>11.590820000000001</v>
      </c>
      <c r="N353" s="1"/>
      <c r="O353" s="1"/>
    </row>
    <row r="354" spans="1:15" ht="12.75" customHeight="1">
      <c r="A354" s="31">
        <v>344</v>
      </c>
      <c r="B354" s="31" t="s">
        <v>468</v>
      </c>
      <c r="C354" s="31">
        <v>4307.3999999999996</v>
      </c>
      <c r="D354" s="40">
        <v>4306.1500000000005</v>
      </c>
      <c r="E354" s="40">
        <v>4237.3000000000011</v>
      </c>
      <c r="F354" s="40">
        <v>4167.2000000000007</v>
      </c>
      <c r="G354" s="40">
        <v>4098.3500000000013</v>
      </c>
      <c r="H354" s="40">
        <v>4376.2500000000009</v>
      </c>
      <c r="I354" s="40">
        <v>4445.1000000000013</v>
      </c>
      <c r="J354" s="40">
        <v>4515.2000000000007</v>
      </c>
      <c r="K354" s="31">
        <v>4375</v>
      </c>
      <c r="L354" s="31">
        <v>4236.05</v>
      </c>
      <c r="M354" s="31">
        <v>1.3537999999999999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205.05</v>
      </c>
      <c r="D355" s="40">
        <v>206.26666666666668</v>
      </c>
      <c r="E355" s="40">
        <v>203.13333333333335</v>
      </c>
      <c r="F355" s="40">
        <v>201.21666666666667</v>
      </c>
      <c r="G355" s="40">
        <v>198.08333333333334</v>
      </c>
      <c r="H355" s="40">
        <v>208.18333333333337</v>
      </c>
      <c r="I355" s="40">
        <v>211.31666666666669</v>
      </c>
      <c r="J355" s="40">
        <v>213.23333333333338</v>
      </c>
      <c r="K355" s="31">
        <v>209.4</v>
      </c>
      <c r="L355" s="31">
        <v>204.35</v>
      </c>
      <c r="M355" s="31">
        <v>5.5455399999999999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147.55000000000001</v>
      </c>
      <c r="D356" s="40">
        <v>147.03333333333333</v>
      </c>
      <c r="E356" s="40">
        <v>146.06666666666666</v>
      </c>
      <c r="F356" s="40">
        <v>144.58333333333334</v>
      </c>
      <c r="G356" s="40">
        <v>143.61666666666667</v>
      </c>
      <c r="H356" s="40">
        <v>148.51666666666665</v>
      </c>
      <c r="I356" s="40">
        <v>149.48333333333329</v>
      </c>
      <c r="J356" s="40">
        <v>150.96666666666664</v>
      </c>
      <c r="K356" s="31">
        <v>148</v>
      </c>
      <c r="L356" s="31">
        <v>145.55000000000001</v>
      </c>
      <c r="M356" s="31">
        <v>103.24084999999999</v>
      </c>
      <c r="N356" s="1"/>
      <c r="O356" s="1"/>
    </row>
    <row r="357" spans="1:15" ht="12.75" customHeight="1">
      <c r="A357" s="31">
        <v>347</v>
      </c>
      <c r="B357" s="31" t="s">
        <v>469</v>
      </c>
      <c r="C357" s="31">
        <v>378.1</v>
      </c>
      <c r="D357" s="40">
        <v>377.48333333333335</v>
      </c>
      <c r="E357" s="40">
        <v>371.61666666666667</v>
      </c>
      <c r="F357" s="40">
        <v>365.13333333333333</v>
      </c>
      <c r="G357" s="40">
        <v>359.26666666666665</v>
      </c>
      <c r="H357" s="40">
        <v>383.9666666666667</v>
      </c>
      <c r="I357" s="40">
        <v>389.83333333333337</v>
      </c>
      <c r="J357" s="40">
        <v>396.31666666666672</v>
      </c>
      <c r="K357" s="31">
        <v>383.35</v>
      </c>
      <c r="L357" s="31">
        <v>371</v>
      </c>
      <c r="M357" s="31">
        <v>1.20377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39992</v>
      </c>
      <c r="D358" s="40">
        <v>39889.35</v>
      </c>
      <c r="E358" s="40">
        <v>39629.049999999996</v>
      </c>
      <c r="F358" s="40">
        <v>39266.1</v>
      </c>
      <c r="G358" s="40">
        <v>39005.799999999996</v>
      </c>
      <c r="H358" s="40">
        <v>40252.299999999996</v>
      </c>
      <c r="I358" s="40">
        <v>40512.6</v>
      </c>
      <c r="J358" s="40">
        <v>40875.549999999996</v>
      </c>
      <c r="K358" s="31">
        <v>40149.65</v>
      </c>
      <c r="L358" s="31">
        <v>39526.400000000001</v>
      </c>
      <c r="M358" s="31">
        <v>0.16553000000000001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2650.1</v>
      </c>
      <c r="D359" s="40">
        <v>2640.7000000000003</v>
      </c>
      <c r="E359" s="40">
        <v>2620.4000000000005</v>
      </c>
      <c r="F359" s="40">
        <v>2590.7000000000003</v>
      </c>
      <c r="G359" s="40">
        <v>2570.4000000000005</v>
      </c>
      <c r="H359" s="40">
        <v>2670.4000000000005</v>
      </c>
      <c r="I359" s="40">
        <v>2690.7000000000007</v>
      </c>
      <c r="J359" s="40">
        <v>2720.4000000000005</v>
      </c>
      <c r="K359" s="31">
        <v>2661</v>
      </c>
      <c r="L359" s="31">
        <v>2611</v>
      </c>
      <c r="M359" s="31">
        <v>3.1388099999999999</v>
      </c>
      <c r="N359" s="1"/>
      <c r="O359" s="1"/>
    </row>
    <row r="360" spans="1:15" ht="12.75" customHeight="1">
      <c r="A360" s="31">
        <v>350</v>
      </c>
      <c r="B360" s="31" t="s">
        <v>473</v>
      </c>
      <c r="C360" s="31">
        <v>4337.6000000000004</v>
      </c>
      <c r="D360" s="40">
        <v>4328.833333333333</v>
      </c>
      <c r="E360" s="40">
        <v>4298.7666666666664</v>
      </c>
      <c r="F360" s="40">
        <v>4259.9333333333334</v>
      </c>
      <c r="G360" s="40">
        <v>4229.8666666666668</v>
      </c>
      <c r="H360" s="40">
        <v>4367.6666666666661</v>
      </c>
      <c r="I360" s="40">
        <v>4397.7333333333336</v>
      </c>
      <c r="J360" s="40">
        <v>4436.5666666666657</v>
      </c>
      <c r="K360" s="31">
        <v>4358.8999999999996</v>
      </c>
      <c r="L360" s="31">
        <v>4290</v>
      </c>
      <c r="M360" s="31">
        <v>1.1870099999999999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228.6</v>
      </c>
      <c r="D361" s="40">
        <v>228.13333333333333</v>
      </c>
      <c r="E361" s="40">
        <v>226.81666666666666</v>
      </c>
      <c r="F361" s="40">
        <v>225.03333333333333</v>
      </c>
      <c r="G361" s="40">
        <v>223.71666666666667</v>
      </c>
      <c r="H361" s="40">
        <v>229.91666666666666</v>
      </c>
      <c r="I361" s="40">
        <v>231.23333333333332</v>
      </c>
      <c r="J361" s="40">
        <v>233.01666666666665</v>
      </c>
      <c r="K361" s="31">
        <v>229.45</v>
      </c>
      <c r="L361" s="31">
        <v>226.35</v>
      </c>
      <c r="M361" s="31">
        <v>7.7607999999999997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123.15</v>
      </c>
      <c r="D362" s="40">
        <v>123.21666666666665</v>
      </c>
      <c r="E362" s="40">
        <v>122.2833333333333</v>
      </c>
      <c r="F362" s="40">
        <v>121.41666666666664</v>
      </c>
      <c r="G362" s="40">
        <v>120.48333333333329</v>
      </c>
      <c r="H362" s="40">
        <v>124.08333333333331</v>
      </c>
      <c r="I362" s="40">
        <v>125.01666666666668</v>
      </c>
      <c r="J362" s="40">
        <v>125.88333333333333</v>
      </c>
      <c r="K362" s="31">
        <v>124.15</v>
      </c>
      <c r="L362" s="31">
        <v>122.35</v>
      </c>
      <c r="M362" s="31">
        <v>43.66995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4867.75</v>
      </c>
      <c r="D363" s="40">
        <v>4877.8833333333332</v>
      </c>
      <c r="E363" s="40">
        <v>4846.8666666666668</v>
      </c>
      <c r="F363" s="40">
        <v>4825.9833333333336</v>
      </c>
      <c r="G363" s="40">
        <v>4794.9666666666672</v>
      </c>
      <c r="H363" s="40">
        <v>4898.7666666666664</v>
      </c>
      <c r="I363" s="40">
        <v>4929.7833333333328</v>
      </c>
      <c r="J363" s="40">
        <v>4950.6666666666661</v>
      </c>
      <c r="K363" s="31">
        <v>4908.8999999999996</v>
      </c>
      <c r="L363" s="31">
        <v>4857</v>
      </c>
      <c r="M363" s="31">
        <v>0.15581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15115.55</v>
      </c>
      <c r="D364" s="40">
        <v>15182.85</v>
      </c>
      <c r="E364" s="40">
        <v>14932.7</v>
      </c>
      <c r="F364" s="40">
        <v>14749.85</v>
      </c>
      <c r="G364" s="40">
        <v>14499.7</v>
      </c>
      <c r="H364" s="40">
        <v>15365.7</v>
      </c>
      <c r="I364" s="40">
        <v>15615.849999999999</v>
      </c>
      <c r="J364" s="40">
        <v>15798.7</v>
      </c>
      <c r="K364" s="31">
        <v>15433</v>
      </c>
      <c r="L364" s="31">
        <v>15000</v>
      </c>
      <c r="M364" s="31">
        <v>0.17849999999999999</v>
      </c>
      <c r="N364" s="1"/>
      <c r="O364" s="1"/>
    </row>
    <row r="365" spans="1:15" ht="12.75" customHeight="1">
      <c r="A365" s="31">
        <v>355</v>
      </c>
      <c r="B365" s="31" t="s">
        <v>480</v>
      </c>
      <c r="C365" s="31">
        <v>5256.9</v>
      </c>
      <c r="D365" s="40">
        <v>5281.1</v>
      </c>
      <c r="E365" s="40">
        <v>5187.1500000000005</v>
      </c>
      <c r="F365" s="40">
        <v>5117.4000000000005</v>
      </c>
      <c r="G365" s="40">
        <v>5023.4500000000007</v>
      </c>
      <c r="H365" s="40">
        <v>5350.85</v>
      </c>
      <c r="I365" s="40">
        <v>5444.8000000000011</v>
      </c>
      <c r="J365" s="40">
        <v>5514.55</v>
      </c>
      <c r="K365" s="31">
        <v>5375.05</v>
      </c>
      <c r="L365" s="31">
        <v>5211.3500000000004</v>
      </c>
      <c r="M365" s="31">
        <v>4.0059999999999998E-2</v>
      </c>
      <c r="N365" s="1"/>
      <c r="O365" s="1"/>
    </row>
    <row r="366" spans="1:15" ht="12.75" customHeight="1">
      <c r="A366" s="31">
        <v>356</v>
      </c>
      <c r="B366" s="31" t="s">
        <v>474</v>
      </c>
      <c r="C366" s="31">
        <v>231.8</v>
      </c>
      <c r="D366" s="40">
        <v>229.5</v>
      </c>
      <c r="E366" s="40">
        <v>224.3</v>
      </c>
      <c r="F366" s="40">
        <v>216.8</v>
      </c>
      <c r="G366" s="40">
        <v>211.60000000000002</v>
      </c>
      <c r="H366" s="40">
        <v>237</v>
      </c>
      <c r="I366" s="40">
        <v>242.2</v>
      </c>
      <c r="J366" s="40">
        <v>249.7</v>
      </c>
      <c r="K366" s="31">
        <v>234.7</v>
      </c>
      <c r="L366" s="31">
        <v>222</v>
      </c>
      <c r="M366" s="31">
        <v>20.366099999999999</v>
      </c>
      <c r="N366" s="1"/>
      <c r="O366" s="1"/>
    </row>
    <row r="367" spans="1:15" ht="12.75" customHeight="1">
      <c r="A367" s="31">
        <v>357</v>
      </c>
      <c r="B367" s="31" t="s">
        <v>475</v>
      </c>
      <c r="C367" s="31">
        <v>1029.5</v>
      </c>
      <c r="D367" s="40">
        <v>1022.4666666666667</v>
      </c>
      <c r="E367" s="40">
        <v>1003.6833333333334</v>
      </c>
      <c r="F367" s="40">
        <v>977.86666666666667</v>
      </c>
      <c r="G367" s="40">
        <v>959.08333333333337</v>
      </c>
      <c r="H367" s="40">
        <v>1048.2833333333333</v>
      </c>
      <c r="I367" s="40">
        <v>1067.0666666666666</v>
      </c>
      <c r="J367" s="40">
        <v>1092.8833333333334</v>
      </c>
      <c r="K367" s="31">
        <v>1041.25</v>
      </c>
      <c r="L367" s="31">
        <v>996.65</v>
      </c>
      <c r="M367" s="31">
        <v>1.47146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2325.75</v>
      </c>
      <c r="D368" s="40">
        <v>2312.0833333333335</v>
      </c>
      <c r="E368" s="40">
        <v>2283.916666666667</v>
      </c>
      <c r="F368" s="40">
        <v>2242.0833333333335</v>
      </c>
      <c r="G368" s="40">
        <v>2213.916666666667</v>
      </c>
      <c r="H368" s="40">
        <v>2353.916666666667</v>
      </c>
      <c r="I368" s="40">
        <v>2382.0833333333339</v>
      </c>
      <c r="J368" s="40">
        <v>2423.916666666667</v>
      </c>
      <c r="K368" s="31">
        <v>2340.25</v>
      </c>
      <c r="L368" s="31">
        <v>2270.25</v>
      </c>
      <c r="M368" s="31">
        <v>17.776579999999999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2915.4</v>
      </c>
      <c r="D369" s="40">
        <v>2924.3666666666668</v>
      </c>
      <c r="E369" s="40">
        <v>2891.1333333333337</v>
      </c>
      <c r="F369" s="40">
        <v>2866.8666666666668</v>
      </c>
      <c r="G369" s="40">
        <v>2833.6333333333337</v>
      </c>
      <c r="H369" s="40">
        <v>2948.6333333333337</v>
      </c>
      <c r="I369" s="40">
        <v>2981.8666666666672</v>
      </c>
      <c r="J369" s="40">
        <v>3006.1333333333337</v>
      </c>
      <c r="K369" s="31">
        <v>2957.6</v>
      </c>
      <c r="L369" s="31">
        <v>2900.1</v>
      </c>
      <c r="M369" s="31">
        <v>0.63692000000000004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40.75</v>
      </c>
      <c r="D370" s="40">
        <v>40.35</v>
      </c>
      <c r="E370" s="40">
        <v>39.650000000000006</v>
      </c>
      <c r="F370" s="40">
        <v>38.550000000000004</v>
      </c>
      <c r="G370" s="40">
        <v>37.850000000000009</v>
      </c>
      <c r="H370" s="40">
        <v>41.45</v>
      </c>
      <c r="I370" s="40">
        <v>42.150000000000006</v>
      </c>
      <c r="J370" s="40">
        <v>43.25</v>
      </c>
      <c r="K370" s="31">
        <v>41.05</v>
      </c>
      <c r="L370" s="31">
        <v>39.25</v>
      </c>
      <c r="M370" s="31">
        <v>522.45056</v>
      </c>
      <c r="N370" s="1"/>
      <c r="O370" s="1"/>
    </row>
    <row r="371" spans="1:15" ht="12.75" customHeight="1">
      <c r="A371" s="31">
        <v>361</v>
      </c>
      <c r="B371" s="31" t="s">
        <v>471</v>
      </c>
      <c r="C371" s="31">
        <v>582.6</v>
      </c>
      <c r="D371" s="40">
        <v>581.2166666666667</v>
      </c>
      <c r="E371" s="40">
        <v>574.38333333333344</v>
      </c>
      <c r="F371" s="40">
        <v>566.16666666666674</v>
      </c>
      <c r="G371" s="40">
        <v>559.33333333333348</v>
      </c>
      <c r="H371" s="40">
        <v>589.43333333333339</v>
      </c>
      <c r="I371" s="40">
        <v>596.26666666666665</v>
      </c>
      <c r="J371" s="40">
        <v>604.48333333333335</v>
      </c>
      <c r="K371" s="31">
        <v>588.04999999999995</v>
      </c>
      <c r="L371" s="31">
        <v>573</v>
      </c>
      <c r="M371" s="31">
        <v>4.8073199999999998</v>
      </c>
      <c r="N371" s="1"/>
      <c r="O371" s="1"/>
    </row>
    <row r="372" spans="1:15" ht="12.75" customHeight="1">
      <c r="A372" s="31">
        <v>362</v>
      </c>
      <c r="B372" s="31" t="s">
        <v>472</v>
      </c>
      <c r="C372" s="31">
        <v>299.14999999999998</v>
      </c>
      <c r="D372" s="40">
        <v>301.68333333333334</v>
      </c>
      <c r="E372" s="40">
        <v>293.36666666666667</v>
      </c>
      <c r="F372" s="40">
        <v>287.58333333333331</v>
      </c>
      <c r="G372" s="40">
        <v>279.26666666666665</v>
      </c>
      <c r="H372" s="40">
        <v>307.4666666666667</v>
      </c>
      <c r="I372" s="40">
        <v>315.78333333333342</v>
      </c>
      <c r="J372" s="40">
        <v>321.56666666666672</v>
      </c>
      <c r="K372" s="31">
        <v>310</v>
      </c>
      <c r="L372" s="31">
        <v>295.89999999999998</v>
      </c>
      <c r="M372" s="31">
        <v>5.8237199999999998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2471.65</v>
      </c>
      <c r="D373" s="40">
        <v>2441.4166666666665</v>
      </c>
      <c r="E373" s="40">
        <v>2392.9333333333329</v>
      </c>
      <c r="F373" s="40">
        <v>2314.2166666666662</v>
      </c>
      <c r="G373" s="40">
        <v>2265.7333333333327</v>
      </c>
      <c r="H373" s="40">
        <v>2520.1333333333332</v>
      </c>
      <c r="I373" s="40">
        <v>2568.6166666666668</v>
      </c>
      <c r="J373" s="40">
        <v>2647.3333333333335</v>
      </c>
      <c r="K373" s="31">
        <v>2489.9</v>
      </c>
      <c r="L373" s="31">
        <v>2362.6999999999998</v>
      </c>
      <c r="M373" s="31">
        <v>4.6911699999999996</v>
      </c>
      <c r="N373" s="1"/>
      <c r="O373" s="1"/>
    </row>
    <row r="374" spans="1:15" ht="12.75" customHeight="1">
      <c r="A374" s="31">
        <v>364</v>
      </c>
      <c r="B374" s="31" t="s">
        <v>476</v>
      </c>
      <c r="C374" s="31">
        <v>982.15</v>
      </c>
      <c r="D374" s="40">
        <v>984.05000000000007</v>
      </c>
      <c r="E374" s="40">
        <v>963.10000000000014</v>
      </c>
      <c r="F374" s="40">
        <v>944.05000000000007</v>
      </c>
      <c r="G374" s="40">
        <v>923.10000000000014</v>
      </c>
      <c r="H374" s="40">
        <v>1003.1000000000001</v>
      </c>
      <c r="I374" s="40">
        <v>1024.0500000000002</v>
      </c>
      <c r="J374" s="40">
        <v>1043.1000000000001</v>
      </c>
      <c r="K374" s="31">
        <v>1005</v>
      </c>
      <c r="L374" s="31">
        <v>965</v>
      </c>
      <c r="M374" s="31">
        <v>0.75654999999999994</v>
      </c>
      <c r="N374" s="1"/>
      <c r="O374" s="1"/>
    </row>
    <row r="375" spans="1:15" ht="12.75" customHeight="1">
      <c r="A375" s="31">
        <v>365</v>
      </c>
      <c r="B375" s="31" t="s">
        <v>477</v>
      </c>
      <c r="C375" s="31">
        <v>2043.7</v>
      </c>
      <c r="D375" s="40">
        <v>2036.9166666666667</v>
      </c>
      <c r="E375" s="40">
        <v>1988.8333333333335</v>
      </c>
      <c r="F375" s="40">
        <v>1933.9666666666667</v>
      </c>
      <c r="G375" s="40">
        <v>1885.8833333333334</v>
      </c>
      <c r="H375" s="40">
        <v>2091.7833333333338</v>
      </c>
      <c r="I375" s="40">
        <v>2139.8666666666668</v>
      </c>
      <c r="J375" s="40">
        <v>2194.7333333333336</v>
      </c>
      <c r="K375" s="31">
        <v>2085</v>
      </c>
      <c r="L375" s="31">
        <v>1982.05</v>
      </c>
      <c r="M375" s="31">
        <v>7.2812000000000001</v>
      </c>
      <c r="N375" s="1"/>
      <c r="O375" s="1"/>
    </row>
    <row r="376" spans="1:15" ht="12.75" customHeight="1">
      <c r="A376" s="31">
        <v>366</v>
      </c>
      <c r="B376" s="31" t="s">
        <v>859</v>
      </c>
      <c r="C376" s="31">
        <v>211.35</v>
      </c>
      <c r="D376" s="40">
        <v>212.95000000000002</v>
      </c>
      <c r="E376" s="40">
        <v>208.80000000000004</v>
      </c>
      <c r="F376" s="40">
        <v>206.25000000000003</v>
      </c>
      <c r="G376" s="40">
        <v>202.10000000000005</v>
      </c>
      <c r="H376" s="40">
        <v>215.50000000000003</v>
      </c>
      <c r="I376" s="40">
        <v>219.65</v>
      </c>
      <c r="J376" s="40">
        <v>222.20000000000002</v>
      </c>
      <c r="K376" s="31">
        <v>217.1</v>
      </c>
      <c r="L376" s="31">
        <v>210.4</v>
      </c>
      <c r="M376" s="31">
        <v>25.769179999999999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202.65</v>
      </c>
      <c r="D377" s="40">
        <v>202.91666666666666</v>
      </c>
      <c r="E377" s="40">
        <v>201.58333333333331</v>
      </c>
      <c r="F377" s="40">
        <v>200.51666666666665</v>
      </c>
      <c r="G377" s="40">
        <v>199.18333333333331</v>
      </c>
      <c r="H377" s="40">
        <v>203.98333333333332</v>
      </c>
      <c r="I377" s="40">
        <v>205.31666666666663</v>
      </c>
      <c r="J377" s="40">
        <v>206.38333333333333</v>
      </c>
      <c r="K377" s="31">
        <v>204.25</v>
      </c>
      <c r="L377" s="31">
        <v>201.85</v>
      </c>
      <c r="M377" s="31">
        <v>46.233020000000003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2601.75</v>
      </c>
      <c r="D378" s="40">
        <v>2619.9166666666665</v>
      </c>
      <c r="E378" s="40">
        <v>2571.833333333333</v>
      </c>
      <c r="F378" s="40">
        <v>2541.9166666666665</v>
      </c>
      <c r="G378" s="40">
        <v>2493.833333333333</v>
      </c>
      <c r="H378" s="40">
        <v>2649.833333333333</v>
      </c>
      <c r="I378" s="40">
        <v>2697.9166666666661</v>
      </c>
      <c r="J378" s="40">
        <v>2727.833333333333</v>
      </c>
      <c r="K378" s="31">
        <v>2668</v>
      </c>
      <c r="L378" s="31">
        <v>2590</v>
      </c>
      <c r="M378" s="31">
        <v>0.21783</v>
      </c>
      <c r="N378" s="1"/>
      <c r="O378" s="1"/>
    </row>
    <row r="379" spans="1:15" ht="12.75" customHeight="1">
      <c r="A379" s="31">
        <v>369</v>
      </c>
      <c r="B379" s="31" t="s">
        <v>860</v>
      </c>
      <c r="C379" s="31">
        <v>355.45</v>
      </c>
      <c r="D379" s="40">
        <v>349.85000000000008</v>
      </c>
      <c r="E379" s="40">
        <v>341.20000000000016</v>
      </c>
      <c r="F379" s="40">
        <v>326.9500000000001</v>
      </c>
      <c r="G379" s="40">
        <v>318.30000000000018</v>
      </c>
      <c r="H379" s="40">
        <v>364.10000000000014</v>
      </c>
      <c r="I379" s="40">
        <v>372.75000000000011</v>
      </c>
      <c r="J379" s="40">
        <v>387.00000000000011</v>
      </c>
      <c r="K379" s="31">
        <v>358.5</v>
      </c>
      <c r="L379" s="31">
        <v>335.6</v>
      </c>
      <c r="M379" s="31">
        <v>4.2412200000000002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472.7</v>
      </c>
      <c r="D380" s="40">
        <v>466.23333333333335</v>
      </c>
      <c r="E380" s="40">
        <v>453.4666666666667</v>
      </c>
      <c r="F380" s="40">
        <v>434.23333333333335</v>
      </c>
      <c r="G380" s="40">
        <v>421.4666666666667</v>
      </c>
      <c r="H380" s="40">
        <v>485.4666666666667</v>
      </c>
      <c r="I380" s="40">
        <v>498.23333333333335</v>
      </c>
      <c r="J380" s="40">
        <v>517.4666666666667</v>
      </c>
      <c r="K380" s="31">
        <v>479</v>
      </c>
      <c r="L380" s="31">
        <v>447</v>
      </c>
      <c r="M380" s="31">
        <v>8.2817900000000009</v>
      </c>
      <c r="N380" s="1"/>
      <c r="O380" s="1"/>
    </row>
    <row r="381" spans="1:15" ht="12.75" customHeight="1">
      <c r="A381" s="31">
        <v>371</v>
      </c>
      <c r="B381" s="31" t="s">
        <v>478</v>
      </c>
      <c r="C381" s="31">
        <v>725.75</v>
      </c>
      <c r="D381" s="40">
        <v>726.85</v>
      </c>
      <c r="E381" s="40">
        <v>718.90000000000009</v>
      </c>
      <c r="F381" s="40">
        <v>712.05000000000007</v>
      </c>
      <c r="G381" s="40">
        <v>704.10000000000014</v>
      </c>
      <c r="H381" s="40">
        <v>733.7</v>
      </c>
      <c r="I381" s="40">
        <v>741.65000000000009</v>
      </c>
      <c r="J381" s="40">
        <v>748.5</v>
      </c>
      <c r="K381" s="31">
        <v>734.8</v>
      </c>
      <c r="L381" s="31">
        <v>720</v>
      </c>
      <c r="M381" s="31">
        <v>1.2563500000000001</v>
      </c>
      <c r="N381" s="1"/>
      <c r="O381" s="1"/>
    </row>
    <row r="382" spans="1:15" ht="12.75" customHeight="1">
      <c r="A382" s="31">
        <v>372</v>
      </c>
      <c r="B382" s="31" t="s">
        <v>479</v>
      </c>
      <c r="C382" s="31">
        <v>132.05000000000001</v>
      </c>
      <c r="D382" s="40">
        <v>131.78333333333333</v>
      </c>
      <c r="E382" s="40">
        <v>129.56666666666666</v>
      </c>
      <c r="F382" s="40">
        <v>127.08333333333334</v>
      </c>
      <c r="G382" s="40">
        <v>124.86666666666667</v>
      </c>
      <c r="H382" s="40">
        <v>134.26666666666665</v>
      </c>
      <c r="I382" s="40">
        <v>136.48333333333329</v>
      </c>
      <c r="J382" s="40">
        <v>138.96666666666664</v>
      </c>
      <c r="K382" s="31">
        <v>134</v>
      </c>
      <c r="L382" s="31">
        <v>129.30000000000001</v>
      </c>
      <c r="M382" s="31">
        <v>2.1448900000000002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1465</v>
      </c>
      <c r="D383" s="40">
        <v>1474.3333333333333</v>
      </c>
      <c r="E383" s="40">
        <v>1450.6666666666665</v>
      </c>
      <c r="F383" s="40">
        <v>1436.3333333333333</v>
      </c>
      <c r="G383" s="40">
        <v>1412.6666666666665</v>
      </c>
      <c r="H383" s="40">
        <v>1488.6666666666665</v>
      </c>
      <c r="I383" s="40">
        <v>1512.333333333333</v>
      </c>
      <c r="J383" s="40">
        <v>1526.6666666666665</v>
      </c>
      <c r="K383" s="31">
        <v>1498</v>
      </c>
      <c r="L383" s="31">
        <v>1460</v>
      </c>
      <c r="M383" s="31">
        <v>8.3080099999999995</v>
      </c>
      <c r="N383" s="1"/>
      <c r="O383" s="1"/>
    </row>
    <row r="384" spans="1:15" ht="12.75" customHeight="1">
      <c r="A384" s="31">
        <v>374</v>
      </c>
      <c r="B384" s="31" t="s">
        <v>481</v>
      </c>
      <c r="C384" s="31">
        <v>829.85</v>
      </c>
      <c r="D384" s="40">
        <v>833.18333333333339</v>
      </c>
      <c r="E384" s="40">
        <v>821.86666666666679</v>
      </c>
      <c r="F384" s="40">
        <v>813.88333333333344</v>
      </c>
      <c r="G384" s="40">
        <v>802.56666666666683</v>
      </c>
      <c r="H384" s="40">
        <v>841.16666666666674</v>
      </c>
      <c r="I384" s="40">
        <v>852.48333333333335</v>
      </c>
      <c r="J384" s="40">
        <v>860.4666666666667</v>
      </c>
      <c r="K384" s="31">
        <v>844.5</v>
      </c>
      <c r="L384" s="31">
        <v>825.2</v>
      </c>
      <c r="M384" s="31">
        <v>0.33544000000000002</v>
      </c>
      <c r="N384" s="1"/>
      <c r="O384" s="1"/>
    </row>
    <row r="385" spans="1:15" ht="12.75" customHeight="1">
      <c r="A385" s="31">
        <v>375</v>
      </c>
      <c r="B385" s="31" t="s">
        <v>483</v>
      </c>
      <c r="C385" s="31">
        <v>1101.6500000000001</v>
      </c>
      <c r="D385" s="40">
        <v>1104.6499999999999</v>
      </c>
      <c r="E385" s="40">
        <v>1088.9499999999998</v>
      </c>
      <c r="F385" s="40">
        <v>1076.25</v>
      </c>
      <c r="G385" s="40">
        <v>1060.55</v>
      </c>
      <c r="H385" s="40">
        <v>1117.3499999999997</v>
      </c>
      <c r="I385" s="40">
        <v>1133.05</v>
      </c>
      <c r="J385" s="40">
        <v>1145.7499999999995</v>
      </c>
      <c r="K385" s="31">
        <v>1120.3499999999999</v>
      </c>
      <c r="L385" s="31">
        <v>1091.95</v>
      </c>
      <c r="M385" s="31">
        <v>1.4282300000000001</v>
      </c>
      <c r="N385" s="1"/>
      <c r="O385" s="1"/>
    </row>
    <row r="386" spans="1:15" ht="12.75" customHeight="1">
      <c r="A386" s="31">
        <v>376</v>
      </c>
      <c r="B386" s="31" t="s">
        <v>861</v>
      </c>
      <c r="C386" s="31">
        <v>122.45</v>
      </c>
      <c r="D386" s="40">
        <v>122.63333333333333</v>
      </c>
      <c r="E386" s="40">
        <v>121.96666666666665</v>
      </c>
      <c r="F386" s="40">
        <v>121.48333333333333</v>
      </c>
      <c r="G386" s="40">
        <v>120.81666666666666</v>
      </c>
      <c r="H386" s="40">
        <v>123.11666666666665</v>
      </c>
      <c r="I386" s="40">
        <v>123.78333333333333</v>
      </c>
      <c r="J386" s="40">
        <v>124.26666666666664</v>
      </c>
      <c r="K386" s="31">
        <v>123.3</v>
      </c>
      <c r="L386" s="31">
        <v>122.15</v>
      </c>
      <c r="M386" s="31">
        <v>4.3066300000000002</v>
      </c>
      <c r="N386" s="1"/>
      <c r="O386" s="1"/>
    </row>
    <row r="387" spans="1:15" ht="12.75" customHeight="1">
      <c r="A387" s="31">
        <v>377</v>
      </c>
      <c r="B387" s="31" t="s">
        <v>485</v>
      </c>
      <c r="C387" s="31">
        <v>220.2</v>
      </c>
      <c r="D387" s="40">
        <v>220.4</v>
      </c>
      <c r="E387" s="40">
        <v>218.8</v>
      </c>
      <c r="F387" s="40">
        <v>217.4</v>
      </c>
      <c r="G387" s="40">
        <v>215.8</v>
      </c>
      <c r="H387" s="40">
        <v>221.8</v>
      </c>
      <c r="I387" s="40">
        <v>223.39999999999998</v>
      </c>
      <c r="J387" s="40">
        <v>224.8</v>
      </c>
      <c r="K387" s="31">
        <v>222</v>
      </c>
      <c r="L387" s="31">
        <v>219</v>
      </c>
      <c r="M387" s="31">
        <v>11.955719999999999</v>
      </c>
      <c r="N387" s="1"/>
      <c r="O387" s="1"/>
    </row>
    <row r="388" spans="1:15" ht="12.75" customHeight="1">
      <c r="A388" s="31">
        <v>378</v>
      </c>
      <c r="B388" s="31" t="s">
        <v>486</v>
      </c>
      <c r="C388" s="31">
        <v>756.5</v>
      </c>
      <c r="D388" s="40">
        <v>758.05000000000007</v>
      </c>
      <c r="E388" s="40">
        <v>750.45000000000016</v>
      </c>
      <c r="F388" s="40">
        <v>744.40000000000009</v>
      </c>
      <c r="G388" s="40">
        <v>736.80000000000018</v>
      </c>
      <c r="H388" s="40">
        <v>764.10000000000014</v>
      </c>
      <c r="I388" s="40">
        <v>771.7</v>
      </c>
      <c r="J388" s="40">
        <v>777.75000000000011</v>
      </c>
      <c r="K388" s="31">
        <v>765.65</v>
      </c>
      <c r="L388" s="31">
        <v>752</v>
      </c>
      <c r="M388" s="31">
        <v>1.1978500000000001</v>
      </c>
      <c r="N388" s="1"/>
      <c r="O388" s="1"/>
    </row>
    <row r="389" spans="1:15" ht="12.75" customHeight="1">
      <c r="A389" s="31">
        <v>379</v>
      </c>
      <c r="B389" s="31" t="s">
        <v>487</v>
      </c>
      <c r="C389" s="31">
        <v>262.2</v>
      </c>
      <c r="D389" s="40">
        <v>261.14999999999998</v>
      </c>
      <c r="E389" s="40">
        <v>258.14999999999998</v>
      </c>
      <c r="F389" s="40">
        <v>254.10000000000002</v>
      </c>
      <c r="G389" s="40">
        <v>251.10000000000002</v>
      </c>
      <c r="H389" s="40">
        <v>265.19999999999993</v>
      </c>
      <c r="I389" s="40">
        <v>268.19999999999993</v>
      </c>
      <c r="J389" s="40">
        <v>272.24999999999989</v>
      </c>
      <c r="K389" s="31">
        <v>264.14999999999998</v>
      </c>
      <c r="L389" s="31">
        <v>257.10000000000002</v>
      </c>
      <c r="M389" s="31">
        <v>4.5609799999999998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992.7</v>
      </c>
      <c r="D390" s="40">
        <v>990.31666666666661</v>
      </c>
      <c r="E390" s="40">
        <v>985.13333333333321</v>
      </c>
      <c r="F390" s="40">
        <v>977.56666666666661</v>
      </c>
      <c r="G390" s="40">
        <v>972.38333333333321</v>
      </c>
      <c r="H390" s="40">
        <v>997.88333333333321</v>
      </c>
      <c r="I390" s="40">
        <v>1003.0666666666666</v>
      </c>
      <c r="J390" s="40">
        <v>1010.6333333333332</v>
      </c>
      <c r="K390" s="31">
        <v>995.5</v>
      </c>
      <c r="L390" s="31">
        <v>982.75</v>
      </c>
      <c r="M390" s="31">
        <v>1.3212600000000001</v>
      </c>
      <c r="N390" s="1"/>
      <c r="O390" s="1"/>
    </row>
    <row r="391" spans="1:15" ht="12.75" customHeight="1">
      <c r="A391" s="31">
        <v>381</v>
      </c>
      <c r="B391" s="31" t="s">
        <v>489</v>
      </c>
      <c r="C391" s="31">
        <v>2017.25</v>
      </c>
      <c r="D391" s="40">
        <v>2000.4166666666667</v>
      </c>
      <c r="E391" s="40">
        <v>1975.8333333333335</v>
      </c>
      <c r="F391" s="40">
        <v>1934.4166666666667</v>
      </c>
      <c r="G391" s="40">
        <v>1909.8333333333335</v>
      </c>
      <c r="H391" s="40">
        <v>2041.8333333333335</v>
      </c>
      <c r="I391" s="40">
        <v>2066.416666666667</v>
      </c>
      <c r="J391" s="40">
        <v>2107.8333333333335</v>
      </c>
      <c r="K391" s="31">
        <v>2025</v>
      </c>
      <c r="L391" s="31">
        <v>1959</v>
      </c>
      <c r="M391" s="31">
        <v>0.25087999999999999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198.45</v>
      </c>
      <c r="D392" s="40">
        <v>197.81666666666669</v>
      </c>
      <c r="E392" s="40">
        <v>196.38333333333338</v>
      </c>
      <c r="F392" s="40">
        <v>194.31666666666669</v>
      </c>
      <c r="G392" s="40">
        <v>192.88333333333338</v>
      </c>
      <c r="H392" s="40">
        <v>199.88333333333338</v>
      </c>
      <c r="I392" s="40">
        <v>201.31666666666672</v>
      </c>
      <c r="J392" s="40">
        <v>203.38333333333338</v>
      </c>
      <c r="K392" s="31">
        <v>199.25</v>
      </c>
      <c r="L392" s="31">
        <v>195.75</v>
      </c>
      <c r="M392" s="31">
        <v>51.840299999999999</v>
      </c>
      <c r="N392" s="1"/>
      <c r="O392" s="1"/>
    </row>
    <row r="393" spans="1:15" ht="12.75" customHeight="1">
      <c r="A393" s="31">
        <v>383</v>
      </c>
      <c r="B393" s="31" t="s">
        <v>488</v>
      </c>
      <c r="C393" s="31">
        <v>74.599999999999994</v>
      </c>
      <c r="D393" s="40">
        <v>74.649999999999991</v>
      </c>
      <c r="E393" s="40">
        <v>73.799999999999983</v>
      </c>
      <c r="F393" s="40">
        <v>72.999999999999986</v>
      </c>
      <c r="G393" s="40">
        <v>72.149999999999977</v>
      </c>
      <c r="H393" s="40">
        <v>75.449999999999989</v>
      </c>
      <c r="I393" s="40">
        <v>76.299999999999983</v>
      </c>
      <c r="J393" s="40">
        <v>77.099999999999994</v>
      </c>
      <c r="K393" s="31">
        <v>75.5</v>
      </c>
      <c r="L393" s="31">
        <v>73.849999999999994</v>
      </c>
      <c r="M393" s="31">
        <v>10.081630000000001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136.25</v>
      </c>
      <c r="D394" s="40">
        <v>135.79999999999998</v>
      </c>
      <c r="E394" s="40">
        <v>134.64999999999998</v>
      </c>
      <c r="F394" s="40">
        <v>133.04999999999998</v>
      </c>
      <c r="G394" s="40">
        <v>131.89999999999998</v>
      </c>
      <c r="H394" s="40">
        <v>137.39999999999998</v>
      </c>
      <c r="I394" s="40">
        <v>138.55000000000001</v>
      </c>
      <c r="J394" s="40">
        <v>140.14999999999998</v>
      </c>
      <c r="K394" s="31">
        <v>136.94999999999999</v>
      </c>
      <c r="L394" s="31">
        <v>134.19999999999999</v>
      </c>
      <c r="M394" s="31">
        <v>91.202579999999998</v>
      </c>
      <c r="N394" s="1"/>
      <c r="O394" s="1"/>
    </row>
    <row r="395" spans="1:15" ht="12.75" customHeight="1">
      <c r="A395" s="31">
        <v>385</v>
      </c>
      <c r="B395" s="31" t="s">
        <v>490</v>
      </c>
      <c r="C395" s="31">
        <v>155</v>
      </c>
      <c r="D395" s="40">
        <v>156.18333333333331</v>
      </c>
      <c r="E395" s="40">
        <v>152.91666666666663</v>
      </c>
      <c r="F395" s="40">
        <v>150.83333333333331</v>
      </c>
      <c r="G395" s="40">
        <v>147.56666666666663</v>
      </c>
      <c r="H395" s="40">
        <v>158.26666666666662</v>
      </c>
      <c r="I395" s="40">
        <v>161.53333333333333</v>
      </c>
      <c r="J395" s="40">
        <v>163.61666666666662</v>
      </c>
      <c r="K395" s="31">
        <v>159.44999999999999</v>
      </c>
      <c r="L395" s="31">
        <v>154.1</v>
      </c>
      <c r="M395" s="31">
        <v>66.707059999999998</v>
      </c>
      <c r="N395" s="1"/>
      <c r="O395" s="1"/>
    </row>
    <row r="396" spans="1:15" ht="12.75" customHeight="1">
      <c r="A396" s="31">
        <v>386</v>
      </c>
      <c r="B396" s="31" t="s">
        <v>491</v>
      </c>
      <c r="C396" s="31">
        <v>1288.9000000000001</v>
      </c>
      <c r="D396" s="40">
        <v>1290.4000000000001</v>
      </c>
      <c r="E396" s="40">
        <v>1280.4000000000001</v>
      </c>
      <c r="F396" s="40">
        <v>1271.9000000000001</v>
      </c>
      <c r="G396" s="40">
        <v>1261.9000000000001</v>
      </c>
      <c r="H396" s="40">
        <v>1298.9000000000001</v>
      </c>
      <c r="I396" s="40">
        <v>1308.9000000000001</v>
      </c>
      <c r="J396" s="40">
        <v>1317.4</v>
      </c>
      <c r="K396" s="31">
        <v>1300.4000000000001</v>
      </c>
      <c r="L396" s="31">
        <v>1281.9000000000001</v>
      </c>
      <c r="M396" s="31">
        <v>1.8072600000000001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2458.9499999999998</v>
      </c>
      <c r="D397" s="40">
        <v>2451.7666666666664</v>
      </c>
      <c r="E397" s="40">
        <v>2437.5333333333328</v>
      </c>
      <c r="F397" s="40">
        <v>2416.1166666666663</v>
      </c>
      <c r="G397" s="40">
        <v>2401.8833333333328</v>
      </c>
      <c r="H397" s="40">
        <v>2473.1833333333329</v>
      </c>
      <c r="I397" s="40">
        <v>2487.4166666666665</v>
      </c>
      <c r="J397" s="40">
        <v>2508.833333333333</v>
      </c>
      <c r="K397" s="31">
        <v>2466</v>
      </c>
      <c r="L397" s="31">
        <v>2430.35</v>
      </c>
      <c r="M397" s="31">
        <v>38.601759999999999</v>
      </c>
      <c r="N397" s="1"/>
      <c r="O397" s="1"/>
    </row>
    <row r="398" spans="1:15" ht="12.75" customHeight="1">
      <c r="A398" s="31">
        <v>388</v>
      </c>
      <c r="B398" s="31" t="s">
        <v>862</v>
      </c>
      <c r="C398" s="31">
        <v>351.95</v>
      </c>
      <c r="D398" s="40">
        <v>352.7</v>
      </c>
      <c r="E398" s="40">
        <v>346.59999999999997</v>
      </c>
      <c r="F398" s="40">
        <v>341.25</v>
      </c>
      <c r="G398" s="40">
        <v>335.15</v>
      </c>
      <c r="H398" s="40">
        <v>358.04999999999995</v>
      </c>
      <c r="I398" s="40">
        <v>364.15</v>
      </c>
      <c r="J398" s="40">
        <v>369.49999999999994</v>
      </c>
      <c r="K398" s="31">
        <v>358.8</v>
      </c>
      <c r="L398" s="31">
        <v>347.35</v>
      </c>
      <c r="M398" s="31">
        <v>0.74009999999999998</v>
      </c>
      <c r="N398" s="1"/>
      <c r="O398" s="1"/>
    </row>
    <row r="399" spans="1:15" ht="12.75" customHeight="1">
      <c r="A399" s="31">
        <v>389</v>
      </c>
      <c r="B399" s="31" t="s">
        <v>482</v>
      </c>
      <c r="C399" s="31">
        <v>268.95</v>
      </c>
      <c r="D399" s="40">
        <v>269.4666666666667</v>
      </c>
      <c r="E399" s="40">
        <v>267.43333333333339</v>
      </c>
      <c r="F399" s="40">
        <v>265.91666666666669</v>
      </c>
      <c r="G399" s="40">
        <v>263.88333333333338</v>
      </c>
      <c r="H399" s="40">
        <v>270.98333333333341</v>
      </c>
      <c r="I399" s="40">
        <v>273.01666666666671</v>
      </c>
      <c r="J399" s="40">
        <v>274.53333333333342</v>
      </c>
      <c r="K399" s="31">
        <v>271.5</v>
      </c>
      <c r="L399" s="31">
        <v>267.95</v>
      </c>
      <c r="M399" s="31">
        <v>0.79063000000000005</v>
      </c>
      <c r="N399" s="1"/>
      <c r="O399" s="1"/>
    </row>
    <row r="400" spans="1:15" ht="12.75" customHeight="1">
      <c r="A400" s="31">
        <v>390</v>
      </c>
      <c r="B400" s="31" t="s">
        <v>492</v>
      </c>
      <c r="C400" s="31">
        <v>1363.9</v>
      </c>
      <c r="D400" s="40">
        <v>1364.6333333333334</v>
      </c>
      <c r="E400" s="40">
        <v>1347.2666666666669</v>
      </c>
      <c r="F400" s="40">
        <v>1330.6333333333334</v>
      </c>
      <c r="G400" s="40">
        <v>1313.2666666666669</v>
      </c>
      <c r="H400" s="40">
        <v>1381.2666666666669</v>
      </c>
      <c r="I400" s="40">
        <v>1398.6333333333332</v>
      </c>
      <c r="J400" s="40">
        <v>1415.2666666666669</v>
      </c>
      <c r="K400" s="31">
        <v>1382</v>
      </c>
      <c r="L400" s="31">
        <v>1348</v>
      </c>
      <c r="M400" s="31">
        <v>0.35838999999999999</v>
      </c>
      <c r="N400" s="1"/>
      <c r="O400" s="1"/>
    </row>
    <row r="401" spans="1:15" ht="12.75" customHeight="1">
      <c r="A401" s="31">
        <v>391</v>
      </c>
      <c r="B401" s="31" t="s">
        <v>493</v>
      </c>
      <c r="C401" s="31">
        <v>1844.55</v>
      </c>
      <c r="D401" s="40">
        <v>1852.0833333333333</v>
      </c>
      <c r="E401" s="40">
        <v>1830.4666666666665</v>
      </c>
      <c r="F401" s="40">
        <v>1816.3833333333332</v>
      </c>
      <c r="G401" s="40">
        <v>1794.7666666666664</v>
      </c>
      <c r="H401" s="40">
        <v>1866.1666666666665</v>
      </c>
      <c r="I401" s="40">
        <v>1887.7833333333333</v>
      </c>
      <c r="J401" s="40">
        <v>1901.8666666666666</v>
      </c>
      <c r="K401" s="31">
        <v>1873.7</v>
      </c>
      <c r="L401" s="31">
        <v>1838</v>
      </c>
      <c r="M401" s="31">
        <v>1.2929999999999999</v>
      </c>
      <c r="N401" s="1"/>
      <c r="O401" s="1"/>
    </row>
    <row r="402" spans="1:15" ht="12.75" customHeight="1">
      <c r="A402" s="31">
        <v>392</v>
      </c>
      <c r="B402" s="31" t="s">
        <v>484</v>
      </c>
      <c r="C402" s="31">
        <v>36.6</v>
      </c>
      <c r="D402" s="40">
        <v>36.733333333333334</v>
      </c>
      <c r="E402" s="40">
        <v>36.06666666666667</v>
      </c>
      <c r="F402" s="40">
        <v>35.533333333333339</v>
      </c>
      <c r="G402" s="40">
        <v>34.866666666666674</v>
      </c>
      <c r="H402" s="40">
        <v>37.266666666666666</v>
      </c>
      <c r="I402" s="40">
        <v>37.933333333333323</v>
      </c>
      <c r="J402" s="40">
        <v>38.466666666666661</v>
      </c>
      <c r="K402" s="31">
        <v>37.4</v>
      </c>
      <c r="L402" s="31">
        <v>36.200000000000003</v>
      </c>
      <c r="M402" s="31">
        <v>49.152360000000002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112.25</v>
      </c>
      <c r="D403" s="40">
        <v>111.68333333333334</v>
      </c>
      <c r="E403" s="40">
        <v>110.61666666666667</v>
      </c>
      <c r="F403" s="40">
        <v>108.98333333333333</v>
      </c>
      <c r="G403" s="40">
        <v>107.91666666666667</v>
      </c>
      <c r="H403" s="40">
        <v>113.31666666666668</v>
      </c>
      <c r="I403" s="40">
        <v>114.38333333333334</v>
      </c>
      <c r="J403" s="40">
        <v>116.01666666666668</v>
      </c>
      <c r="K403" s="31">
        <v>112.75</v>
      </c>
      <c r="L403" s="31">
        <v>110.05</v>
      </c>
      <c r="M403" s="31">
        <v>317.74104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7664.1</v>
      </c>
      <c r="D404" s="40">
        <v>7671.3666666666659</v>
      </c>
      <c r="E404" s="40">
        <v>7633.7333333333318</v>
      </c>
      <c r="F404" s="40">
        <v>7603.3666666666659</v>
      </c>
      <c r="G404" s="40">
        <v>7565.7333333333318</v>
      </c>
      <c r="H404" s="40">
        <v>7701.7333333333318</v>
      </c>
      <c r="I404" s="40">
        <v>7739.366666666665</v>
      </c>
      <c r="J404" s="40">
        <v>7769.7333333333318</v>
      </c>
      <c r="K404" s="31">
        <v>7709</v>
      </c>
      <c r="L404" s="31">
        <v>7641</v>
      </c>
      <c r="M404" s="31">
        <v>0.18593999999999999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921.95</v>
      </c>
      <c r="D405" s="40">
        <v>935.31666666666661</v>
      </c>
      <c r="E405" s="40">
        <v>906.68333333333317</v>
      </c>
      <c r="F405" s="40">
        <v>891.41666666666652</v>
      </c>
      <c r="G405" s="40">
        <v>862.78333333333308</v>
      </c>
      <c r="H405" s="40">
        <v>950.58333333333326</v>
      </c>
      <c r="I405" s="40">
        <v>979.2166666666667</v>
      </c>
      <c r="J405" s="40">
        <v>994.48333333333335</v>
      </c>
      <c r="K405" s="31">
        <v>963.95</v>
      </c>
      <c r="L405" s="31">
        <v>920.05</v>
      </c>
      <c r="M405" s="31">
        <v>78.644239999999996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1175.5999999999999</v>
      </c>
      <c r="D406" s="40">
        <v>1170.0666666666666</v>
      </c>
      <c r="E406" s="40">
        <v>1162.3333333333333</v>
      </c>
      <c r="F406" s="40">
        <v>1149.0666666666666</v>
      </c>
      <c r="G406" s="40">
        <v>1141.3333333333333</v>
      </c>
      <c r="H406" s="40">
        <v>1183.3333333333333</v>
      </c>
      <c r="I406" s="40">
        <v>1191.0666666666668</v>
      </c>
      <c r="J406" s="40">
        <v>1204.3333333333333</v>
      </c>
      <c r="K406" s="31">
        <v>1177.8</v>
      </c>
      <c r="L406" s="31">
        <v>1156.8</v>
      </c>
      <c r="M406" s="31">
        <v>9.4903999999999993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494.7</v>
      </c>
      <c r="D407" s="40">
        <v>491.68333333333334</v>
      </c>
      <c r="E407" s="40">
        <v>487.41666666666669</v>
      </c>
      <c r="F407" s="40">
        <v>480.13333333333333</v>
      </c>
      <c r="G407" s="40">
        <v>475.86666666666667</v>
      </c>
      <c r="H407" s="40">
        <v>498.9666666666667</v>
      </c>
      <c r="I407" s="40">
        <v>503.23333333333335</v>
      </c>
      <c r="J407" s="40">
        <v>510.51666666666671</v>
      </c>
      <c r="K407" s="31">
        <v>495.95</v>
      </c>
      <c r="L407" s="31">
        <v>484.4</v>
      </c>
      <c r="M407" s="31">
        <v>132.61408</v>
      </c>
      <c r="N407" s="1"/>
      <c r="O407" s="1"/>
    </row>
    <row r="408" spans="1:15" ht="12.75" customHeight="1">
      <c r="A408" s="31">
        <v>398</v>
      </c>
      <c r="B408" s="31" t="s">
        <v>497</v>
      </c>
      <c r="C408" s="31">
        <v>7949.65</v>
      </c>
      <c r="D408" s="40">
        <v>7909.7166666666672</v>
      </c>
      <c r="E408" s="40">
        <v>7849.4333333333343</v>
      </c>
      <c r="F408" s="40">
        <v>7749.2166666666672</v>
      </c>
      <c r="G408" s="40">
        <v>7688.9333333333343</v>
      </c>
      <c r="H408" s="40">
        <v>8009.9333333333343</v>
      </c>
      <c r="I408" s="40">
        <v>8070.2166666666672</v>
      </c>
      <c r="J408" s="40">
        <v>8170.4333333333343</v>
      </c>
      <c r="K408" s="31">
        <v>7970</v>
      </c>
      <c r="L408" s="31">
        <v>7809.5</v>
      </c>
      <c r="M408" s="31">
        <v>4.7989999999999998E-2</v>
      </c>
      <c r="N408" s="1"/>
      <c r="O408" s="1"/>
    </row>
    <row r="409" spans="1:15" ht="12.75" customHeight="1">
      <c r="A409" s="31">
        <v>399</v>
      </c>
      <c r="B409" s="31" t="s">
        <v>498</v>
      </c>
      <c r="C409" s="31">
        <v>112.4</v>
      </c>
      <c r="D409" s="40">
        <v>112.93333333333334</v>
      </c>
      <c r="E409" s="40">
        <v>110.01666666666668</v>
      </c>
      <c r="F409" s="40">
        <v>107.63333333333334</v>
      </c>
      <c r="G409" s="40">
        <v>104.71666666666668</v>
      </c>
      <c r="H409" s="40">
        <v>115.31666666666668</v>
      </c>
      <c r="I409" s="40">
        <v>118.23333333333333</v>
      </c>
      <c r="J409" s="40">
        <v>120.61666666666667</v>
      </c>
      <c r="K409" s="31">
        <v>115.85</v>
      </c>
      <c r="L409" s="31">
        <v>110.55</v>
      </c>
      <c r="M409" s="31">
        <v>5.2633900000000002</v>
      </c>
      <c r="N409" s="1"/>
      <c r="O409" s="1"/>
    </row>
    <row r="410" spans="1:15" ht="12.75" customHeight="1">
      <c r="A410" s="31">
        <v>400</v>
      </c>
      <c r="B410" s="31" t="s">
        <v>503</v>
      </c>
      <c r="C410" s="31">
        <v>149.30000000000001</v>
      </c>
      <c r="D410" s="40">
        <v>149.95000000000002</v>
      </c>
      <c r="E410" s="40">
        <v>147.50000000000003</v>
      </c>
      <c r="F410" s="40">
        <v>145.70000000000002</v>
      </c>
      <c r="G410" s="40">
        <v>143.25000000000003</v>
      </c>
      <c r="H410" s="40">
        <v>151.75000000000003</v>
      </c>
      <c r="I410" s="40">
        <v>154.20000000000002</v>
      </c>
      <c r="J410" s="40">
        <v>156.00000000000003</v>
      </c>
      <c r="K410" s="31">
        <v>152.4</v>
      </c>
      <c r="L410" s="31">
        <v>148.15</v>
      </c>
      <c r="M410" s="31">
        <v>15.375730000000001</v>
      </c>
      <c r="N410" s="1"/>
      <c r="O410" s="1"/>
    </row>
    <row r="411" spans="1:15" ht="12.75" customHeight="1">
      <c r="A411" s="31">
        <v>401</v>
      </c>
      <c r="B411" s="31" t="s">
        <v>499</v>
      </c>
      <c r="C411" s="31">
        <v>181.25</v>
      </c>
      <c r="D411" s="40">
        <v>178.28333333333333</v>
      </c>
      <c r="E411" s="40">
        <v>171.56666666666666</v>
      </c>
      <c r="F411" s="40">
        <v>161.88333333333333</v>
      </c>
      <c r="G411" s="40">
        <v>155.16666666666666</v>
      </c>
      <c r="H411" s="40">
        <v>187.96666666666667</v>
      </c>
      <c r="I411" s="40">
        <v>194.68333333333331</v>
      </c>
      <c r="J411" s="40">
        <v>204.36666666666667</v>
      </c>
      <c r="K411" s="31">
        <v>185</v>
      </c>
      <c r="L411" s="31">
        <v>168.6</v>
      </c>
      <c r="M411" s="31">
        <v>188.81683000000001</v>
      </c>
      <c r="N411" s="1"/>
      <c r="O411" s="1"/>
    </row>
    <row r="412" spans="1:15" ht="12.75" customHeight="1">
      <c r="A412" s="31">
        <v>402</v>
      </c>
      <c r="B412" s="31" t="s">
        <v>501</v>
      </c>
      <c r="C412" s="31">
        <v>3288</v>
      </c>
      <c r="D412" s="40">
        <v>3283.9166666666665</v>
      </c>
      <c r="E412" s="40">
        <v>3257.833333333333</v>
      </c>
      <c r="F412" s="40">
        <v>3227.6666666666665</v>
      </c>
      <c r="G412" s="40">
        <v>3201.583333333333</v>
      </c>
      <c r="H412" s="40">
        <v>3314.083333333333</v>
      </c>
      <c r="I412" s="40">
        <v>3340.1666666666661</v>
      </c>
      <c r="J412" s="40">
        <v>3370.333333333333</v>
      </c>
      <c r="K412" s="31">
        <v>3310</v>
      </c>
      <c r="L412" s="31">
        <v>3253.75</v>
      </c>
      <c r="M412" s="31">
        <v>0.15271999999999999</v>
      </c>
      <c r="N412" s="1"/>
      <c r="O412" s="1"/>
    </row>
    <row r="413" spans="1:15" ht="12.75" customHeight="1">
      <c r="A413" s="31">
        <v>403</v>
      </c>
      <c r="B413" s="31" t="s">
        <v>500</v>
      </c>
      <c r="C413" s="31">
        <v>333.85</v>
      </c>
      <c r="D413" s="40">
        <v>335.11666666666667</v>
      </c>
      <c r="E413" s="40">
        <v>330.73333333333335</v>
      </c>
      <c r="F413" s="40">
        <v>327.61666666666667</v>
      </c>
      <c r="G413" s="40">
        <v>323.23333333333335</v>
      </c>
      <c r="H413" s="40">
        <v>338.23333333333335</v>
      </c>
      <c r="I413" s="40">
        <v>342.61666666666667</v>
      </c>
      <c r="J413" s="40">
        <v>345.73333333333335</v>
      </c>
      <c r="K413" s="31">
        <v>339.5</v>
      </c>
      <c r="L413" s="31">
        <v>332</v>
      </c>
      <c r="M413" s="31">
        <v>1.29118</v>
      </c>
      <c r="N413" s="1"/>
      <c r="O413" s="1"/>
    </row>
    <row r="414" spans="1:15" ht="12.75" customHeight="1">
      <c r="A414" s="31">
        <v>404</v>
      </c>
      <c r="B414" s="31" t="s">
        <v>502</v>
      </c>
      <c r="C414" s="31">
        <v>590.25</v>
      </c>
      <c r="D414" s="40">
        <v>586.9</v>
      </c>
      <c r="E414" s="40">
        <v>580.34999999999991</v>
      </c>
      <c r="F414" s="40">
        <v>570.44999999999993</v>
      </c>
      <c r="G414" s="40">
        <v>563.89999999999986</v>
      </c>
      <c r="H414" s="40">
        <v>596.79999999999995</v>
      </c>
      <c r="I414" s="40">
        <v>603.34999999999991</v>
      </c>
      <c r="J414" s="40">
        <v>613.25</v>
      </c>
      <c r="K414" s="31">
        <v>593.45000000000005</v>
      </c>
      <c r="L414" s="31">
        <v>577</v>
      </c>
      <c r="M414" s="31">
        <v>1.6021000000000001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26406.45</v>
      </c>
      <c r="D415" s="40">
        <v>26372.25</v>
      </c>
      <c r="E415" s="40">
        <v>26216.9</v>
      </c>
      <c r="F415" s="40">
        <v>26027.350000000002</v>
      </c>
      <c r="G415" s="40">
        <v>25872.000000000004</v>
      </c>
      <c r="H415" s="40">
        <v>26561.8</v>
      </c>
      <c r="I415" s="40">
        <v>26717.149999999998</v>
      </c>
      <c r="J415" s="40">
        <v>26906.699999999997</v>
      </c>
      <c r="K415" s="31">
        <v>26527.599999999999</v>
      </c>
      <c r="L415" s="31">
        <v>26182.7</v>
      </c>
      <c r="M415" s="31">
        <v>0.20165</v>
      </c>
      <c r="N415" s="1"/>
      <c r="O415" s="1"/>
    </row>
    <row r="416" spans="1:15" ht="12.75" customHeight="1">
      <c r="A416" s="31">
        <v>406</v>
      </c>
      <c r="B416" s="31" t="s">
        <v>504</v>
      </c>
      <c r="C416" s="31">
        <v>2026.7</v>
      </c>
      <c r="D416" s="40">
        <v>2031.4166666666667</v>
      </c>
      <c r="E416" s="40">
        <v>2007.6333333333337</v>
      </c>
      <c r="F416" s="40">
        <v>1988.5666666666668</v>
      </c>
      <c r="G416" s="40">
        <v>1964.7833333333338</v>
      </c>
      <c r="H416" s="40">
        <v>2050.4833333333336</v>
      </c>
      <c r="I416" s="40">
        <v>2074.2666666666669</v>
      </c>
      <c r="J416" s="40">
        <v>2093.3333333333335</v>
      </c>
      <c r="K416" s="31">
        <v>2055.1999999999998</v>
      </c>
      <c r="L416" s="31">
        <v>2012.35</v>
      </c>
      <c r="M416" s="31">
        <v>0.13697000000000001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2445.35</v>
      </c>
      <c r="D417" s="40">
        <v>2395.6333333333332</v>
      </c>
      <c r="E417" s="40">
        <v>2321.3166666666666</v>
      </c>
      <c r="F417" s="40">
        <v>2197.2833333333333</v>
      </c>
      <c r="G417" s="40">
        <v>2122.9666666666667</v>
      </c>
      <c r="H417" s="40">
        <v>2519.6666666666665</v>
      </c>
      <c r="I417" s="40">
        <v>2593.9833333333331</v>
      </c>
      <c r="J417" s="40">
        <v>2718.0166666666664</v>
      </c>
      <c r="K417" s="31">
        <v>2469.9499999999998</v>
      </c>
      <c r="L417" s="31">
        <v>2271.6</v>
      </c>
      <c r="M417" s="31">
        <v>33.755719999999997</v>
      </c>
      <c r="N417" s="1"/>
      <c r="O417" s="1"/>
    </row>
    <row r="418" spans="1:15" ht="12.75" customHeight="1">
      <c r="A418" s="31">
        <v>408</v>
      </c>
      <c r="B418" s="31" t="s">
        <v>494</v>
      </c>
      <c r="C418" s="31">
        <v>467.85</v>
      </c>
      <c r="D418" s="40">
        <v>467.95</v>
      </c>
      <c r="E418" s="40">
        <v>464.9</v>
      </c>
      <c r="F418" s="40">
        <v>461.95</v>
      </c>
      <c r="G418" s="40">
        <v>458.9</v>
      </c>
      <c r="H418" s="40">
        <v>470.9</v>
      </c>
      <c r="I418" s="40">
        <v>473.95000000000005</v>
      </c>
      <c r="J418" s="40">
        <v>476.9</v>
      </c>
      <c r="K418" s="31">
        <v>471</v>
      </c>
      <c r="L418" s="31">
        <v>465</v>
      </c>
      <c r="M418" s="31">
        <v>1.0444599999999999</v>
      </c>
      <c r="N418" s="1"/>
      <c r="O418" s="1"/>
    </row>
    <row r="419" spans="1:15" ht="12.75" customHeight="1">
      <c r="A419" s="31">
        <v>409</v>
      </c>
      <c r="B419" s="31" t="s">
        <v>495</v>
      </c>
      <c r="C419" s="31">
        <v>28.6</v>
      </c>
      <c r="D419" s="40">
        <v>28.616666666666671</v>
      </c>
      <c r="E419" s="40">
        <v>28.433333333333341</v>
      </c>
      <c r="F419" s="40">
        <v>28.266666666666669</v>
      </c>
      <c r="G419" s="40">
        <v>28.083333333333339</v>
      </c>
      <c r="H419" s="40">
        <v>28.783333333333342</v>
      </c>
      <c r="I419" s="40">
        <v>28.966666666666672</v>
      </c>
      <c r="J419" s="40">
        <v>29.133333333333344</v>
      </c>
      <c r="K419" s="31">
        <v>28.8</v>
      </c>
      <c r="L419" s="31">
        <v>28.45</v>
      </c>
      <c r="M419" s="31">
        <v>11.266780000000001</v>
      </c>
      <c r="N419" s="1"/>
      <c r="O419" s="1"/>
    </row>
    <row r="420" spans="1:15" ht="12.75" customHeight="1">
      <c r="A420" s="31">
        <v>410</v>
      </c>
      <c r="B420" s="31" t="s">
        <v>496</v>
      </c>
      <c r="C420" s="31">
        <v>3923</v>
      </c>
      <c r="D420" s="40">
        <v>3952.1</v>
      </c>
      <c r="E420" s="40">
        <v>3857.2</v>
      </c>
      <c r="F420" s="40">
        <v>3791.4</v>
      </c>
      <c r="G420" s="40">
        <v>3696.5</v>
      </c>
      <c r="H420" s="40">
        <v>4017.8999999999996</v>
      </c>
      <c r="I420" s="40">
        <v>4112.8</v>
      </c>
      <c r="J420" s="40">
        <v>4178.5999999999995</v>
      </c>
      <c r="K420" s="31">
        <v>4047</v>
      </c>
      <c r="L420" s="31">
        <v>3886.3</v>
      </c>
      <c r="M420" s="31">
        <v>0.30925999999999998</v>
      </c>
      <c r="N420" s="1"/>
      <c r="O420" s="1"/>
    </row>
    <row r="421" spans="1:15" ht="12.75" customHeight="1">
      <c r="A421" s="31">
        <v>411</v>
      </c>
      <c r="B421" s="31" t="s">
        <v>505</v>
      </c>
      <c r="C421" s="31">
        <v>900.65</v>
      </c>
      <c r="D421" s="40">
        <v>901.88333333333333</v>
      </c>
      <c r="E421" s="40">
        <v>885.76666666666665</v>
      </c>
      <c r="F421" s="40">
        <v>870.88333333333333</v>
      </c>
      <c r="G421" s="40">
        <v>854.76666666666665</v>
      </c>
      <c r="H421" s="40">
        <v>916.76666666666665</v>
      </c>
      <c r="I421" s="40">
        <v>932.88333333333321</v>
      </c>
      <c r="J421" s="40">
        <v>947.76666666666665</v>
      </c>
      <c r="K421" s="31">
        <v>918</v>
      </c>
      <c r="L421" s="31">
        <v>887</v>
      </c>
      <c r="M421" s="31">
        <v>8.1766699999999997</v>
      </c>
      <c r="N421" s="1"/>
      <c r="O421" s="1"/>
    </row>
    <row r="422" spans="1:15" ht="12.75" customHeight="1">
      <c r="A422" s="31">
        <v>412</v>
      </c>
      <c r="B422" s="31" t="s">
        <v>507</v>
      </c>
      <c r="C422" s="31">
        <v>1150.95</v>
      </c>
      <c r="D422" s="40">
        <v>1155.6500000000001</v>
      </c>
      <c r="E422" s="40">
        <v>1136.4000000000001</v>
      </c>
      <c r="F422" s="40">
        <v>1121.8499999999999</v>
      </c>
      <c r="G422" s="40">
        <v>1102.5999999999999</v>
      </c>
      <c r="H422" s="40">
        <v>1170.2000000000003</v>
      </c>
      <c r="I422" s="40">
        <v>1189.4500000000003</v>
      </c>
      <c r="J422" s="40">
        <v>1204.0000000000005</v>
      </c>
      <c r="K422" s="31">
        <v>1174.9000000000001</v>
      </c>
      <c r="L422" s="31">
        <v>1141.0999999999999</v>
      </c>
      <c r="M422" s="31">
        <v>0.31526999999999999</v>
      </c>
      <c r="N422" s="1"/>
      <c r="O422" s="1"/>
    </row>
    <row r="423" spans="1:15" ht="12.75" customHeight="1">
      <c r="A423" s="31">
        <v>413</v>
      </c>
      <c r="B423" s="31" t="s">
        <v>506</v>
      </c>
      <c r="C423" s="31">
        <v>2716.7</v>
      </c>
      <c r="D423" s="40">
        <v>2712.5</v>
      </c>
      <c r="E423" s="40">
        <v>2695</v>
      </c>
      <c r="F423" s="40">
        <v>2673.3</v>
      </c>
      <c r="G423" s="40">
        <v>2655.8</v>
      </c>
      <c r="H423" s="40">
        <v>2734.2</v>
      </c>
      <c r="I423" s="40">
        <v>2751.7</v>
      </c>
      <c r="J423" s="40">
        <v>2773.3999999999996</v>
      </c>
      <c r="K423" s="31">
        <v>2730</v>
      </c>
      <c r="L423" s="31">
        <v>2690.8</v>
      </c>
      <c r="M423" s="31">
        <v>0.21201999999999999</v>
      </c>
      <c r="N423" s="1"/>
      <c r="O423" s="1"/>
    </row>
    <row r="424" spans="1:15" ht="12.75" customHeight="1">
      <c r="A424" s="31">
        <v>414</v>
      </c>
      <c r="B424" s="31" t="s">
        <v>508</v>
      </c>
      <c r="C424" s="31">
        <v>829.8</v>
      </c>
      <c r="D424" s="40">
        <v>833.11666666666667</v>
      </c>
      <c r="E424" s="40">
        <v>822.68333333333339</v>
      </c>
      <c r="F424" s="40">
        <v>815.56666666666672</v>
      </c>
      <c r="G424" s="40">
        <v>805.13333333333344</v>
      </c>
      <c r="H424" s="40">
        <v>840.23333333333335</v>
      </c>
      <c r="I424" s="40">
        <v>850.66666666666652</v>
      </c>
      <c r="J424" s="40">
        <v>857.7833333333333</v>
      </c>
      <c r="K424" s="31">
        <v>843.55</v>
      </c>
      <c r="L424" s="31">
        <v>826</v>
      </c>
      <c r="M424" s="31">
        <v>0.84258</v>
      </c>
      <c r="N424" s="1"/>
      <c r="O424" s="1"/>
    </row>
    <row r="425" spans="1:15" ht="12.75" customHeight="1">
      <c r="A425" s="31">
        <v>415</v>
      </c>
      <c r="B425" s="31" t="s">
        <v>509</v>
      </c>
      <c r="C425" s="31">
        <v>454.95</v>
      </c>
      <c r="D425" s="40">
        <v>454.54999999999995</v>
      </c>
      <c r="E425" s="40">
        <v>444.19999999999993</v>
      </c>
      <c r="F425" s="40">
        <v>433.45</v>
      </c>
      <c r="G425" s="40">
        <v>423.09999999999997</v>
      </c>
      <c r="H425" s="40">
        <v>465.2999999999999</v>
      </c>
      <c r="I425" s="40">
        <v>475.64999999999992</v>
      </c>
      <c r="J425" s="40">
        <v>486.39999999999986</v>
      </c>
      <c r="K425" s="31">
        <v>464.9</v>
      </c>
      <c r="L425" s="31">
        <v>443.8</v>
      </c>
      <c r="M425" s="31">
        <v>1.2482599999999999</v>
      </c>
      <c r="N425" s="1"/>
      <c r="O425" s="1"/>
    </row>
    <row r="426" spans="1:15" ht="12.75" customHeight="1">
      <c r="A426" s="31">
        <v>416</v>
      </c>
      <c r="B426" s="31" t="s">
        <v>517</v>
      </c>
      <c r="C426" s="31">
        <v>258.10000000000002</v>
      </c>
      <c r="D426" s="40">
        <v>255.1</v>
      </c>
      <c r="E426" s="40">
        <v>251</v>
      </c>
      <c r="F426" s="40">
        <v>243.9</v>
      </c>
      <c r="G426" s="40">
        <v>239.8</v>
      </c>
      <c r="H426" s="40">
        <v>262.2</v>
      </c>
      <c r="I426" s="40">
        <v>266.29999999999995</v>
      </c>
      <c r="J426" s="40">
        <v>273.39999999999998</v>
      </c>
      <c r="K426" s="31">
        <v>259.2</v>
      </c>
      <c r="L426" s="31">
        <v>248</v>
      </c>
      <c r="M426" s="31">
        <v>6.1584700000000003</v>
      </c>
      <c r="N426" s="1"/>
      <c r="O426" s="1"/>
    </row>
    <row r="427" spans="1:15" ht="12.75" customHeight="1">
      <c r="A427" s="31">
        <v>417</v>
      </c>
      <c r="B427" s="31" t="s">
        <v>510</v>
      </c>
      <c r="C427" s="31">
        <v>70.349999999999994</v>
      </c>
      <c r="D427" s="40">
        <v>70.066666666666663</v>
      </c>
      <c r="E427" s="40">
        <v>69.383333333333326</v>
      </c>
      <c r="F427" s="40">
        <v>68.416666666666657</v>
      </c>
      <c r="G427" s="40">
        <v>67.73333333333332</v>
      </c>
      <c r="H427" s="40">
        <v>71.033333333333331</v>
      </c>
      <c r="I427" s="40">
        <v>71.716666666666669</v>
      </c>
      <c r="J427" s="40">
        <v>72.683333333333337</v>
      </c>
      <c r="K427" s="31">
        <v>70.75</v>
      </c>
      <c r="L427" s="31">
        <v>69.099999999999994</v>
      </c>
      <c r="M427" s="31">
        <v>23.630690000000001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2148.85</v>
      </c>
      <c r="D428" s="40">
        <v>2142.4333333333334</v>
      </c>
      <c r="E428" s="40">
        <v>2128.8666666666668</v>
      </c>
      <c r="F428" s="40">
        <v>2108.8833333333332</v>
      </c>
      <c r="G428" s="40">
        <v>2095.3166666666666</v>
      </c>
      <c r="H428" s="40">
        <v>2162.416666666667</v>
      </c>
      <c r="I428" s="40">
        <v>2175.9833333333336</v>
      </c>
      <c r="J428" s="40">
        <v>2195.9666666666672</v>
      </c>
      <c r="K428" s="31">
        <v>2156</v>
      </c>
      <c r="L428" s="31">
        <v>2122.4499999999998</v>
      </c>
      <c r="M428" s="31">
        <v>3.9769999999999999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1504.35</v>
      </c>
      <c r="D429" s="40">
        <v>1498.9833333333333</v>
      </c>
      <c r="E429" s="40">
        <v>1480.9166666666667</v>
      </c>
      <c r="F429" s="40">
        <v>1457.4833333333333</v>
      </c>
      <c r="G429" s="40">
        <v>1439.4166666666667</v>
      </c>
      <c r="H429" s="40">
        <v>1522.4166666666667</v>
      </c>
      <c r="I429" s="40">
        <v>1540.4833333333333</v>
      </c>
      <c r="J429" s="40">
        <v>1563.9166666666667</v>
      </c>
      <c r="K429" s="31">
        <v>1517.05</v>
      </c>
      <c r="L429" s="31">
        <v>1475.55</v>
      </c>
      <c r="M429" s="31">
        <v>5.4907700000000004</v>
      </c>
      <c r="N429" s="1"/>
      <c r="O429" s="1"/>
    </row>
    <row r="430" spans="1:15" ht="12.75" customHeight="1">
      <c r="A430" s="31">
        <v>420</v>
      </c>
      <c r="B430" s="31" t="s">
        <v>514</v>
      </c>
      <c r="C430" s="31">
        <v>460.45</v>
      </c>
      <c r="D430" s="40">
        <v>462.13333333333338</v>
      </c>
      <c r="E430" s="40">
        <v>456.46666666666675</v>
      </c>
      <c r="F430" s="40">
        <v>452.48333333333335</v>
      </c>
      <c r="G430" s="40">
        <v>446.81666666666672</v>
      </c>
      <c r="H430" s="40">
        <v>466.11666666666679</v>
      </c>
      <c r="I430" s="40">
        <v>471.78333333333342</v>
      </c>
      <c r="J430" s="40">
        <v>475.76666666666682</v>
      </c>
      <c r="K430" s="31">
        <v>467.8</v>
      </c>
      <c r="L430" s="31">
        <v>458.15</v>
      </c>
      <c r="M430" s="31">
        <v>30.655460000000001</v>
      </c>
      <c r="N430" s="1"/>
      <c r="O430" s="1"/>
    </row>
    <row r="431" spans="1:15" ht="12.75" customHeight="1">
      <c r="A431" s="31">
        <v>421</v>
      </c>
      <c r="B431" s="31" t="s">
        <v>511</v>
      </c>
      <c r="C431" s="31">
        <v>96.7</v>
      </c>
      <c r="D431" s="40">
        <v>97.033333333333346</v>
      </c>
      <c r="E431" s="40">
        <v>96.166666666666686</v>
      </c>
      <c r="F431" s="40">
        <v>95.63333333333334</v>
      </c>
      <c r="G431" s="40">
        <v>94.76666666666668</v>
      </c>
      <c r="H431" s="40">
        <v>97.566666666666691</v>
      </c>
      <c r="I431" s="40">
        <v>98.433333333333337</v>
      </c>
      <c r="J431" s="40">
        <v>98.966666666666697</v>
      </c>
      <c r="K431" s="31">
        <v>97.9</v>
      </c>
      <c r="L431" s="31">
        <v>96.5</v>
      </c>
      <c r="M431" s="31">
        <v>0.79383000000000004</v>
      </c>
      <c r="N431" s="1"/>
      <c r="O431" s="1"/>
    </row>
    <row r="432" spans="1:15" ht="12.75" customHeight="1">
      <c r="A432" s="31">
        <v>422</v>
      </c>
      <c r="B432" s="31" t="s">
        <v>513</v>
      </c>
      <c r="C432" s="31">
        <v>295.3</v>
      </c>
      <c r="D432" s="40">
        <v>295.55</v>
      </c>
      <c r="E432" s="40">
        <v>291.10000000000002</v>
      </c>
      <c r="F432" s="40">
        <v>286.90000000000003</v>
      </c>
      <c r="G432" s="40">
        <v>282.45000000000005</v>
      </c>
      <c r="H432" s="40">
        <v>299.75</v>
      </c>
      <c r="I432" s="40">
        <v>304.19999999999993</v>
      </c>
      <c r="J432" s="40">
        <v>308.39999999999998</v>
      </c>
      <c r="K432" s="31">
        <v>300</v>
      </c>
      <c r="L432" s="31">
        <v>291.35000000000002</v>
      </c>
      <c r="M432" s="31">
        <v>9.3561200000000007</v>
      </c>
      <c r="N432" s="1"/>
      <c r="O432" s="1"/>
    </row>
    <row r="433" spans="1:15" ht="12.75" customHeight="1">
      <c r="A433" s="31">
        <v>423</v>
      </c>
      <c r="B433" s="31" t="s">
        <v>515</v>
      </c>
      <c r="C433" s="31">
        <v>570.4</v>
      </c>
      <c r="D433" s="40">
        <v>569.7166666666667</v>
      </c>
      <c r="E433" s="40">
        <v>566.43333333333339</v>
      </c>
      <c r="F433" s="40">
        <v>562.4666666666667</v>
      </c>
      <c r="G433" s="40">
        <v>559.18333333333339</v>
      </c>
      <c r="H433" s="40">
        <v>573.68333333333339</v>
      </c>
      <c r="I433" s="40">
        <v>576.9666666666667</v>
      </c>
      <c r="J433" s="40">
        <v>580.93333333333339</v>
      </c>
      <c r="K433" s="31">
        <v>573</v>
      </c>
      <c r="L433" s="31">
        <v>565.75</v>
      </c>
      <c r="M433" s="31">
        <v>0.40975</v>
      </c>
      <c r="N433" s="1"/>
      <c r="O433" s="1"/>
    </row>
    <row r="434" spans="1:15" ht="12.75" customHeight="1">
      <c r="A434" s="31">
        <v>424</v>
      </c>
      <c r="B434" s="31" t="s">
        <v>516</v>
      </c>
      <c r="C434" s="31">
        <v>373.8</v>
      </c>
      <c r="D434" s="40">
        <v>374.4666666666667</v>
      </c>
      <c r="E434" s="40">
        <v>370.93333333333339</v>
      </c>
      <c r="F434" s="40">
        <v>368.06666666666672</v>
      </c>
      <c r="G434" s="40">
        <v>364.53333333333342</v>
      </c>
      <c r="H434" s="40">
        <v>377.33333333333337</v>
      </c>
      <c r="I434" s="40">
        <v>380.86666666666667</v>
      </c>
      <c r="J434" s="40">
        <v>383.73333333333335</v>
      </c>
      <c r="K434" s="31">
        <v>378</v>
      </c>
      <c r="L434" s="31">
        <v>371.6</v>
      </c>
      <c r="M434" s="31">
        <v>1.3627800000000001</v>
      </c>
      <c r="N434" s="1"/>
      <c r="O434" s="1"/>
    </row>
    <row r="435" spans="1:15" ht="12.75" customHeight="1">
      <c r="A435" s="31">
        <v>425</v>
      </c>
      <c r="B435" s="31" t="s">
        <v>518</v>
      </c>
      <c r="C435" s="31">
        <v>2281.25</v>
      </c>
      <c r="D435" s="40">
        <v>2288.35</v>
      </c>
      <c r="E435" s="40">
        <v>2262.6999999999998</v>
      </c>
      <c r="F435" s="40">
        <v>2244.15</v>
      </c>
      <c r="G435" s="40">
        <v>2218.5</v>
      </c>
      <c r="H435" s="40">
        <v>2306.8999999999996</v>
      </c>
      <c r="I435" s="40">
        <v>2332.5500000000002</v>
      </c>
      <c r="J435" s="40">
        <v>2351.0999999999995</v>
      </c>
      <c r="K435" s="31">
        <v>2314</v>
      </c>
      <c r="L435" s="31">
        <v>2269.8000000000002</v>
      </c>
      <c r="M435" s="31">
        <v>6.5110000000000001E-2</v>
      </c>
      <c r="N435" s="1"/>
      <c r="O435" s="1"/>
    </row>
    <row r="436" spans="1:15" ht="12.75" customHeight="1">
      <c r="A436" s="31">
        <v>426</v>
      </c>
      <c r="B436" s="31" t="s">
        <v>519</v>
      </c>
      <c r="C436" s="31">
        <v>862</v>
      </c>
      <c r="D436" s="40">
        <v>867.51666666666677</v>
      </c>
      <c r="E436" s="40">
        <v>854.48333333333358</v>
      </c>
      <c r="F436" s="40">
        <v>846.96666666666681</v>
      </c>
      <c r="G436" s="40">
        <v>833.93333333333362</v>
      </c>
      <c r="H436" s="40">
        <v>875.03333333333353</v>
      </c>
      <c r="I436" s="40">
        <v>888.06666666666661</v>
      </c>
      <c r="J436" s="40">
        <v>895.58333333333348</v>
      </c>
      <c r="K436" s="31">
        <v>880.55</v>
      </c>
      <c r="L436" s="31">
        <v>860</v>
      </c>
      <c r="M436" s="31">
        <v>0.26784999999999998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761.35</v>
      </c>
      <c r="D437" s="40">
        <v>763.51666666666677</v>
      </c>
      <c r="E437" s="40">
        <v>752.03333333333353</v>
      </c>
      <c r="F437" s="40">
        <v>742.71666666666681</v>
      </c>
      <c r="G437" s="40">
        <v>731.23333333333358</v>
      </c>
      <c r="H437" s="40">
        <v>772.83333333333348</v>
      </c>
      <c r="I437" s="40">
        <v>784.31666666666683</v>
      </c>
      <c r="J437" s="40">
        <v>793.63333333333344</v>
      </c>
      <c r="K437" s="31">
        <v>775</v>
      </c>
      <c r="L437" s="31">
        <v>754.2</v>
      </c>
      <c r="M437" s="31">
        <v>29.503879999999999</v>
      </c>
      <c r="N437" s="1"/>
      <c r="O437" s="1"/>
    </row>
    <row r="438" spans="1:15" ht="12.75" customHeight="1">
      <c r="A438" s="31">
        <v>428</v>
      </c>
      <c r="B438" s="31" t="s">
        <v>520</v>
      </c>
      <c r="C438" s="31">
        <v>436.25</v>
      </c>
      <c r="D438" s="40">
        <v>437.48333333333335</v>
      </c>
      <c r="E438" s="40">
        <v>430.76666666666671</v>
      </c>
      <c r="F438" s="40">
        <v>425.28333333333336</v>
      </c>
      <c r="G438" s="40">
        <v>418.56666666666672</v>
      </c>
      <c r="H438" s="40">
        <v>442.9666666666667</v>
      </c>
      <c r="I438" s="40">
        <v>449.68333333333339</v>
      </c>
      <c r="J438" s="40">
        <v>455.16666666666669</v>
      </c>
      <c r="K438" s="31">
        <v>444.2</v>
      </c>
      <c r="L438" s="31">
        <v>432</v>
      </c>
      <c r="M438" s="31">
        <v>3.4247299999999998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550.5</v>
      </c>
      <c r="D439" s="40">
        <v>548.25</v>
      </c>
      <c r="E439" s="40">
        <v>543</v>
      </c>
      <c r="F439" s="40">
        <v>535.5</v>
      </c>
      <c r="G439" s="40">
        <v>530.25</v>
      </c>
      <c r="H439" s="40">
        <v>555.75</v>
      </c>
      <c r="I439" s="40">
        <v>561</v>
      </c>
      <c r="J439" s="40">
        <v>568.5</v>
      </c>
      <c r="K439" s="31">
        <v>553.5</v>
      </c>
      <c r="L439" s="31">
        <v>540.75</v>
      </c>
      <c r="M439" s="31">
        <v>14.83304</v>
      </c>
      <c r="N439" s="1"/>
      <c r="O439" s="1"/>
    </row>
    <row r="440" spans="1:15" ht="12.75" customHeight="1">
      <c r="A440" s="31">
        <v>430</v>
      </c>
      <c r="B440" s="31" t="s">
        <v>523</v>
      </c>
      <c r="C440" s="31">
        <v>723.8</v>
      </c>
      <c r="D440" s="40">
        <v>722.0333333333333</v>
      </c>
      <c r="E440" s="40">
        <v>715.06666666666661</v>
      </c>
      <c r="F440" s="40">
        <v>706.33333333333326</v>
      </c>
      <c r="G440" s="40">
        <v>699.36666666666656</v>
      </c>
      <c r="H440" s="40">
        <v>730.76666666666665</v>
      </c>
      <c r="I440" s="40">
        <v>737.73333333333335</v>
      </c>
      <c r="J440" s="40">
        <v>746.4666666666667</v>
      </c>
      <c r="K440" s="31">
        <v>729</v>
      </c>
      <c r="L440" s="31">
        <v>713.3</v>
      </c>
      <c r="M440" s="31">
        <v>0.67723999999999995</v>
      </c>
      <c r="N440" s="1"/>
      <c r="O440" s="1"/>
    </row>
    <row r="441" spans="1:15" ht="12.75" customHeight="1">
      <c r="A441" s="31">
        <v>431</v>
      </c>
      <c r="B441" s="31" t="s">
        <v>521</v>
      </c>
      <c r="C441" s="31">
        <v>416.5</v>
      </c>
      <c r="D441" s="40">
        <v>416.09999999999997</v>
      </c>
      <c r="E441" s="40">
        <v>409.19999999999993</v>
      </c>
      <c r="F441" s="40">
        <v>401.9</v>
      </c>
      <c r="G441" s="40">
        <v>394.99999999999994</v>
      </c>
      <c r="H441" s="40">
        <v>423.39999999999992</v>
      </c>
      <c r="I441" s="40">
        <v>430.2999999999999</v>
      </c>
      <c r="J441" s="40">
        <v>437.59999999999991</v>
      </c>
      <c r="K441" s="31">
        <v>423</v>
      </c>
      <c r="L441" s="31">
        <v>408.8</v>
      </c>
      <c r="M441" s="31">
        <v>2.8823799999999999</v>
      </c>
      <c r="N441" s="1"/>
      <c r="O441" s="1"/>
    </row>
    <row r="442" spans="1:15" ht="12.75" customHeight="1">
      <c r="A442" s="31">
        <v>432</v>
      </c>
      <c r="B442" s="31" t="s">
        <v>522</v>
      </c>
      <c r="C442" s="31">
        <v>2374.1</v>
      </c>
      <c r="D442" s="40">
        <v>2370.7999999999997</v>
      </c>
      <c r="E442" s="40">
        <v>2326.5499999999993</v>
      </c>
      <c r="F442" s="40">
        <v>2278.9999999999995</v>
      </c>
      <c r="G442" s="40">
        <v>2234.7499999999991</v>
      </c>
      <c r="H442" s="40">
        <v>2418.3499999999995</v>
      </c>
      <c r="I442" s="40">
        <v>2462.6000000000004</v>
      </c>
      <c r="J442" s="40">
        <v>2510.1499999999996</v>
      </c>
      <c r="K442" s="31">
        <v>2415.0500000000002</v>
      </c>
      <c r="L442" s="31">
        <v>2323.25</v>
      </c>
      <c r="M442" s="31">
        <v>0.62783</v>
      </c>
      <c r="N442" s="1"/>
      <c r="O442" s="1"/>
    </row>
    <row r="443" spans="1:15" ht="12.75" customHeight="1">
      <c r="A443" s="31">
        <v>433</v>
      </c>
      <c r="B443" s="31" t="s">
        <v>524</v>
      </c>
      <c r="C443" s="31">
        <v>517.15</v>
      </c>
      <c r="D443" s="40">
        <v>514.4</v>
      </c>
      <c r="E443" s="40">
        <v>508.94999999999993</v>
      </c>
      <c r="F443" s="40">
        <v>500.74999999999994</v>
      </c>
      <c r="G443" s="40">
        <v>495.2999999999999</v>
      </c>
      <c r="H443" s="40">
        <v>522.59999999999991</v>
      </c>
      <c r="I443" s="40">
        <v>528.04999999999995</v>
      </c>
      <c r="J443" s="40">
        <v>536.25</v>
      </c>
      <c r="K443" s="31">
        <v>519.85</v>
      </c>
      <c r="L443" s="31">
        <v>506.2</v>
      </c>
      <c r="M443" s="31">
        <v>0.93354999999999999</v>
      </c>
      <c r="N443" s="1"/>
      <c r="O443" s="1"/>
    </row>
    <row r="444" spans="1:15" ht="12.75" customHeight="1">
      <c r="A444" s="31">
        <v>434</v>
      </c>
      <c r="B444" s="31" t="s">
        <v>525</v>
      </c>
      <c r="C444" s="31">
        <v>7.85</v>
      </c>
      <c r="D444" s="40">
        <v>7.7833333333333341</v>
      </c>
      <c r="E444" s="40">
        <v>7.7166666666666686</v>
      </c>
      <c r="F444" s="40">
        <v>7.5833333333333348</v>
      </c>
      <c r="G444" s="40">
        <v>7.5166666666666693</v>
      </c>
      <c r="H444" s="40">
        <v>7.9166666666666679</v>
      </c>
      <c r="I444" s="40">
        <v>7.9833333333333325</v>
      </c>
      <c r="J444" s="40">
        <v>8.1166666666666671</v>
      </c>
      <c r="K444" s="31">
        <v>7.85</v>
      </c>
      <c r="L444" s="31">
        <v>7.65</v>
      </c>
      <c r="M444" s="31">
        <v>1190.73478</v>
      </c>
      <c r="N444" s="1"/>
      <c r="O444" s="1"/>
    </row>
    <row r="445" spans="1:15" ht="12.75" customHeight="1">
      <c r="A445" s="31">
        <v>435</v>
      </c>
      <c r="B445" s="31" t="s">
        <v>512</v>
      </c>
      <c r="C445" s="31">
        <v>391.85</v>
      </c>
      <c r="D445" s="40">
        <v>393.75</v>
      </c>
      <c r="E445" s="40">
        <v>386.45</v>
      </c>
      <c r="F445" s="40">
        <v>381.05</v>
      </c>
      <c r="G445" s="40">
        <v>373.75</v>
      </c>
      <c r="H445" s="40">
        <v>399.15</v>
      </c>
      <c r="I445" s="40">
        <v>406.44999999999993</v>
      </c>
      <c r="J445" s="40">
        <v>411.84999999999997</v>
      </c>
      <c r="K445" s="31">
        <v>401.05</v>
      </c>
      <c r="L445" s="31">
        <v>388.35</v>
      </c>
      <c r="M445" s="31">
        <v>6.8501599999999998</v>
      </c>
      <c r="N445" s="1"/>
      <c r="O445" s="1"/>
    </row>
    <row r="446" spans="1:15" ht="12.75" customHeight="1">
      <c r="A446" s="31">
        <v>436</v>
      </c>
      <c r="B446" s="31" t="s">
        <v>526</v>
      </c>
      <c r="C446" s="31">
        <v>978.5</v>
      </c>
      <c r="D446" s="40">
        <v>976.18333333333339</v>
      </c>
      <c r="E446" s="40">
        <v>968.36666666666679</v>
      </c>
      <c r="F446" s="40">
        <v>958.23333333333335</v>
      </c>
      <c r="G446" s="40">
        <v>950.41666666666674</v>
      </c>
      <c r="H446" s="40">
        <v>986.31666666666683</v>
      </c>
      <c r="I446" s="40">
        <v>994.13333333333344</v>
      </c>
      <c r="J446" s="40">
        <v>1004.2666666666669</v>
      </c>
      <c r="K446" s="31">
        <v>984</v>
      </c>
      <c r="L446" s="31">
        <v>966.05</v>
      </c>
      <c r="M446" s="31">
        <v>0.12452000000000001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602.25</v>
      </c>
      <c r="D447" s="40">
        <v>601.15</v>
      </c>
      <c r="E447" s="40">
        <v>593.4</v>
      </c>
      <c r="F447" s="40">
        <v>584.54999999999995</v>
      </c>
      <c r="G447" s="40">
        <v>576.79999999999995</v>
      </c>
      <c r="H447" s="40">
        <v>610</v>
      </c>
      <c r="I447" s="40">
        <v>617.75</v>
      </c>
      <c r="J447" s="40">
        <v>626.6</v>
      </c>
      <c r="K447" s="31">
        <v>608.9</v>
      </c>
      <c r="L447" s="31">
        <v>592.29999999999995</v>
      </c>
      <c r="M447" s="31">
        <v>5.7490100000000002</v>
      </c>
      <c r="N447" s="1"/>
      <c r="O447" s="1"/>
    </row>
    <row r="448" spans="1:15" ht="12.75" customHeight="1">
      <c r="A448" s="31">
        <v>438</v>
      </c>
      <c r="B448" s="31" t="s">
        <v>531</v>
      </c>
      <c r="C448" s="31">
        <v>1794.05</v>
      </c>
      <c r="D448" s="40">
        <v>1835.05</v>
      </c>
      <c r="E448" s="40">
        <v>1731.1</v>
      </c>
      <c r="F448" s="40">
        <v>1668.1499999999999</v>
      </c>
      <c r="G448" s="40">
        <v>1564.1999999999998</v>
      </c>
      <c r="H448" s="40">
        <v>1898</v>
      </c>
      <c r="I448" s="40">
        <v>2001.9500000000003</v>
      </c>
      <c r="J448" s="40">
        <v>2064.9</v>
      </c>
      <c r="K448" s="31">
        <v>1939</v>
      </c>
      <c r="L448" s="31">
        <v>1772.1</v>
      </c>
      <c r="M448" s="31">
        <v>11.20885</v>
      </c>
      <c r="N448" s="1"/>
      <c r="O448" s="1"/>
    </row>
    <row r="449" spans="1:15" ht="12.75" customHeight="1">
      <c r="A449" s="31">
        <v>439</v>
      </c>
      <c r="B449" s="31" t="s">
        <v>532</v>
      </c>
      <c r="C449" s="31">
        <v>13487.2</v>
      </c>
      <c r="D449" s="40">
        <v>13504.4</v>
      </c>
      <c r="E449" s="40">
        <v>13358.8</v>
      </c>
      <c r="F449" s="40">
        <v>13230.4</v>
      </c>
      <c r="G449" s="40">
        <v>13084.8</v>
      </c>
      <c r="H449" s="40">
        <v>13632.8</v>
      </c>
      <c r="I449" s="40">
        <v>13778.400000000001</v>
      </c>
      <c r="J449" s="40">
        <v>13906.8</v>
      </c>
      <c r="K449" s="31">
        <v>13650</v>
      </c>
      <c r="L449" s="31">
        <v>13376</v>
      </c>
      <c r="M449" s="31">
        <v>9.7000000000000003E-3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940.15</v>
      </c>
      <c r="D450" s="40">
        <v>941.26666666666677</v>
      </c>
      <c r="E450" s="40">
        <v>930.53333333333353</v>
      </c>
      <c r="F450" s="40">
        <v>920.91666666666674</v>
      </c>
      <c r="G450" s="40">
        <v>910.18333333333351</v>
      </c>
      <c r="H450" s="40">
        <v>950.88333333333355</v>
      </c>
      <c r="I450" s="40">
        <v>961.6166666666669</v>
      </c>
      <c r="J450" s="40">
        <v>971.23333333333358</v>
      </c>
      <c r="K450" s="31">
        <v>952</v>
      </c>
      <c r="L450" s="31">
        <v>931.65</v>
      </c>
      <c r="M450" s="31">
        <v>23.068000000000001</v>
      </c>
      <c r="N450" s="1"/>
      <c r="O450" s="1"/>
    </row>
    <row r="451" spans="1:15" ht="12.75" customHeight="1">
      <c r="A451" s="31">
        <v>441</v>
      </c>
      <c r="B451" s="31" t="s">
        <v>533</v>
      </c>
      <c r="C451" s="31">
        <v>216.45</v>
      </c>
      <c r="D451" s="40">
        <v>215.93333333333331</v>
      </c>
      <c r="E451" s="40">
        <v>212.61666666666662</v>
      </c>
      <c r="F451" s="40">
        <v>208.7833333333333</v>
      </c>
      <c r="G451" s="40">
        <v>205.46666666666661</v>
      </c>
      <c r="H451" s="40">
        <v>219.76666666666662</v>
      </c>
      <c r="I451" s="40">
        <v>223.08333333333329</v>
      </c>
      <c r="J451" s="40">
        <v>226.91666666666663</v>
      </c>
      <c r="K451" s="31">
        <v>219.25</v>
      </c>
      <c r="L451" s="31">
        <v>212.1</v>
      </c>
      <c r="M451" s="31">
        <v>25.12575</v>
      </c>
      <c r="N451" s="1"/>
      <c r="O451" s="1"/>
    </row>
    <row r="452" spans="1:15" ht="12.75" customHeight="1">
      <c r="A452" s="31">
        <v>442</v>
      </c>
      <c r="B452" s="31" t="s">
        <v>534</v>
      </c>
      <c r="C452" s="31">
        <v>1391.75</v>
      </c>
      <c r="D452" s="40">
        <v>1378.9166666666667</v>
      </c>
      <c r="E452" s="40">
        <v>1362.9333333333334</v>
      </c>
      <c r="F452" s="40">
        <v>1334.1166666666666</v>
      </c>
      <c r="G452" s="40">
        <v>1318.1333333333332</v>
      </c>
      <c r="H452" s="40">
        <v>1407.7333333333336</v>
      </c>
      <c r="I452" s="40">
        <v>1423.7166666666667</v>
      </c>
      <c r="J452" s="40">
        <v>1452.5333333333338</v>
      </c>
      <c r="K452" s="31">
        <v>1394.9</v>
      </c>
      <c r="L452" s="31">
        <v>1350.1</v>
      </c>
      <c r="M452" s="31">
        <v>2.8171400000000002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769.65</v>
      </c>
      <c r="D453" s="40">
        <v>772.31666666666661</v>
      </c>
      <c r="E453" s="40">
        <v>762.68333333333317</v>
      </c>
      <c r="F453" s="40">
        <v>755.71666666666658</v>
      </c>
      <c r="G453" s="40">
        <v>746.08333333333314</v>
      </c>
      <c r="H453" s="40">
        <v>779.28333333333319</v>
      </c>
      <c r="I453" s="40">
        <v>788.91666666666663</v>
      </c>
      <c r="J453" s="40">
        <v>795.88333333333321</v>
      </c>
      <c r="K453" s="31">
        <v>781.95</v>
      </c>
      <c r="L453" s="31">
        <v>765.35</v>
      </c>
      <c r="M453" s="31">
        <v>14.127940000000001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5993.75</v>
      </c>
      <c r="D454" s="40">
        <v>5973.583333333333</v>
      </c>
      <c r="E454" s="40">
        <v>5897.1666666666661</v>
      </c>
      <c r="F454" s="40">
        <v>5800.583333333333</v>
      </c>
      <c r="G454" s="40">
        <v>5724.1666666666661</v>
      </c>
      <c r="H454" s="40">
        <v>6070.1666666666661</v>
      </c>
      <c r="I454" s="40">
        <v>6146.5833333333321</v>
      </c>
      <c r="J454" s="40">
        <v>6243.1666666666661</v>
      </c>
      <c r="K454" s="31">
        <v>6050</v>
      </c>
      <c r="L454" s="31">
        <v>5877</v>
      </c>
      <c r="M454" s="31">
        <v>1.6573800000000001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494.45</v>
      </c>
      <c r="D455" s="40">
        <v>492.59999999999997</v>
      </c>
      <c r="E455" s="40">
        <v>488.39999999999992</v>
      </c>
      <c r="F455" s="40">
        <v>482.34999999999997</v>
      </c>
      <c r="G455" s="40">
        <v>478.14999999999992</v>
      </c>
      <c r="H455" s="40">
        <v>498.64999999999992</v>
      </c>
      <c r="I455" s="40">
        <v>502.84999999999997</v>
      </c>
      <c r="J455" s="40">
        <v>508.89999999999992</v>
      </c>
      <c r="K455" s="31">
        <v>496.8</v>
      </c>
      <c r="L455" s="31">
        <v>486.55</v>
      </c>
      <c r="M455" s="31">
        <v>145.67814999999999</v>
      </c>
      <c r="N455" s="1"/>
      <c r="O455" s="1"/>
    </row>
    <row r="456" spans="1:15" ht="12.75" customHeight="1">
      <c r="A456" s="31">
        <v>446</v>
      </c>
      <c r="B456" s="31" t="s">
        <v>535</v>
      </c>
      <c r="C456" s="31">
        <v>258.64999999999998</v>
      </c>
      <c r="D456" s="40">
        <v>260.13333333333333</v>
      </c>
      <c r="E456" s="40">
        <v>255.51666666666665</v>
      </c>
      <c r="F456" s="40">
        <v>252.38333333333333</v>
      </c>
      <c r="G456" s="40">
        <v>247.76666666666665</v>
      </c>
      <c r="H456" s="40">
        <v>263.26666666666665</v>
      </c>
      <c r="I456" s="40">
        <v>267.88333333333333</v>
      </c>
      <c r="J456" s="40">
        <v>271.01666666666665</v>
      </c>
      <c r="K456" s="31">
        <v>264.75</v>
      </c>
      <c r="L456" s="31">
        <v>257</v>
      </c>
      <c r="M456" s="31">
        <v>24.209129999999998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228</v>
      </c>
      <c r="D457" s="40">
        <v>227.76666666666665</v>
      </c>
      <c r="E457" s="40">
        <v>225.6333333333333</v>
      </c>
      <c r="F457" s="40">
        <v>223.26666666666665</v>
      </c>
      <c r="G457" s="40">
        <v>221.1333333333333</v>
      </c>
      <c r="H457" s="40">
        <v>230.1333333333333</v>
      </c>
      <c r="I457" s="40">
        <v>232.26666666666662</v>
      </c>
      <c r="J457" s="40">
        <v>234.6333333333333</v>
      </c>
      <c r="K457" s="31">
        <v>229.9</v>
      </c>
      <c r="L457" s="31">
        <v>225.4</v>
      </c>
      <c r="M457" s="31">
        <v>263.63105000000002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1180</v>
      </c>
      <c r="D458" s="40">
        <v>1178.8333333333333</v>
      </c>
      <c r="E458" s="40">
        <v>1168.7666666666664</v>
      </c>
      <c r="F458" s="40">
        <v>1157.5333333333331</v>
      </c>
      <c r="G458" s="40">
        <v>1147.4666666666662</v>
      </c>
      <c r="H458" s="40">
        <v>1190.0666666666666</v>
      </c>
      <c r="I458" s="40">
        <v>1200.1333333333337</v>
      </c>
      <c r="J458" s="40">
        <v>1211.3666666666668</v>
      </c>
      <c r="K458" s="31">
        <v>1188.9000000000001</v>
      </c>
      <c r="L458" s="31">
        <v>1167.5999999999999</v>
      </c>
      <c r="M458" s="31">
        <v>48.121299999999998</v>
      </c>
      <c r="N458" s="1"/>
      <c r="O458" s="1"/>
    </row>
    <row r="459" spans="1:15" ht="12.75" customHeight="1">
      <c r="A459" s="31">
        <v>449</v>
      </c>
      <c r="B459" s="31" t="s">
        <v>863</v>
      </c>
      <c r="C459" s="31">
        <v>764.5</v>
      </c>
      <c r="D459" s="40">
        <v>764.16666666666663</v>
      </c>
      <c r="E459" s="40">
        <v>759.33333333333326</v>
      </c>
      <c r="F459" s="40">
        <v>754.16666666666663</v>
      </c>
      <c r="G459" s="40">
        <v>749.33333333333326</v>
      </c>
      <c r="H459" s="40">
        <v>769.33333333333326</v>
      </c>
      <c r="I459" s="40">
        <v>774.16666666666652</v>
      </c>
      <c r="J459" s="40">
        <v>779.33333333333326</v>
      </c>
      <c r="K459" s="31">
        <v>769</v>
      </c>
      <c r="L459" s="31">
        <v>759</v>
      </c>
      <c r="M459" s="31">
        <v>0.49074000000000001</v>
      </c>
      <c r="N459" s="1"/>
      <c r="O459" s="1"/>
    </row>
    <row r="460" spans="1:15" ht="12.75" customHeight="1">
      <c r="A460" s="31">
        <v>450</v>
      </c>
      <c r="B460" s="31" t="s">
        <v>527</v>
      </c>
      <c r="C460" s="31">
        <v>2292.6</v>
      </c>
      <c r="D460" s="40">
        <v>2273.5333333333333</v>
      </c>
      <c r="E460" s="40">
        <v>2239.0666666666666</v>
      </c>
      <c r="F460" s="40">
        <v>2185.5333333333333</v>
      </c>
      <c r="G460" s="40">
        <v>2151.0666666666666</v>
      </c>
      <c r="H460" s="40">
        <v>2327.0666666666666</v>
      </c>
      <c r="I460" s="40">
        <v>2361.5333333333328</v>
      </c>
      <c r="J460" s="40">
        <v>2415.0666666666666</v>
      </c>
      <c r="K460" s="31">
        <v>2308</v>
      </c>
      <c r="L460" s="31">
        <v>2220</v>
      </c>
      <c r="M460" s="31">
        <v>0.48438999999999999</v>
      </c>
      <c r="N460" s="1"/>
      <c r="O460" s="1"/>
    </row>
    <row r="461" spans="1:15" ht="12.75" customHeight="1">
      <c r="A461" s="31">
        <v>451</v>
      </c>
      <c r="B461" s="31" t="s">
        <v>528</v>
      </c>
      <c r="C461" s="31">
        <v>805.15</v>
      </c>
      <c r="D461" s="40">
        <v>808.16666666666663</v>
      </c>
      <c r="E461" s="40">
        <v>797.5333333333333</v>
      </c>
      <c r="F461" s="40">
        <v>789.91666666666663</v>
      </c>
      <c r="G461" s="40">
        <v>779.2833333333333</v>
      </c>
      <c r="H461" s="40">
        <v>815.7833333333333</v>
      </c>
      <c r="I461" s="40">
        <v>826.41666666666674</v>
      </c>
      <c r="J461" s="40">
        <v>834.0333333333333</v>
      </c>
      <c r="K461" s="31">
        <v>818.8</v>
      </c>
      <c r="L461" s="31">
        <v>800.55</v>
      </c>
      <c r="M461" s="31">
        <v>9.8220000000000002E-2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3636.8</v>
      </c>
      <c r="D462" s="40">
        <v>3617.9666666666667</v>
      </c>
      <c r="E462" s="40">
        <v>3593.9333333333334</v>
      </c>
      <c r="F462" s="40">
        <v>3551.0666666666666</v>
      </c>
      <c r="G462" s="40">
        <v>3527.0333333333333</v>
      </c>
      <c r="H462" s="40">
        <v>3660.8333333333335</v>
      </c>
      <c r="I462" s="40">
        <v>3684.8666666666672</v>
      </c>
      <c r="J462" s="40">
        <v>3727.7333333333336</v>
      </c>
      <c r="K462" s="31">
        <v>3642</v>
      </c>
      <c r="L462" s="31">
        <v>3575.1</v>
      </c>
      <c r="M462" s="31">
        <v>15.10718</v>
      </c>
      <c r="N462" s="1"/>
      <c r="O462" s="1"/>
    </row>
    <row r="463" spans="1:15" ht="12.75" customHeight="1">
      <c r="A463" s="31">
        <v>453</v>
      </c>
      <c r="B463" s="31" t="s">
        <v>536</v>
      </c>
      <c r="C463" s="31">
        <v>4165.8999999999996</v>
      </c>
      <c r="D463" s="40">
        <v>4154.3666666666659</v>
      </c>
      <c r="E463" s="40">
        <v>4109.7333333333318</v>
      </c>
      <c r="F463" s="40">
        <v>4053.5666666666657</v>
      </c>
      <c r="G463" s="40">
        <v>4008.9333333333316</v>
      </c>
      <c r="H463" s="40">
        <v>4210.5333333333319</v>
      </c>
      <c r="I463" s="40">
        <v>4255.1666666666652</v>
      </c>
      <c r="J463" s="40">
        <v>4311.3333333333321</v>
      </c>
      <c r="K463" s="31">
        <v>4199</v>
      </c>
      <c r="L463" s="31">
        <v>4098.2</v>
      </c>
      <c r="M463" s="31">
        <v>0.39811999999999997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1602.65</v>
      </c>
      <c r="D464" s="40">
        <v>1597.4666666666669</v>
      </c>
      <c r="E464" s="40">
        <v>1583.7333333333338</v>
      </c>
      <c r="F464" s="40">
        <v>1564.8166666666668</v>
      </c>
      <c r="G464" s="40">
        <v>1551.0833333333337</v>
      </c>
      <c r="H464" s="40">
        <v>1616.3833333333339</v>
      </c>
      <c r="I464" s="40">
        <v>1630.116666666667</v>
      </c>
      <c r="J464" s="40">
        <v>1649.033333333334</v>
      </c>
      <c r="K464" s="31">
        <v>1611.2</v>
      </c>
      <c r="L464" s="31">
        <v>1578.55</v>
      </c>
      <c r="M464" s="31">
        <v>17.76362</v>
      </c>
      <c r="N464" s="1"/>
      <c r="O464" s="1"/>
    </row>
    <row r="465" spans="1:15" ht="12.75" customHeight="1">
      <c r="A465" s="31">
        <v>455</v>
      </c>
      <c r="B465" s="31" t="s">
        <v>538</v>
      </c>
      <c r="C465" s="31">
        <v>1845.85</v>
      </c>
      <c r="D465" s="40">
        <v>1839.8666666666666</v>
      </c>
      <c r="E465" s="40">
        <v>1735.9333333333332</v>
      </c>
      <c r="F465" s="40">
        <v>1626.0166666666667</v>
      </c>
      <c r="G465" s="40">
        <v>1522.0833333333333</v>
      </c>
      <c r="H465" s="40">
        <v>1949.7833333333331</v>
      </c>
      <c r="I465" s="40">
        <v>2053.7166666666662</v>
      </c>
      <c r="J465" s="40">
        <v>2163.6333333333332</v>
      </c>
      <c r="K465" s="31">
        <v>1943.8</v>
      </c>
      <c r="L465" s="31">
        <v>1729.95</v>
      </c>
      <c r="M465" s="31">
        <v>7.9971199999999998</v>
      </c>
      <c r="N465" s="1"/>
      <c r="O465" s="1"/>
    </row>
    <row r="466" spans="1:15" ht="12.75" customHeight="1">
      <c r="A466" s="31">
        <v>456</v>
      </c>
      <c r="B466" s="31" t="s">
        <v>539</v>
      </c>
      <c r="C466" s="31">
        <v>1100.75</v>
      </c>
      <c r="D466" s="40">
        <v>1089.0833333333333</v>
      </c>
      <c r="E466" s="40">
        <v>1073.1666666666665</v>
      </c>
      <c r="F466" s="40">
        <v>1045.5833333333333</v>
      </c>
      <c r="G466" s="40">
        <v>1029.6666666666665</v>
      </c>
      <c r="H466" s="40">
        <v>1116.6666666666665</v>
      </c>
      <c r="I466" s="40">
        <v>1132.583333333333</v>
      </c>
      <c r="J466" s="40">
        <v>1160.1666666666665</v>
      </c>
      <c r="K466" s="31">
        <v>1105</v>
      </c>
      <c r="L466" s="31">
        <v>1061.5</v>
      </c>
      <c r="M466" s="31">
        <v>1.1648799999999999</v>
      </c>
      <c r="N466" s="1"/>
      <c r="O466" s="1"/>
    </row>
    <row r="467" spans="1:15" ht="12.75" customHeight="1">
      <c r="A467" s="31">
        <v>457</v>
      </c>
      <c r="B467" s="31" t="s">
        <v>543</v>
      </c>
      <c r="C467" s="31">
        <v>1660.85</v>
      </c>
      <c r="D467" s="40">
        <v>1664.6166666666668</v>
      </c>
      <c r="E467" s="40">
        <v>1651.2333333333336</v>
      </c>
      <c r="F467" s="40">
        <v>1641.6166666666668</v>
      </c>
      <c r="G467" s="40">
        <v>1628.2333333333336</v>
      </c>
      <c r="H467" s="40">
        <v>1674.2333333333336</v>
      </c>
      <c r="I467" s="40">
        <v>1687.6166666666668</v>
      </c>
      <c r="J467" s="40">
        <v>1697.2333333333336</v>
      </c>
      <c r="K467" s="31">
        <v>1678</v>
      </c>
      <c r="L467" s="31">
        <v>1655</v>
      </c>
      <c r="M467" s="31">
        <v>0.43446000000000001</v>
      </c>
      <c r="N467" s="1"/>
      <c r="O467" s="1"/>
    </row>
    <row r="468" spans="1:15" ht="12.75" customHeight="1">
      <c r="A468" s="31">
        <v>458</v>
      </c>
      <c r="B468" s="31" t="s">
        <v>540</v>
      </c>
      <c r="C468" s="31">
        <v>1962.55</v>
      </c>
      <c r="D468" s="40">
        <v>1954.05</v>
      </c>
      <c r="E468" s="40">
        <v>1918.1</v>
      </c>
      <c r="F468" s="40">
        <v>1873.6499999999999</v>
      </c>
      <c r="G468" s="40">
        <v>1837.6999999999998</v>
      </c>
      <c r="H468" s="40">
        <v>1998.5</v>
      </c>
      <c r="I468" s="40">
        <v>2034.4500000000003</v>
      </c>
      <c r="J468" s="40">
        <v>2078.9</v>
      </c>
      <c r="K468" s="31">
        <v>1990</v>
      </c>
      <c r="L468" s="31">
        <v>1909.6</v>
      </c>
      <c r="M468" s="31">
        <v>0.39683000000000002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2339.35</v>
      </c>
      <c r="D469" s="40">
        <v>2340.35</v>
      </c>
      <c r="E469" s="40">
        <v>2295.2999999999997</v>
      </c>
      <c r="F469" s="40">
        <v>2251.25</v>
      </c>
      <c r="G469" s="40">
        <v>2206.1999999999998</v>
      </c>
      <c r="H469" s="40">
        <v>2384.3999999999996</v>
      </c>
      <c r="I469" s="40">
        <v>2429.4499999999998</v>
      </c>
      <c r="J469" s="40">
        <v>2473.4999999999995</v>
      </c>
      <c r="K469" s="31">
        <v>2385.4</v>
      </c>
      <c r="L469" s="31">
        <v>2296.3000000000002</v>
      </c>
      <c r="M469" s="31">
        <v>22.881640000000001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3086.65</v>
      </c>
      <c r="D470" s="40">
        <v>3095.7833333333333</v>
      </c>
      <c r="E470" s="40">
        <v>3062.9166666666665</v>
      </c>
      <c r="F470" s="40">
        <v>3039.1833333333334</v>
      </c>
      <c r="G470" s="40">
        <v>3006.3166666666666</v>
      </c>
      <c r="H470" s="40">
        <v>3119.5166666666664</v>
      </c>
      <c r="I470" s="40">
        <v>3152.3833333333332</v>
      </c>
      <c r="J470" s="40">
        <v>3176.1166666666663</v>
      </c>
      <c r="K470" s="31">
        <v>3128.65</v>
      </c>
      <c r="L470" s="31">
        <v>3072.05</v>
      </c>
      <c r="M470" s="31">
        <v>0.67678000000000005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579.70000000000005</v>
      </c>
      <c r="D471" s="40">
        <v>576.66666666666663</v>
      </c>
      <c r="E471" s="40">
        <v>570.93333333333328</v>
      </c>
      <c r="F471" s="40">
        <v>562.16666666666663</v>
      </c>
      <c r="G471" s="40">
        <v>556.43333333333328</v>
      </c>
      <c r="H471" s="40">
        <v>585.43333333333328</v>
      </c>
      <c r="I471" s="40">
        <v>591.16666666666663</v>
      </c>
      <c r="J471" s="40">
        <v>599.93333333333328</v>
      </c>
      <c r="K471" s="31">
        <v>582.4</v>
      </c>
      <c r="L471" s="31">
        <v>567.9</v>
      </c>
      <c r="M471" s="31">
        <v>6.28423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1035.95</v>
      </c>
      <c r="D472" s="40">
        <v>1033.6499999999999</v>
      </c>
      <c r="E472" s="40">
        <v>1027.2999999999997</v>
      </c>
      <c r="F472" s="40">
        <v>1018.6499999999999</v>
      </c>
      <c r="G472" s="40">
        <v>1012.2999999999997</v>
      </c>
      <c r="H472" s="40">
        <v>1042.2999999999997</v>
      </c>
      <c r="I472" s="40">
        <v>1048.6499999999996</v>
      </c>
      <c r="J472" s="40">
        <v>1057.2999999999997</v>
      </c>
      <c r="K472" s="31">
        <v>1040</v>
      </c>
      <c r="L472" s="31">
        <v>1025</v>
      </c>
      <c r="M472" s="31">
        <v>2.3207499999999999</v>
      </c>
      <c r="N472" s="1"/>
      <c r="O472" s="1"/>
    </row>
    <row r="473" spans="1:15" ht="12.75" customHeight="1">
      <c r="A473" s="31">
        <v>463</v>
      </c>
      <c r="B473" s="31" t="s">
        <v>541</v>
      </c>
      <c r="C473" s="31">
        <v>54.7</v>
      </c>
      <c r="D473" s="40">
        <v>54.6</v>
      </c>
      <c r="E473" s="40">
        <v>52.35</v>
      </c>
      <c r="F473" s="40">
        <v>50</v>
      </c>
      <c r="G473" s="40">
        <v>47.75</v>
      </c>
      <c r="H473" s="40">
        <v>56.95</v>
      </c>
      <c r="I473" s="40">
        <v>59.2</v>
      </c>
      <c r="J473" s="40">
        <v>61.550000000000004</v>
      </c>
      <c r="K473" s="31">
        <v>56.85</v>
      </c>
      <c r="L473" s="31">
        <v>52.25</v>
      </c>
      <c r="M473" s="31">
        <v>722.61419000000001</v>
      </c>
      <c r="N473" s="1"/>
      <c r="O473" s="1"/>
    </row>
    <row r="474" spans="1:15" ht="12.75" customHeight="1">
      <c r="A474" s="31">
        <v>464</v>
      </c>
      <c r="B474" s="31" t="s">
        <v>542</v>
      </c>
      <c r="C474" s="31">
        <v>184.7</v>
      </c>
      <c r="D474" s="40">
        <v>184.96666666666667</v>
      </c>
      <c r="E474" s="40">
        <v>182.58333333333334</v>
      </c>
      <c r="F474" s="40">
        <v>180.46666666666667</v>
      </c>
      <c r="G474" s="40">
        <v>178.08333333333334</v>
      </c>
      <c r="H474" s="40">
        <v>187.08333333333334</v>
      </c>
      <c r="I474" s="40">
        <v>189.46666666666667</v>
      </c>
      <c r="J474" s="40">
        <v>191.58333333333334</v>
      </c>
      <c r="K474" s="31">
        <v>187.35</v>
      </c>
      <c r="L474" s="31">
        <v>182.85</v>
      </c>
      <c r="M474" s="31">
        <v>1.9260699999999999</v>
      </c>
      <c r="N474" s="1"/>
      <c r="O474" s="1"/>
    </row>
    <row r="475" spans="1:15" ht="12.75" customHeight="1">
      <c r="A475" s="31">
        <v>465</v>
      </c>
      <c r="B475" s="31" t="s">
        <v>529</v>
      </c>
      <c r="C475" s="31">
        <v>10992.3</v>
      </c>
      <c r="D475" s="40">
        <v>11010.049999999997</v>
      </c>
      <c r="E475" s="40">
        <v>10635.699999999995</v>
      </c>
      <c r="F475" s="40">
        <v>10279.099999999999</v>
      </c>
      <c r="G475" s="40">
        <v>9904.7499999999964</v>
      </c>
      <c r="H475" s="40">
        <v>11366.649999999994</v>
      </c>
      <c r="I475" s="40">
        <v>11740.999999999996</v>
      </c>
      <c r="J475" s="40">
        <v>12097.599999999993</v>
      </c>
      <c r="K475" s="31">
        <v>11384.4</v>
      </c>
      <c r="L475" s="31">
        <v>10653.45</v>
      </c>
      <c r="M475" s="31">
        <v>0.77461000000000002</v>
      </c>
      <c r="N475" s="1"/>
      <c r="O475" s="1"/>
    </row>
    <row r="476" spans="1:15" ht="12.75" customHeight="1">
      <c r="A476" s="31">
        <v>466</v>
      </c>
      <c r="B476" s="31" t="s">
        <v>864</v>
      </c>
      <c r="C476" s="31">
        <v>148.25</v>
      </c>
      <c r="D476" s="40">
        <v>145.83333333333334</v>
      </c>
      <c r="E476" s="40">
        <v>143.41666666666669</v>
      </c>
      <c r="F476" s="40">
        <v>138.58333333333334</v>
      </c>
      <c r="G476" s="40">
        <v>136.16666666666669</v>
      </c>
      <c r="H476" s="40">
        <v>150.66666666666669</v>
      </c>
      <c r="I476" s="40">
        <v>153.08333333333337</v>
      </c>
      <c r="J476" s="40">
        <v>157.91666666666669</v>
      </c>
      <c r="K476" s="31">
        <v>148.25</v>
      </c>
      <c r="L476" s="31">
        <v>141</v>
      </c>
      <c r="M476" s="31">
        <v>14.46964</v>
      </c>
      <c r="N476" s="1"/>
      <c r="O476" s="1"/>
    </row>
    <row r="477" spans="1:15" ht="12.75" customHeight="1">
      <c r="A477" s="31">
        <v>467</v>
      </c>
      <c r="B477" s="31" t="s">
        <v>530</v>
      </c>
      <c r="C477" s="31">
        <v>49.75</v>
      </c>
      <c r="D477" s="40">
        <v>48.333333333333336</v>
      </c>
      <c r="E477" s="40">
        <v>45.916666666666671</v>
      </c>
      <c r="F477" s="40">
        <v>42.083333333333336</v>
      </c>
      <c r="G477" s="40">
        <v>39.666666666666671</v>
      </c>
      <c r="H477" s="40">
        <v>52.166666666666671</v>
      </c>
      <c r="I477" s="40">
        <v>54.583333333333343</v>
      </c>
      <c r="J477" s="40">
        <v>58.416666666666671</v>
      </c>
      <c r="K477" s="31">
        <v>50.75</v>
      </c>
      <c r="L477" s="31">
        <v>44.5</v>
      </c>
      <c r="M477" s="31">
        <v>720.42026999999996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682.25</v>
      </c>
      <c r="D478" s="40">
        <v>683.93333333333339</v>
      </c>
      <c r="E478" s="40">
        <v>676.86666666666679</v>
      </c>
      <c r="F478" s="40">
        <v>671.48333333333335</v>
      </c>
      <c r="G478" s="40">
        <v>664.41666666666674</v>
      </c>
      <c r="H478" s="40">
        <v>689.31666666666683</v>
      </c>
      <c r="I478" s="40">
        <v>696.38333333333344</v>
      </c>
      <c r="J478" s="40">
        <v>701.76666666666688</v>
      </c>
      <c r="K478" s="31">
        <v>691</v>
      </c>
      <c r="L478" s="31">
        <v>678.55</v>
      </c>
      <c r="M478" s="31">
        <v>10.66005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1595.85</v>
      </c>
      <c r="D479" s="40">
        <v>1588.6833333333334</v>
      </c>
      <c r="E479" s="40">
        <v>1569.3666666666668</v>
      </c>
      <c r="F479" s="40">
        <v>1542.8833333333334</v>
      </c>
      <c r="G479" s="40">
        <v>1523.5666666666668</v>
      </c>
      <c r="H479" s="40">
        <v>1615.1666666666667</v>
      </c>
      <c r="I479" s="40">
        <v>1634.4833333333333</v>
      </c>
      <c r="J479" s="40">
        <v>1660.9666666666667</v>
      </c>
      <c r="K479" s="31">
        <v>1608</v>
      </c>
      <c r="L479" s="31">
        <v>1562.2</v>
      </c>
      <c r="M479" s="31">
        <v>3.5624500000000001</v>
      </c>
      <c r="N479" s="1"/>
      <c r="O479" s="1"/>
    </row>
    <row r="480" spans="1:15" ht="12.75" customHeight="1">
      <c r="A480" s="31">
        <v>470</v>
      </c>
      <c r="B480" s="31" t="s">
        <v>544</v>
      </c>
      <c r="C480" s="31">
        <v>13.75</v>
      </c>
      <c r="D480" s="40">
        <v>13.666666666666666</v>
      </c>
      <c r="E480" s="40">
        <v>13.433333333333332</v>
      </c>
      <c r="F480" s="40">
        <v>13.116666666666665</v>
      </c>
      <c r="G480" s="40">
        <v>12.883333333333331</v>
      </c>
      <c r="H480" s="40">
        <v>13.983333333333333</v>
      </c>
      <c r="I480" s="40">
        <v>14.216666666666667</v>
      </c>
      <c r="J480" s="40">
        <v>14.533333333333333</v>
      </c>
      <c r="K480" s="31">
        <v>13.9</v>
      </c>
      <c r="L480" s="31">
        <v>13.35</v>
      </c>
      <c r="M480" s="31">
        <v>64.319490000000002</v>
      </c>
      <c r="N480" s="1"/>
      <c r="O480" s="1"/>
    </row>
    <row r="481" spans="1:15" ht="12.75" customHeight="1">
      <c r="A481" s="31">
        <v>471</v>
      </c>
      <c r="B481" s="31" t="s">
        <v>545</v>
      </c>
      <c r="C481" s="31">
        <v>543.79999999999995</v>
      </c>
      <c r="D481" s="40">
        <v>543.31666666666661</v>
      </c>
      <c r="E481" s="40">
        <v>536.63333333333321</v>
      </c>
      <c r="F481" s="40">
        <v>529.46666666666658</v>
      </c>
      <c r="G481" s="40">
        <v>522.78333333333319</v>
      </c>
      <c r="H481" s="40">
        <v>550.48333333333323</v>
      </c>
      <c r="I481" s="40">
        <v>557.16666666666663</v>
      </c>
      <c r="J481" s="40">
        <v>564.33333333333326</v>
      </c>
      <c r="K481" s="31">
        <v>550</v>
      </c>
      <c r="L481" s="31">
        <v>536.15</v>
      </c>
      <c r="M481" s="31">
        <v>1.76118</v>
      </c>
      <c r="N481" s="1"/>
      <c r="O481" s="1"/>
    </row>
    <row r="482" spans="1:15" ht="12.75" customHeight="1">
      <c r="A482" s="31">
        <v>472</v>
      </c>
      <c r="B482" s="31" t="s">
        <v>547</v>
      </c>
      <c r="C482" s="31">
        <v>141</v>
      </c>
      <c r="D482" s="40">
        <v>141.06666666666669</v>
      </c>
      <c r="E482" s="40">
        <v>139.78333333333339</v>
      </c>
      <c r="F482" s="40">
        <v>138.56666666666669</v>
      </c>
      <c r="G482" s="40">
        <v>137.28333333333339</v>
      </c>
      <c r="H482" s="40">
        <v>142.28333333333339</v>
      </c>
      <c r="I482" s="40">
        <v>143.56666666666669</v>
      </c>
      <c r="J482" s="40">
        <v>144.78333333333339</v>
      </c>
      <c r="K482" s="31">
        <v>142.35</v>
      </c>
      <c r="L482" s="31">
        <v>139.85</v>
      </c>
      <c r="M482" s="31">
        <v>6.1191899999999997</v>
      </c>
      <c r="N482" s="1"/>
      <c r="O482" s="1"/>
    </row>
    <row r="483" spans="1:15" ht="12.75" customHeight="1">
      <c r="A483" s="31">
        <v>473</v>
      </c>
      <c r="B483" s="31" t="s">
        <v>548</v>
      </c>
      <c r="C483" s="31">
        <v>19.5</v>
      </c>
      <c r="D483" s="40">
        <v>19.466666666666665</v>
      </c>
      <c r="E483" s="40">
        <v>19.283333333333331</v>
      </c>
      <c r="F483" s="40">
        <v>19.066666666666666</v>
      </c>
      <c r="G483" s="40">
        <v>18.883333333333333</v>
      </c>
      <c r="H483" s="40">
        <v>19.68333333333333</v>
      </c>
      <c r="I483" s="40">
        <v>19.86666666666666</v>
      </c>
      <c r="J483" s="40">
        <v>20.083333333333329</v>
      </c>
      <c r="K483" s="31">
        <v>19.649999999999999</v>
      </c>
      <c r="L483" s="31">
        <v>19.25</v>
      </c>
      <c r="M483" s="31">
        <v>25.28706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7440.45</v>
      </c>
      <c r="D484" s="40">
        <v>7427.5333333333328</v>
      </c>
      <c r="E484" s="40">
        <v>7403.2166666666653</v>
      </c>
      <c r="F484" s="40">
        <v>7365.9833333333327</v>
      </c>
      <c r="G484" s="40">
        <v>7341.6666666666652</v>
      </c>
      <c r="H484" s="40">
        <v>7464.7666666666655</v>
      </c>
      <c r="I484" s="40">
        <v>7489.083333333333</v>
      </c>
      <c r="J484" s="40">
        <v>7526.3166666666657</v>
      </c>
      <c r="K484" s="31">
        <v>7451.85</v>
      </c>
      <c r="L484" s="31">
        <v>7390.3</v>
      </c>
      <c r="M484" s="31">
        <v>1.44726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48.7</v>
      </c>
      <c r="D485" s="40">
        <v>48.133333333333333</v>
      </c>
      <c r="E485" s="40">
        <v>46.566666666666663</v>
      </c>
      <c r="F485" s="40">
        <v>44.43333333333333</v>
      </c>
      <c r="G485" s="40">
        <v>42.86666666666666</v>
      </c>
      <c r="H485" s="40">
        <v>50.266666666666666</v>
      </c>
      <c r="I485" s="40">
        <v>51.833333333333343</v>
      </c>
      <c r="J485" s="40">
        <v>53.966666666666669</v>
      </c>
      <c r="K485" s="31">
        <v>49.7</v>
      </c>
      <c r="L485" s="31">
        <v>46</v>
      </c>
      <c r="M485" s="31">
        <v>279.93964999999997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737.45</v>
      </c>
      <c r="D486" s="40">
        <v>739.98333333333323</v>
      </c>
      <c r="E486" s="40">
        <v>732.31666666666649</v>
      </c>
      <c r="F486" s="40">
        <v>727.18333333333328</v>
      </c>
      <c r="G486" s="40">
        <v>719.51666666666654</v>
      </c>
      <c r="H486" s="40">
        <v>745.11666666666645</v>
      </c>
      <c r="I486" s="40">
        <v>752.78333333333319</v>
      </c>
      <c r="J486" s="40">
        <v>757.9166666666664</v>
      </c>
      <c r="K486" s="31">
        <v>747.65</v>
      </c>
      <c r="L486" s="31">
        <v>734.85</v>
      </c>
      <c r="M486" s="31">
        <v>10.8459</v>
      </c>
      <c r="N486" s="1"/>
      <c r="O486" s="1"/>
    </row>
    <row r="487" spans="1:15" ht="12.75" customHeight="1">
      <c r="A487" s="31">
        <v>477</v>
      </c>
      <c r="B487" s="31" t="s">
        <v>546</v>
      </c>
      <c r="C487" s="31">
        <v>999.2</v>
      </c>
      <c r="D487" s="40">
        <v>1000.75</v>
      </c>
      <c r="E487" s="40">
        <v>977.45</v>
      </c>
      <c r="F487" s="40">
        <v>955.7</v>
      </c>
      <c r="G487" s="40">
        <v>932.40000000000009</v>
      </c>
      <c r="H487" s="40">
        <v>1022.5</v>
      </c>
      <c r="I487" s="40">
        <v>1045.8</v>
      </c>
      <c r="J487" s="40">
        <v>1067.55</v>
      </c>
      <c r="K487" s="31">
        <v>1024.05</v>
      </c>
      <c r="L487" s="31">
        <v>979</v>
      </c>
      <c r="M487" s="31">
        <v>6.6202399999999999</v>
      </c>
      <c r="N487" s="1"/>
      <c r="O487" s="1"/>
    </row>
    <row r="488" spans="1:15" ht="12.75" customHeight="1">
      <c r="A488" s="31">
        <v>478</v>
      </c>
      <c r="B488" s="31" t="s">
        <v>551</v>
      </c>
      <c r="C488" s="31">
        <v>583.75</v>
      </c>
      <c r="D488" s="40">
        <v>579.08333333333337</v>
      </c>
      <c r="E488" s="40">
        <v>571.16666666666674</v>
      </c>
      <c r="F488" s="40">
        <v>558.58333333333337</v>
      </c>
      <c r="G488" s="40">
        <v>550.66666666666674</v>
      </c>
      <c r="H488" s="40">
        <v>591.66666666666674</v>
      </c>
      <c r="I488" s="40">
        <v>599.58333333333348</v>
      </c>
      <c r="J488" s="40">
        <v>612.16666666666674</v>
      </c>
      <c r="K488" s="31">
        <v>587</v>
      </c>
      <c r="L488" s="31">
        <v>566.5</v>
      </c>
      <c r="M488" s="31">
        <v>0.89015</v>
      </c>
      <c r="N488" s="1"/>
      <c r="O488" s="1"/>
    </row>
    <row r="489" spans="1:15" ht="12.75" customHeight="1">
      <c r="A489" s="31">
        <v>479</v>
      </c>
      <c r="B489" s="31" t="s">
        <v>552</v>
      </c>
      <c r="C489" s="31">
        <v>37</v>
      </c>
      <c r="D489" s="40">
        <v>36.866666666666667</v>
      </c>
      <c r="E489" s="40">
        <v>35.933333333333337</v>
      </c>
      <c r="F489" s="40">
        <v>34.866666666666667</v>
      </c>
      <c r="G489" s="40">
        <v>33.933333333333337</v>
      </c>
      <c r="H489" s="40">
        <v>37.933333333333337</v>
      </c>
      <c r="I489" s="40">
        <v>38.86666666666666</v>
      </c>
      <c r="J489" s="40">
        <v>39.933333333333337</v>
      </c>
      <c r="K489" s="31">
        <v>37.799999999999997</v>
      </c>
      <c r="L489" s="31">
        <v>35.799999999999997</v>
      </c>
      <c r="M489" s="31">
        <v>37.537999999999997</v>
      </c>
      <c r="N489" s="1"/>
      <c r="O489" s="1"/>
    </row>
    <row r="490" spans="1:15" ht="12.75" customHeight="1">
      <c r="A490" s="31">
        <v>480</v>
      </c>
      <c r="B490" s="31" t="s">
        <v>553</v>
      </c>
      <c r="C490" s="31">
        <v>1084.05</v>
      </c>
      <c r="D490" s="40">
        <v>1087.5333333333335</v>
      </c>
      <c r="E490" s="40">
        <v>1077.0666666666671</v>
      </c>
      <c r="F490" s="40">
        <v>1070.0833333333335</v>
      </c>
      <c r="G490" s="40">
        <v>1059.616666666667</v>
      </c>
      <c r="H490" s="40">
        <v>1094.5166666666671</v>
      </c>
      <c r="I490" s="40">
        <v>1104.9833333333338</v>
      </c>
      <c r="J490" s="40">
        <v>1111.9666666666672</v>
      </c>
      <c r="K490" s="31">
        <v>1098</v>
      </c>
      <c r="L490" s="31">
        <v>1080.55</v>
      </c>
      <c r="M490" s="31">
        <v>0.22072</v>
      </c>
      <c r="N490" s="1"/>
      <c r="O490" s="1"/>
    </row>
    <row r="491" spans="1:15" ht="12.75" customHeight="1">
      <c r="A491" s="31">
        <v>481</v>
      </c>
      <c r="B491" s="31" t="s">
        <v>555</v>
      </c>
      <c r="C491" s="31">
        <v>332.5</v>
      </c>
      <c r="D491" s="40">
        <v>331.03333333333336</v>
      </c>
      <c r="E491" s="40">
        <v>324.56666666666672</v>
      </c>
      <c r="F491" s="40">
        <v>316.63333333333338</v>
      </c>
      <c r="G491" s="40">
        <v>310.16666666666674</v>
      </c>
      <c r="H491" s="40">
        <v>338.9666666666667</v>
      </c>
      <c r="I491" s="40">
        <v>345.43333333333328</v>
      </c>
      <c r="J491" s="40">
        <v>353.36666666666667</v>
      </c>
      <c r="K491" s="31">
        <v>337.5</v>
      </c>
      <c r="L491" s="31">
        <v>323.10000000000002</v>
      </c>
      <c r="M491" s="31">
        <v>7.6333500000000001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891.25</v>
      </c>
      <c r="D492" s="40">
        <v>890.05000000000007</v>
      </c>
      <c r="E492" s="40">
        <v>881.90000000000009</v>
      </c>
      <c r="F492" s="40">
        <v>872.55000000000007</v>
      </c>
      <c r="G492" s="40">
        <v>864.40000000000009</v>
      </c>
      <c r="H492" s="40">
        <v>899.40000000000009</v>
      </c>
      <c r="I492" s="40">
        <v>907.55</v>
      </c>
      <c r="J492" s="40">
        <v>916.90000000000009</v>
      </c>
      <c r="K492" s="31">
        <v>898.2</v>
      </c>
      <c r="L492" s="31">
        <v>880.7</v>
      </c>
      <c r="M492" s="31">
        <v>2.2092000000000001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349.7</v>
      </c>
      <c r="D493" s="40">
        <v>349.40000000000003</v>
      </c>
      <c r="E493" s="40">
        <v>346.30000000000007</v>
      </c>
      <c r="F493" s="40">
        <v>342.90000000000003</v>
      </c>
      <c r="G493" s="40">
        <v>339.80000000000007</v>
      </c>
      <c r="H493" s="40">
        <v>352.80000000000007</v>
      </c>
      <c r="I493" s="40">
        <v>355.90000000000009</v>
      </c>
      <c r="J493" s="40">
        <v>359.30000000000007</v>
      </c>
      <c r="K493" s="31">
        <v>352.5</v>
      </c>
      <c r="L493" s="31">
        <v>346</v>
      </c>
      <c r="M493" s="31">
        <v>87.708129999999997</v>
      </c>
      <c r="N493" s="1"/>
      <c r="O493" s="1"/>
    </row>
    <row r="494" spans="1:15" ht="12.75" customHeight="1">
      <c r="A494" s="31">
        <v>484</v>
      </c>
      <c r="B494" s="31" t="s">
        <v>556</v>
      </c>
      <c r="C494" s="31">
        <v>2593.65</v>
      </c>
      <c r="D494" s="40">
        <v>2607.6166666666668</v>
      </c>
      <c r="E494" s="40">
        <v>2571.0333333333338</v>
      </c>
      <c r="F494" s="40">
        <v>2548.416666666667</v>
      </c>
      <c r="G494" s="40">
        <v>2511.8333333333339</v>
      </c>
      <c r="H494" s="40">
        <v>2630.2333333333336</v>
      </c>
      <c r="I494" s="40">
        <v>2666.8166666666666</v>
      </c>
      <c r="J494" s="40">
        <v>2689.4333333333334</v>
      </c>
      <c r="K494" s="31">
        <v>2644.2</v>
      </c>
      <c r="L494" s="31">
        <v>2585</v>
      </c>
      <c r="M494" s="31">
        <v>0.50522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238.2</v>
      </c>
      <c r="D495" s="40">
        <v>239.20000000000002</v>
      </c>
      <c r="E495" s="40">
        <v>234.50000000000003</v>
      </c>
      <c r="F495" s="40">
        <v>230.8</v>
      </c>
      <c r="G495" s="40">
        <v>226.10000000000002</v>
      </c>
      <c r="H495" s="40">
        <v>242.90000000000003</v>
      </c>
      <c r="I495" s="40">
        <v>247.60000000000002</v>
      </c>
      <c r="J495" s="40">
        <v>251.30000000000004</v>
      </c>
      <c r="K495" s="31">
        <v>243.9</v>
      </c>
      <c r="L495" s="31">
        <v>235.5</v>
      </c>
      <c r="M495" s="31">
        <v>1.8286500000000001</v>
      </c>
      <c r="N495" s="1"/>
      <c r="O495" s="1"/>
    </row>
    <row r="496" spans="1:15" ht="12.75" customHeight="1">
      <c r="A496" s="31">
        <v>486</v>
      </c>
      <c r="B496" s="31" t="s">
        <v>557</v>
      </c>
      <c r="C496" s="31">
        <v>1889</v>
      </c>
      <c r="D496" s="40">
        <v>1886.05</v>
      </c>
      <c r="E496" s="40">
        <v>1872.9499999999998</v>
      </c>
      <c r="F496" s="40">
        <v>1856.8999999999999</v>
      </c>
      <c r="G496" s="40">
        <v>1843.7999999999997</v>
      </c>
      <c r="H496" s="40">
        <v>1902.1</v>
      </c>
      <c r="I496" s="40">
        <v>1915.1999999999998</v>
      </c>
      <c r="J496" s="40">
        <v>1931.25</v>
      </c>
      <c r="K496" s="31">
        <v>1899.15</v>
      </c>
      <c r="L496" s="31">
        <v>1870</v>
      </c>
      <c r="M496" s="31">
        <v>0.24859000000000001</v>
      </c>
      <c r="N496" s="1"/>
      <c r="O496" s="1"/>
    </row>
    <row r="497" spans="1:15" ht="12.75" customHeight="1">
      <c r="A497" s="31">
        <v>487</v>
      </c>
      <c r="B497" s="31" t="s">
        <v>550</v>
      </c>
      <c r="C497" s="31">
        <v>550.04999999999995</v>
      </c>
      <c r="D497" s="40">
        <v>546.5</v>
      </c>
      <c r="E497" s="40">
        <v>539.54999999999995</v>
      </c>
      <c r="F497" s="40">
        <v>529.04999999999995</v>
      </c>
      <c r="G497" s="40">
        <v>522.09999999999991</v>
      </c>
      <c r="H497" s="40">
        <v>557</v>
      </c>
      <c r="I497" s="40">
        <v>563.95000000000005</v>
      </c>
      <c r="J497" s="40">
        <v>574.45000000000005</v>
      </c>
      <c r="K497" s="31">
        <v>553.45000000000005</v>
      </c>
      <c r="L497" s="31">
        <v>536</v>
      </c>
      <c r="M497" s="31">
        <v>2.3677199999999998</v>
      </c>
      <c r="N497" s="1"/>
      <c r="O497" s="1"/>
    </row>
    <row r="498" spans="1:15" ht="12.75" customHeight="1">
      <c r="A498" s="31">
        <v>488</v>
      </c>
      <c r="B498" s="31" t="s">
        <v>549</v>
      </c>
      <c r="C498" s="31">
        <v>3640.3</v>
      </c>
      <c r="D498" s="40">
        <v>3671.9500000000003</v>
      </c>
      <c r="E498" s="40">
        <v>3573.9000000000005</v>
      </c>
      <c r="F498" s="40">
        <v>3507.5000000000005</v>
      </c>
      <c r="G498" s="40">
        <v>3409.4500000000007</v>
      </c>
      <c r="H498" s="40">
        <v>3738.3500000000004</v>
      </c>
      <c r="I498" s="40">
        <v>3836.4000000000005</v>
      </c>
      <c r="J498" s="40">
        <v>3902.8</v>
      </c>
      <c r="K498" s="31">
        <v>3770</v>
      </c>
      <c r="L498" s="31">
        <v>3605.55</v>
      </c>
      <c r="M498" s="31">
        <v>0.14473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1250.75</v>
      </c>
      <c r="D499" s="40">
        <v>1252.4666666666667</v>
      </c>
      <c r="E499" s="40">
        <v>1242.7833333333333</v>
      </c>
      <c r="F499" s="40">
        <v>1234.8166666666666</v>
      </c>
      <c r="G499" s="40">
        <v>1225.1333333333332</v>
      </c>
      <c r="H499" s="40">
        <v>1260.4333333333334</v>
      </c>
      <c r="I499" s="40">
        <v>1270.1166666666668</v>
      </c>
      <c r="J499" s="40">
        <v>1278.0833333333335</v>
      </c>
      <c r="K499" s="31">
        <v>1262.1500000000001</v>
      </c>
      <c r="L499" s="31">
        <v>1244.5</v>
      </c>
      <c r="M499" s="31">
        <v>4.5486700000000004</v>
      </c>
      <c r="N499" s="1"/>
      <c r="O499" s="1"/>
    </row>
    <row r="500" spans="1:15" ht="12.75" customHeight="1">
      <c r="A500" s="31">
        <v>490</v>
      </c>
      <c r="B500" s="31" t="s">
        <v>554</v>
      </c>
      <c r="C500" s="31">
        <v>1970.7</v>
      </c>
      <c r="D500" s="40">
        <v>1974.0999999999997</v>
      </c>
      <c r="E500" s="40">
        <v>1948.6999999999994</v>
      </c>
      <c r="F500" s="40">
        <v>1926.6999999999996</v>
      </c>
      <c r="G500" s="40">
        <v>1901.2999999999993</v>
      </c>
      <c r="H500" s="40">
        <v>1996.0999999999995</v>
      </c>
      <c r="I500" s="40">
        <v>2021.4999999999995</v>
      </c>
      <c r="J500" s="40">
        <v>2043.4999999999995</v>
      </c>
      <c r="K500" s="31">
        <v>1999.5</v>
      </c>
      <c r="L500" s="31">
        <v>1952.1</v>
      </c>
      <c r="M500" s="31">
        <v>0.22492000000000001</v>
      </c>
      <c r="N500" s="1"/>
      <c r="O500" s="1"/>
    </row>
    <row r="501" spans="1:15" ht="12.75" customHeight="1">
      <c r="A501" s="31">
        <v>491</v>
      </c>
      <c r="B501" s="31" t="s">
        <v>558</v>
      </c>
      <c r="C501" s="31">
        <v>7971.1</v>
      </c>
      <c r="D501" s="40">
        <v>7993.7166666666672</v>
      </c>
      <c r="E501" s="40">
        <v>7907.3833333333341</v>
      </c>
      <c r="F501" s="40">
        <v>7843.666666666667</v>
      </c>
      <c r="G501" s="40">
        <v>7757.3333333333339</v>
      </c>
      <c r="H501" s="40">
        <v>8057.4333333333343</v>
      </c>
      <c r="I501" s="40">
        <v>8143.7666666666664</v>
      </c>
      <c r="J501" s="40">
        <v>8207.4833333333336</v>
      </c>
      <c r="K501" s="31">
        <v>8080.05</v>
      </c>
      <c r="L501" s="31">
        <v>7930</v>
      </c>
      <c r="M501" s="31">
        <v>1.119E-2</v>
      </c>
      <c r="N501" s="1"/>
      <c r="O501" s="1"/>
    </row>
    <row r="502" spans="1:15" ht="12.75" customHeight="1">
      <c r="A502" s="31">
        <v>492</v>
      </c>
      <c r="B502" s="31" t="s">
        <v>559</v>
      </c>
      <c r="C502" s="31">
        <v>183.5</v>
      </c>
      <c r="D502" s="40">
        <v>181.9</v>
      </c>
      <c r="E502" s="40">
        <v>178.4</v>
      </c>
      <c r="F502" s="40">
        <v>173.3</v>
      </c>
      <c r="G502" s="40">
        <v>169.8</v>
      </c>
      <c r="H502" s="40">
        <v>187</v>
      </c>
      <c r="I502" s="40">
        <v>190.5</v>
      </c>
      <c r="J502" s="40">
        <v>195.6</v>
      </c>
      <c r="K502" s="31">
        <v>185.4</v>
      </c>
      <c r="L502" s="31">
        <v>176.8</v>
      </c>
      <c r="M502" s="31">
        <v>55.413710000000002</v>
      </c>
      <c r="N502" s="1"/>
      <c r="O502" s="1"/>
    </row>
    <row r="503" spans="1:15" ht="12.75" customHeight="1">
      <c r="A503" s="31">
        <v>493</v>
      </c>
      <c r="B503" s="31" t="s">
        <v>560</v>
      </c>
      <c r="C503" s="31">
        <v>145.30000000000001</v>
      </c>
      <c r="D503" s="40">
        <v>144.96666666666667</v>
      </c>
      <c r="E503" s="40">
        <v>142.93333333333334</v>
      </c>
      <c r="F503" s="40">
        <v>140.56666666666666</v>
      </c>
      <c r="G503" s="40">
        <v>138.53333333333333</v>
      </c>
      <c r="H503" s="40">
        <v>147.33333333333334</v>
      </c>
      <c r="I503" s="40">
        <v>149.3666666666667</v>
      </c>
      <c r="J503" s="40">
        <v>151.73333333333335</v>
      </c>
      <c r="K503" s="31">
        <v>147</v>
      </c>
      <c r="L503" s="31">
        <v>142.6</v>
      </c>
      <c r="M503" s="31">
        <v>13.2658</v>
      </c>
      <c r="N503" s="1"/>
      <c r="O503" s="1"/>
    </row>
    <row r="504" spans="1:15" ht="12.75" customHeight="1">
      <c r="A504" s="31">
        <v>494</v>
      </c>
      <c r="B504" s="31" t="s">
        <v>561</v>
      </c>
      <c r="C504" s="31">
        <v>584.70000000000005</v>
      </c>
      <c r="D504" s="40">
        <v>583.56666666666672</v>
      </c>
      <c r="E504" s="40">
        <v>577.38333333333344</v>
      </c>
      <c r="F504" s="40">
        <v>570.06666666666672</v>
      </c>
      <c r="G504" s="40">
        <v>563.88333333333344</v>
      </c>
      <c r="H504" s="40">
        <v>590.88333333333344</v>
      </c>
      <c r="I504" s="40">
        <v>597.06666666666661</v>
      </c>
      <c r="J504" s="40">
        <v>604.38333333333344</v>
      </c>
      <c r="K504" s="31">
        <v>589.75</v>
      </c>
      <c r="L504" s="31">
        <v>576.25</v>
      </c>
      <c r="M504" s="31">
        <v>0.63376999999999994</v>
      </c>
      <c r="N504" s="1"/>
      <c r="O504" s="1"/>
    </row>
    <row r="505" spans="1:15" ht="12.75" customHeight="1">
      <c r="A505" s="31">
        <v>495</v>
      </c>
      <c r="B505" s="317" t="s">
        <v>282</v>
      </c>
      <c r="C505" s="317">
        <v>1918.7</v>
      </c>
      <c r="D505" s="318">
        <v>1927.9166666666667</v>
      </c>
      <c r="E505" s="318">
        <v>1897.3833333333334</v>
      </c>
      <c r="F505" s="318">
        <v>1876.0666666666666</v>
      </c>
      <c r="G505" s="318">
        <v>1845.5333333333333</v>
      </c>
      <c r="H505" s="318">
        <v>1949.2333333333336</v>
      </c>
      <c r="I505" s="318">
        <v>1979.7666666666669</v>
      </c>
      <c r="J505" s="318">
        <v>2001.0833333333337</v>
      </c>
      <c r="K505" s="317">
        <v>1958.45</v>
      </c>
      <c r="L505" s="317">
        <v>1906.6</v>
      </c>
      <c r="M505" s="317">
        <v>3.8118599999999998</v>
      </c>
      <c r="N505" s="1"/>
      <c r="O505" s="1"/>
    </row>
    <row r="506" spans="1:15" ht="12.75" customHeight="1">
      <c r="A506" s="31">
        <v>496</v>
      </c>
      <c r="B506" s="319" t="s">
        <v>214</v>
      </c>
      <c r="C506" s="305">
        <v>638.25</v>
      </c>
      <c r="D506" s="320">
        <v>639.75</v>
      </c>
      <c r="E506" s="320">
        <v>633.6</v>
      </c>
      <c r="F506" s="320">
        <v>628.95000000000005</v>
      </c>
      <c r="G506" s="320">
        <v>622.80000000000007</v>
      </c>
      <c r="H506" s="320">
        <v>644.4</v>
      </c>
      <c r="I506" s="320">
        <v>650.55000000000007</v>
      </c>
      <c r="J506" s="320">
        <v>655.19999999999993</v>
      </c>
      <c r="K506" s="305">
        <v>645.9</v>
      </c>
      <c r="L506" s="305">
        <v>635.1</v>
      </c>
      <c r="M506" s="305">
        <v>42.626060000000003</v>
      </c>
      <c r="N506" s="1"/>
      <c r="O506" s="1"/>
    </row>
    <row r="507" spans="1:15" ht="12.75" customHeight="1">
      <c r="A507" s="31">
        <v>497</v>
      </c>
      <c r="B507" s="319" t="s">
        <v>562</v>
      </c>
      <c r="C507" s="305">
        <v>438.6</v>
      </c>
      <c r="D507" s="320">
        <v>440.88333333333338</v>
      </c>
      <c r="E507" s="320">
        <v>430.76666666666677</v>
      </c>
      <c r="F507" s="320">
        <v>422.93333333333339</v>
      </c>
      <c r="G507" s="320">
        <v>412.81666666666678</v>
      </c>
      <c r="H507" s="320">
        <v>448.71666666666675</v>
      </c>
      <c r="I507" s="320">
        <v>458.83333333333343</v>
      </c>
      <c r="J507" s="320">
        <v>466.66666666666674</v>
      </c>
      <c r="K507" s="305">
        <v>451</v>
      </c>
      <c r="L507" s="305">
        <v>433.05</v>
      </c>
      <c r="M507" s="305">
        <v>10.61739</v>
      </c>
      <c r="N507" s="1"/>
      <c r="O507" s="1"/>
    </row>
    <row r="508" spans="1:15" ht="12.75" customHeight="1">
      <c r="A508" s="31">
        <v>498</v>
      </c>
      <c r="B508" s="319" t="s">
        <v>283</v>
      </c>
      <c r="C508" s="305">
        <v>14.45</v>
      </c>
      <c r="D508" s="320">
        <v>14.383333333333335</v>
      </c>
      <c r="E508" s="320">
        <v>14.116666666666669</v>
      </c>
      <c r="F508" s="320">
        <v>13.783333333333335</v>
      </c>
      <c r="G508" s="320">
        <v>13.516666666666669</v>
      </c>
      <c r="H508" s="320">
        <v>14.716666666666669</v>
      </c>
      <c r="I508" s="320">
        <v>14.983333333333334</v>
      </c>
      <c r="J508" s="320">
        <v>15.316666666666668</v>
      </c>
      <c r="K508" s="305">
        <v>14.65</v>
      </c>
      <c r="L508" s="305">
        <v>14.05</v>
      </c>
      <c r="M508" s="305">
        <v>2870.1676400000001</v>
      </c>
      <c r="N508" s="1"/>
      <c r="O508" s="1"/>
    </row>
    <row r="509" spans="1:15" ht="12.75" customHeight="1">
      <c r="A509" s="31">
        <v>499</v>
      </c>
      <c r="B509" s="304" t="s">
        <v>215</v>
      </c>
      <c r="C509" s="305">
        <v>371</v>
      </c>
      <c r="D509" s="320">
        <v>370.3</v>
      </c>
      <c r="E509" s="320">
        <v>367.1</v>
      </c>
      <c r="F509" s="320">
        <v>363.2</v>
      </c>
      <c r="G509" s="320">
        <v>360</v>
      </c>
      <c r="H509" s="320">
        <v>374.20000000000005</v>
      </c>
      <c r="I509" s="320">
        <v>377.4</v>
      </c>
      <c r="J509" s="320">
        <v>381.30000000000007</v>
      </c>
      <c r="K509" s="305">
        <v>373.5</v>
      </c>
      <c r="L509" s="305">
        <v>366.4</v>
      </c>
      <c r="M509" s="305">
        <v>148.12416999999999</v>
      </c>
      <c r="N509" s="1"/>
      <c r="O509" s="1"/>
    </row>
    <row r="510" spans="1:15" ht="12.75" customHeight="1">
      <c r="A510" s="31">
        <v>500</v>
      </c>
      <c r="B510" s="305" t="s">
        <v>563</v>
      </c>
      <c r="C510" s="320">
        <v>439.5</v>
      </c>
      <c r="D510" s="320">
        <v>442.68333333333334</v>
      </c>
      <c r="E510" s="320">
        <v>433.31666666666666</v>
      </c>
      <c r="F510" s="320">
        <v>427.13333333333333</v>
      </c>
      <c r="G510" s="320">
        <v>417.76666666666665</v>
      </c>
      <c r="H510" s="320">
        <v>448.86666666666667</v>
      </c>
      <c r="I510" s="320">
        <v>458.23333333333335</v>
      </c>
      <c r="J510" s="305">
        <v>464.41666666666669</v>
      </c>
      <c r="K510" s="305">
        <v>452.05</v>
      </c>
      <c r="L510" s="305">
        <v>436.5</v>
      </c>
      <c r="M510" s="304">
        <v>7.6414999999999997</v>
      </c>
      <c r="N510" s="1"/>
      <c r="O510" s="1"/>
    </row>
    <row r="511" spans="1:15" ht="12.75" customHeight="1">
      <c r="A511" s="31">
        <v>501</v>
      </c>
      <c r="B511" s="305" t="s">
        <v>564</v>
      </c>
      <c r="C511" s="320">
        <v>1984.9</v>
      </c>
      <c r="D511" s="320">
        <v>1989.6833333333334</v>
      </c>
      <c r="E511" s="320">
        <v>1959.2166666666667</v>
      </c>
      <c r="F511" s="320">
        <v>1933.5333333333333</v>
      </c>
      <c r="G511" s="320">
        <v>1903.0666666666666</v>
      </c>
      <c r="H511" s="320">
        <v>2015.3666666666668</v>
      </c>
      <c r="I511" s="320">
        <v>2045.8333333333335</v>
      </c>
      <c r="J511" s="305">
        <v>2071.5166666666669</v>
      </c>
      <c r="K511" s="305">
        <v>2020.15</v>
      </c>
      <c r="L511" s="305">
        <v>1964</v>
      </c>
      <c r="M511" s="304">
        <v>0.14854000000000001</v>
      </c>
      <c r="N511" s="1"/>
      <c r="O511" s="1"/>
    </row>
    <row r="512" spans="1:15" ht="12.75" customHeight="1">
      <c r="A512" s="371"/>
      <c r="B512" s="371"/>
      <c r="C512" s="372"/>
      <c r="D512" s="372"/>
      <c r="E512" s="372"/>
      <c r="F512" s="372"/>
      <c r="G512" s="372"/>
      <c r="H512" s="372"/>
      <c r="I512" s="372"/>
      <c r="J512" s="371"/>
      <c r="K512" s="371"/>
      <c r="L512" s="371"/>
      <c r="M512" s="373"/>
      <c r="N512" s="1"/>
      <c r="O512" s="1"/>
    </row>
    <row r="513" spans="1:15" ht="12.75" customHeight="1">
      <c r="A513" s="371"/>
      <c r="B513" s="371"/>
      <c r="C513" s="372"/>
      <c r="D513" s="372"/>
      <c r="E513" s="372"/>
      <c r="F513" s="372"/>
      <c r="G513" s="372"/>
      <c r="H513" s="372"/>
      <c r="I513" s="372"/>
      <c r="J513" s="371"/>
      <c r="K513" s="371"/>
      <c r="L513" s="371"/>
      <c r="M513" s="373"/>
      <c r="N513" s="1"/>
      <c r="O513" s="1"/>
    </row>
    <row r="514" spans="1:15" ht="12.75" customHeight="1">
      <c r="A514" s="371"/>
      <c r="B514" s="371"/>
      <c r="C514" s="372"/>
      <c r="D514" s="372"/>
      <c r="E514" s="372"/>
      <c r="F514" s="372"/>
      <c r="G514" s="372"/>
      <c r="H514" s="372"/>
      <c r="I514" s="372"/>
      <c r="J514" s="371"/>
      <c r="K514" s="371"/>
      <c r="L514" s="371"/>
      <c r="M514" s="373"/>
      <c r="N514" s="1"/>
      <c r="O514" s="1"/>
    </row>
    <row r="515" spans="1:15" ht="12.75" customHeight="1">
      <c r="A515" s="371"/>
      <c r="B515" s="371"/>
      <c r="C515" s="372"/>
      <c r="D515" s="372"/>
      <c r="E515" s="372"/>
      <c r="F515" s="372"/>
      <c r="G515" s="372"/>
      <c r="H515" s="372"/>
      <c r="I515" s="372"/>
      <c r="J515" s="371"/>
      <c r="K515" s="371"/>
      <c r="L515" s="371"/>
      <c r="M515" s="373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D119" sqref="D119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10"/>
      <c r="B5" s="511"/>
      <c r="C5" s="510"/>
      <c r="D5" s="511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512" t="s">
        <v>567</v>
      </c>
      <c r="C7" s="511"/>
      <c r="D7" s="7">
        <f>Main!B10</f>
        <v>44543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44540</v>
      </c>
      <c r="B10" s="32">
        <v>543319</v>
      </c>
      <c r="C10" s="31" t="s">
        <v>1006</v>
      </c>
      <c r="D10" s="31" t="s">
        <v>1007</v>
      </c>
      <c r="E10" s="31" t="s">
        <v>577</v>
      </c>
      <c r="F10" s="90">
        <v>56000</v>
      </c>
      <c r="G10" s="32">
        <v>7.53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44540</v>
      </c>
      <c r="B11" s="32">
        <v>539661</v>
      </c>
      <c r="C11" s="31" t="s">
        <v>975</v>
      </c>
      <c r="D11" s="31" t="s">
        <v>976</v>
      </c>
      <c r="E11" s="31" t="s">
        <v>577</v>
      </c>
      <c r="F11" s="90">
        <v>75000</v>
      </c>
      <c r="G11" s="32">
        <v>13.75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44540</v>
      </c>
      <c r="B12" s="32">
        <v>514113</v>
      </c>
      <c r="C12" s="31" t="s">
        <v>1008</v>
      </c>
      <c r="D12" s="31" t="s">
        <v>866</v>
      </c>
      <c r="E12" s="31" t="s">
        <v>576</v>
      </c>
      <c r="F12" s="90">
        <v>40000</v>
      </c>
      <c r="G12" s="32">
        <v>50.42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44540</v>
      </c>
      <c r="B13" s="32">
        <v>531991</v>
      </c>
      <c r="C13" s="31" t="s">
        <v>1009</v>
      </c>
      <c r="D13" s="31" t="s">
        <v>866</v>
      </c>
      <c r="E13" s="31" t="s">
        <v>576</v>
      </c>
      <c r="F13" s="90">
        <v>650000</v>
      </c>
      <c r="G13" s="32">
        <v>0.9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44540</v>
      </c>
      <c r="B14" s="32">
        <v>539447</v>
      </c>
      <c r="C14" s="31" t="s">
        <v>999</v>
      </c>
      <c r="D14" s="31" t="s">
        <v>1010</v>
      </c>
      <c r="E14" s="31" t="s">
        <v>577</v>
      </c>
      <c r="F14" s="90">
        <v>190370</v>
      </c>
      <c r="G14" s="32">
        <v>13.27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44540</v>
      </c>
      <c r="B15" s="32">
        <v>531977</v>
      </c>
      <c r="C15" s="31" t="s">
        <v>978</v>
      </c>
      <c r="D15" s="31" t="s">
        <v>996</v>
      </c>
      <c r="E15" s="31" t="s">
        <v>577</v>
      </c>
      <c r="F15" s="90">
        <v>500000</v>
      </c>
      <c r="G15" s="32">
        <v>9.56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44540</v>
      </c>
      <c r="B16" s="32">
        <v>512379</v>
      </c>
      <c r="C16" s="31" t="s">
        <v>913</v>
      </c>
      <c r="D16" s="31" t="s">
        <v>1011</v>
      </c>
      <c r="E16" s="31" t="s">
        <v>577</v>
      </c>
      <c r="F16" s="90">
        <v>2500000</v>
      </c>
      <c r="G16" s="32">
        <v>5.69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44540</v>
      </c>
      <c r="B17" s="32">
        <v>524752</v>
      </c>
      <c r="C17" s="31" t="s">
        <v>979</v>
      </c>
      <c r="D17" s="31" t="s">
        <v>1012</v>
      </c>
      <c r="E17" s="31" t="s">
        <v>577</v>
      </c>
      <c r="F17" s="90">
        <v>65000</v>
      </c>
      <c r="G17" s="32">
        <v>72.099999999999994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44540</v>
      </c>
      <c r="B18" s="32">
        <v>524752</v>
      </c>
      <c r="C18" s="31" t="s">
        <v>979</v>
      </c>
      <c r="D18" s="31" t="s">
        <v>980</v>
      </c>
      <c r="E18" s="31" t="s">
        <v>577</v>
      </c>
      <c r="F18" s="90">
        <v>99000</v>
      </c>
      <c r="G18" s="32">
        <v>72.09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44540</v>
      </c>
      <c r="B19" s="32">
        <v>524752</v>
      </c>
      <c r="C19" s="31" t="s">
        <v>979</v>
      </c>
      <c r="D19" s="31" t="s">
        <v>1013</v>
      </c>
      <c r="E19" s="31" t="s">
        <v>577</v>
      </c>
      <c r="F19" s="90">
        <v>187112</v>
      </c>
      <c r="G19" s="32">
        <v>72.099999999999994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44540</v>
      </c>
      <c r="B20" s="32">
        <v>540811</v>
      </c>
      <c r="C20" s="31" t="s">
        <v>1014</v>
      </c>
      <c r="D20" s="31" t="s">
        <v>1015</v>
      </c>
      <c r="E20" s="31" t="s">
        <v>576</v>
      </c>
      <c r="F20" s="90">
        <v>110000</v>
      </c>
      <c r="G20" s="32">
        <v>13.33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44540</v>
      </c>
      <c r="B21" s="32">
        <v>511074</v>
      </c>
      <c r="C21" s="31" t="s">
        <v>1016</v>
      </c>
      <c r="D21" s="31" t="s">
        <v>1017</v>
      </c>
      <c r="E21" s="31" t="s">
        <v>576</v>
      </c>
      <c r="F21" s="90">
        <v>11500</v>
      </c>
      <c r="G21" s="32">
        <v>307.7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44540</v>
      </c>
      <c r="B22" s="32">
        <v>511074</v>
      </c>
      <c r="C22" s="31" t="s">
        <v>1016</v>
      </c>
      <c r="D22" s="31" t="s">
        <v>1018</v>
      </c>
      <c r="E22" s="31" t="s">
        <v>577</v>
      </c>
      <c r="F22" s="90">
        <v>11500</v>
      </c>
      <c r="G22" s="32">
        <v>307.7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44540</v>
      </c>
      <c r="B23" s="32">
        <v>523277</v>
      </c>
      <c r="C23" s="31" t="s">
        <v>1019</v>
      </c>
      <c r="D23" s="31" t="s">
        <v>962</v>
      </c>
      <c r="E23" s="31" t="s">
        <v>577</v>
      </c>
      <c r="F23" s="90">
        <v>8000000</v>
      </c>
      <c r="G23" s="32">
        <v>0.75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44540</v>
      </c>
      <c r="B24" s="32">
        <v>540377</v>
      </c>
      <c r="C24" s="31" t="s">
        <v>981</v>
      </c>
      <c r="D24" s="31" t="s">
        <v>1020</v>
      </c>
      <c r="E24" s="31" t="s">
        <v>577</v>
      </c>
      <c r="F24" s="90">
        <v>138000</v>
      </c>
      <c r="G24" s="32">
        <v>20.97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44540</v>
      </c>
      <c r="B25" s="32">
        <v>540377</v>
      </c>
      <c r="C25" s="31" t="s">
        <v>981</v>
      </c>
      <c r="D25" s="31" t="s">
        <v>866</v>
      </c>
      <c r="E25" s="31" t="s">
        <v>576</v>
      </c>
      <c r="F25" s="90">
        <v>42000</v>
      </c>
      <c r="G25" s="32">
        <v>20.57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44540</v>
      </c>
      <c r="B26" s="32">
        <v>540377</v>
      </c>
      <c r="C26" s="31" t="s">
        <v>981</v>
      </c>
      <c r="D26" s="31" t="s">
        <v>866</v>
      </c>
      <c r="E26" s="31" t="s">
        <v>577</v>
      </c>
      <c r="F26" s="90">
        <v>42000</v>
      </c>
      <c r="G26" s="32">
        <v>20.16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44540</v>
      </c>
      <c r="B27" s="32">
        <v>540377</v>
      </c>
      <c r="C27" s="31" t="s">
        <v>981</v>
      </c>
      <c r="D27" s="31" t="s">
        <v>1021</v>
      </c>
      <c r="E27" s="31" t="s">
        <v>576</v>
      </c>
      <c r="F27" s="90">
        <v>18000</v>
      </c>
      <c r="G27" s="32">
        <v>20.5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44540</v>
      </c>
      <c r="B28" s="32">
        <v>540377</v>
      </c>
      <c r="C28" s="31" t="s">
        <v>981</v>
      </c>
      <c r="D28" s="31" t="s">
        <v>1022</v>
      </c>
      <c r="E28" s="31" t="s">
        <v>577</v>
      </c>
      <c r="F28" s="90">
        <v>150000</v>
      </c>
      <c r="G28" s="32">
        <v>20.68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44540</v>
      </c>
      <c r="B29" s="32">
        <v>540377</v>
      </c>
      <c r="C29" s="31" t="s">
        <v>981</v>
      </c>
      <c r="D29" s="31" t="s">
        <v>977</v>
      </c>
      <c r="E29" s="31" t="s">
        <v>577</v>
      </c>
      <c r="F29" s="90">
        <v>150000</v>
      </c>
      <c r="G29" s="32">
        <v>20.57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44540</v>
      </c>
      <c r="B30" s="32">
        <v>540377</v>
      </c>
      <c r="C30" s="31" t="s">
        <v>981</v>
      </c>
      <c r="D30" s="31" t="s">
        <v>1023</v>
      </c>
      <c r="E30" s="31" t="s">
        <v>576</v>
      </c>
      <c r="F30" s="90">
        <v>60000</v>
      </c>
      <c r="G30" s="32">
        <v>20.5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44540</v>
      </c>
      <c r="B31" s="32">
        <v>540377</v>
      </c>
      <c r="C31" s="31" t="s">
        <v>981</v>
      </c>
      <c r="D31" s="31" t="s">
        <v>1024</v>
      </c>
      <c r="E31" s="31" t="s">
        <v>576</v>
      </c>
      <c r="F31" s="90">
        <v>24000</v>
      </c>
      <c r="G31" s="32">
        <v>20.5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44540</v>
      </c>
      <c r="B32" s="32">
        <v>540377</v>
      </c>
      <c r="C32" s="31" t="s">
        <v>981</v>
      </c>
      <c r="D32" s="31" t="s">
        <v>1025</v>
      </c>
      <c r="E32" s="31" t="s">
        <v>576</v>
      </c>
      <c r="F32" s="90">
        <v>60000</v>
      </c>
      <c r="G32" s="32">
        <v>20.5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44540</v>
      </c>
      <c r="B33" s="32">
        <v>540377</v>
      </c>
      <c r="C33" s="31" t="s">
        <v>981</v>
      </c>
      <c r="D33" s="31" t="s">
        <v>1026</v>
      </c>
      <c r="E33" s="31" t="s">
        <v>576</v>
      </c>
      <c r="F33" s="90">
        <v>96000</v>
      </c>
      <c r="G33" s="32">
        <v>20.53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44540</v>
      </c>
      <c r="B34" s="32">
        <v>540377</v>
      </c>
      <c r="C34" s="31" t="s">
        <v>981</v>
      </c>
      <c r="D34" s="31" t="s">
        <v>1027</v>
      </c>
      <c r="E34" s="31" t="s">
        <v>576</v>
      </c>
      <c r="F34" s="90">
        <v>18000</v>
      </c>
      <c r="G34" s="32">
        <v>20.399999999999999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44540</v>
      </c>
      <c r="B35" s="32">
        <v>540377</v>
      </c>
      <c r="C35" s="31" t="s">
        <v>981</v>
      </c>
      <c r="D35" s="31" t="s">
        <v>1027</v>
      </c>
      <c r="E35" s="31" t="s">
        <v>577</v>
      </c>
      <c r="F35" s="90">
        <v>18000</v>
      </c>
      <c r="G35" s="32">
        <v>20.88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44540</v>
      </c>
      <c r="B36" s="32">
        <v>540377</v>
      </c>
      <c r="C36" s="31" t="s">
        <v>981</v>
      </c>
      <c r="D36" s="31" t="s">
        <v>1028</v>
      </c>
      <c r="E36" s="31" t="s">
        <v>576</v>
      </c>
      <c r="F36" s="90">
        <v>48000</v>
      </c>
      <c r="G36" s="32">
        <v>21.99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44540</v>
      </c>
      <c r="B37" s="32">
        <v>541983</v>
      </c>
      <c r="C37" s="31" t="s">
        <v>1029</v>
      </c>
      <c r="D37" s="31" t="s">
        <v>1030</v>
      </c>
      <c r="E37" s="31" t="s">
        <v>577</v>
      </c>
      <c r="F37" s="90">
        <v>60000</v>
      </c>
      <c r="G37" s="32">
        <v>4.8499999999999996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44540</v>
      </c>
      <c r="B38" s="32">
        <v>539679</v>
      </c>
      <c r="C38" s="31" t="s">
        <v>1031</v>
      </c>
      <c r="D38" s="31" t="s">
        <v>1032</v>
      </c>
      <c r="E38" s="31" t="s">
        <v>577</v>
      </c>
      <c r="F38" s="90">
        <v>31871</v>
      </c>
      <c r="G38" s="32">
        <v>10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44540</v>
      </c>
      <c r="B39" s="32">
        <v>539679</v>
      </c>
      <c r="C39" s="31" t="s">
        <v>1031</v>
      </c>
      <c r="D39" s="31" t="s">
        <v>1033</v>
      </c>
      <c r="E39" s="31" t="s">
        <v>577</v>
      </c>
      <c r="F39" s="90">
        <v>32129</v>
      </c>
      <c r="G39" s="32">
        <v>10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44540</v>
      </c>
      <c r="B40" s="32">
        <v>539679</v>
      </c>
      <c r="C40" s="31" t="s">
        <v>1031</v>
      </c>
      <c r="D40" s="31" t="s">
        <v>1034</v>
      </c>
      <c r="E40" s="31" t="s">
        <v>577</v>
      </c>
      <c r="F40" s="90">
        <v>55000</v>
      </c>
      <c r="G40" s="32">
        <v>10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44540</v>
      </c>
      <c r="B41" s="32">
        <v>539679</v>
      </c>
      <c r="C41" s="31" t="s">
        <v>1031</v>
      </c>
      <c r="D41" s="31" t="s">
        <v>1035</v>
      </c>
      <c r="E41" s="31" t="s">
        <v>577</v>
      </c>
      <c r="F41" s="90">
        <v>80000</v>
      </c>
      <c r="G41" s="32">
        <v>10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44540</v>
      </c>
      <c r="B42" s="32">
        <v>539679</v>
      </c>
      <c r="C42" s="31" t="s">
        <v>1031</v>
      </c>
      <c r="D42" s="31" t="s">
        <v>1036</v>
      </c>
      <c r="E42" s="31" t="s">
        <v>577</v>
      </c>
      <c r="F42" s="90">
        <v>82500</v>
      </c>
      <c r="G42" s="32">
        <v>10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44540</v>
      </c>
      <c r="B43" s="32">
        <v>539679</v>
      </c>
      <c r="C43" s="31" t="s">
        <v>1031</v>
      </c>
      <c r="D43" s="31" t="s">
        <v>1037</v>
      </c>
      <c r="E43" s="31" t="s">
        <v>576</v>
      </c>
      <c r="F43" s="90">
        <v>50000</v>
      </c>
      <c r="G43" s="32">
        <v>10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44540</v>
      </c>
      <c r="B44" s="32">
        <v>539679</v>
      </c>
      <c r="C44" s="31" t="s">
        <v>1031</v>
      </c>
      <c r="D44" s="31" t="s">
        <v>1038</v>
      </c>
      <c r="E44" s="31" t="s">
        <v>576</v>
      </c>
      <c r="F44" s="90">
        <v>250000</v>
      </c>
      <c r="G44" s="32">
        <v>10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44540</v>
      </c>
      <c r="B45" s="32">
        <v>539910</v>
      </c>
      <c r="C45" s="31" t="s">
        <v>1039</v>
      </c>
      <c r="D45" s="31" t="s">
        <v>1040</v>
      </c>
      <c r="E45" s="31" t="s">
        <v>576</v>
      </c>
      <c r="F45" s="90">
        <v>102777</v>
      </c>
      <c r="G45" s="32">
        <v>2.5499999999999998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44540</v>
      </c>
      <c r="B46" s="32">
        <v>539910</v>
      </c>
      <c r="C46" s="31" t="s">
        <v>1039</v>
      </c>
      <c r="D46" s="31" t="s">
        <v>1041</v>
      </c>
      <c r="E46" s="31" t="s">
        <v>577</v>
      </c>
      <c r="F46" s="90">
        <v>163459</v>
      </c>
      <c r="G46" s="32">
        <v>2.5499999999999998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44540</v>
      </c>
      <c r="B47" s="32">
        <v>531328</v>
      </c>
      <c r="C47" s="31" t="s">
        <v>982</v>
      </c>
      <c r="D47" s="31" t="s">
        <v>1042</v>
      </c>
      <c r="E47" s="31" t="s">
        <v>576</v>
      </c>
      <c r="F47" s="90">
        <v>100000</v>
      </c>
      <c r="G47" s="32">
        <v>8.8800000000000008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44540</v>
      </c>
      <c r="B48" s="32">
        <v>531328</v>
      </c>
      <c r="C48" s="31" t="s">
        <v>982</v>
      </c>
      <c r="D48" s="31" t="s">
        <v>1043</v>
      </c>
      <c r="E48" s="31" t="s">
        <v>576</v>
      </c>
      <c r="F48" s="90">
        <v>156010</v>
      </c>
      <c r="G48" s="32">
        <v>8.8800000000000008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44540</v>
      </c>
      <c r="B49" s="32">
        <v>531328</v>
      </c>
      <c r="C49" s="31" t="s">
        <v>982</v>
      </c>
      <c r="D49" s="31" t="s">
        <v>983</v>
      </c>
      <c r="E49" s="31" t="s">
        <v>577</v>
      </c>
      <c r="F49" s="90">
        <v>142310</v>
      </c>
      <c r="G49" s="32">
        <v>8.8800000000000008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44540</v>
      </c>
      <c r="B50" s="32">
        <v>517415</v>
      </c>
      <c r="C50" s="31" t="s">
        <v>1044</v>
      </c>
      <c r="D50" s="31" t="s">
        <v>866</v>
      </c>
      <c r="E50" s="31" t="s">
        <v>576</v>
      </c>
      <c r="F50" s="90">
        <v>284460</v>
      </c>
      <c r="G50" s="32">
        <v>12.38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44540</v>
      </c>
      <c r="B51" s="32">
        <v>517415</v>
      </c>
      <c r="C51" s="31" t="s">
        <v>1044</v>
      </c>
      <c r="D51" s="31" t="s">
        <v>866</v>
      </c>
      <c r="E51" s="31" t="s">
        <v>577</v>
      </c>
      <c r="F51" s="90">
        <v>1</v>
      </c>
      <c r="G51" s="32">
        <v>13.68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44540</v>
      </c>
      <c r="B52" s="32">
        <v>526622</v>
      </c>
      <c r="C52" s="31" t="s">
        <v>984</v>
      </c>
      <c r="D52" s="31" t="s">
        <v>866</v>
      </c>
      <c r="E52" s="31" t="s">
        <v>576</v>
      </c>
      <c r="F52" s="90">
        <v>1989881</v>
      </c>
      <c r="G52" s="32">
        <v>0.72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44540</v>
      </c>
      <c r="B53" s="32">
        <v>543207</v>
      </c>
      <c r="C53" s="31" t="s">
        <v>1045</v>
      </c>
      <c r="D53" s="31" t="s">
        <v>1046</v>
      </c>
      <c r="E53" s="31" t="s">
        <v>576</v>
      </c>
      <c r="F53" s="90">
        <v>63002</v>
      </c>
      <c r="G53" s="32">
        <v>15.16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44540</v>
      </c>
      <c r="B54" s="32">
        <v>543207</v>
      </c>
      <c r="C54" s="31" t="s">
        <v>1045</v>
      </c>
      <c r="D54" s="31" t="s">
        <v>1046</v>
      </c>
      <c r="E54" s="31" t="s">
        <v>577</v>
      </c>
      <c r="F54" s="90">
        <v>47593</v>
      </c>
      <c r="G54" s="32">
        <v>15.39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44540</v>
      </c>
      <c r="B55" s="32">
        <v>541206</v>
      </c>
      <c r="C55" s="31" t="s">
        <v>985</v>
      </c>
      <c r="D55" s="31" t="s">
        <v>961</v>
      </c>
      <c r="E55" s="31" t="s">
        <v>576</v>
      </c>
      <c r="F55" s="90">
        <v>208000</v>
      </c>
      <c r="G55" s="32">
        <v>222.36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44540</v>
      </c>
      <c r="B56" s="32">
        <v>541206</v>
      </c>
      <c r="C56" s="31" t="s">
        <v>985</v>
      </c>
      <c r="D56" s="31" t="s">
        <v>961</v>
      </c>
      <c r="E56" s="31" t="s">
        <v>577</v>
      </c>
      <c r="F56" s="90">
        <v>98000</v>
      </c>
      <c r="G56" s="32">
        <v>225.31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44540</v>
      </c>
      <c r="B57" s="32">
        <v>543400</v>
      </c>
      <c r="C57" s="31" t="s">
        <v>1047</v>
      </c>
      <c r="D57" s="31" t="s">
        <v>1048</v>
      </c>
      <c r="E57" s="31" t="s">
        <v>576</v>
      </c>
      <c r="F57" s="90">
        <v>38000</v>
      </c>
      <c r="G57" s="32">
        <v>59.51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44540</v>
      </c>
      <c r="B58" s="32">
        <v>538647</v>
      </c>
      <c r="C58" s="31" t="s">
        <v>1049</v>
      </c>
      <c r="D58" s="31" t="s">
        <v>1050</v>
      </c>
      <c r="E58" s="31" t="s">
        <v>576</v>
      </c>
      <c r="F58" s="90">
        <v>174500</v>
      </c>
      <c r="G58" s="32">
        <v>9.0399999999999991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44540</v>
      </c>
      <c r="B59" s="32">
        <v>538647</v>
      </c>
      <c r="C59" s="31" t="s">
        <v>1049</v>
      </c>
      <c r="D59" s="31" t="s">
        <v>1051</v>
      </c>
      <c r="E59" s="31" t="s">
        <v>577</v>
      </c>
      <c r="F59" s="90">
        <v>299000</v>
      </c>
      <c r="G59" s="32">
        <v>9.0399999999999991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44540</v>
      </c>
      <c r="B60" s="32">
        <v>538647</v>
      </c>
      <c r="C60" s="31" t="s">
        <v>1049</v>
      </c>
      <c r="D60" s="31" t="s">
        <v>1052</v>
      </c>
      <c r="E60" s="31" t="s">
        <v>576</v>
      </c>
      <c r="F60" s="90">
        <v>62000</v>
      </c>
      <c r="G60" s="32">
        <v>9.0399999999999991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44540</v>
      </c>
      <c r="B61" s="32">
        <v>538647</v>
      </c>
      <c r="C61" s="31" t="s">
        <v>1049</v>
      </c>
      <c r="D61" s="31" t="s">
        <v>1053</v>
      </c>
      <c r="E61" s="31" t="s">
        <v>576</v>
      </c>
      <c r="F61" s="90">
        <v>62000</v>
      </c>
      <c r="G61" s="32">
        <v>9.0399999999999991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44540</v>
      </c>
      <c r="B62" s="32">
        <v>519191</v>
      </c>
      <c r="C62" s="20" t="s">
        <v>914</v>
      </c>
      <c r="D62" s="20" t="s">
        <v>1054</v>
      </c>
      <c r="E62" s="31" t="s">
        <v>577</v>
      </c>
      <c r="F62" s="90">
        <v>50000</v>
      </c>
      <c r="G62" s="32">
        <v>21.42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44540</v>
      </c>
      <c r="B63" s="32">
        <v>519191</v>
      </c>
      <c r="C63" s="31" t="s">
        <v>914</v>
      </c>
      <c r="D63" s="31" t="s">
        <v>1055</v>
      </c>
      <c r="E63" s="31" t="s">
        <v>576</v>
      </c>
      <c r="F63" s="90">
        <v>30000</v>
      </c>
      <c r="G63" s="32">
        <v>22.95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44540</v>
      </c>
      <c r="B64" s="32">
        <v>519191</v>
      </c>
      <c r="C64" s="31" t="s">
        <v>914</v>
      </c>
      <c r="D64" s="31" t="s">
        <v>1055</v>
      </c>
      <c r="E64" s="31" t="s">
        <v>577</v>
      </c>
      <c r="F64" s="90">
        <v>30000</v>
      </c>
      <c r="G64" s="32">
        <v>22.44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44540</v>
      </c>
      <c r="B65" s="32">
        <v>519191</v>
      </c>
      <c r="C65" s="31" t="s">
        <v>914</v>
      </c>
      <c r="D65" s="31" t="s">
        <v>988</v>
      </c>
      <c r="E65" s="31" t="s">
        <v>577</v>
      </c>
      <c r="F65" s="90">
        <v>150000</v>
      </c>
      <c r="G65" s="32">
        <v>22.93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44540</v>
      </c>
      <c r="B66" s="32">
        <v>519191</v>
      </c>
      <c r="C66" s="31" t="s">
        <v>914</v>
      </c>
      <c r="D66" s="31" t="s">
        <v>987</v>
      </c>
      <c r="E66" s="31" t="s">
        <v>576</v>
      </c>
      <c r="F66" s="90">
        <v>66388</v>
      </c>
      <c r="G66" s="32">
        <v>21.92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44540</v>
      </c>
      <c r="B67" s="32">
        <v>519191</v>
      </c>
      <c r="C67" s="31" t="s">
        <v>914</v>
      </c>
      <c r="D67" s="31" t="s">
        <v>987</v>
      </c>
      <c r="E67" s="31" t="s">
        <v>577</v>
      </c>
      <c r="F67" s="90">
        <v>66388</v>
      </c>
      <c r="G67" s="32">
        <v>22.08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44540</v>
      </c>
      <c r="B68" s="32">
        <v>519191</v>
      </c>
      <c r="C68" s="31" t="s">
        <v>914</v>
      </c>
      <c r="D68" s="31" t="s">
        <v>1056</v>
      </c>
      <c r="E68" s="31" t="s">
        <v>577</v>
      </c>
      <c r="F68" s="90">
        <v>152500</v>
      </c>
      <c r="G68" s="32">
        <v>22.9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44540</v>
      </c>
      <c r="B69" s="32">
        <v>519191</v>
      </c>
      <c r="C69" s="31" t="s">
        <v>914</v>
      </c>
      <c r="D69" s="31" t="s">
        <v>1057</v>
      </c>
      <c r="E69" s="31" t="s">
        <v>577</v>
      </c>
      <c r="F69" s="90">
        <v>27950</v>
      </c>
      <c r="G69" s="32">
        <v>22.9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44540</v>
      </c>
      <c r="B70" s="32">
        <v>526193</v>
      </c>
      <c r="C70" s="31" t="s">
        <v>1058</v>
      </c>
      <c r="D70" s="31" t="s">
        <v>1059</v>
      </c>
      <c r="E70" s="31" t="s">
        <v>577</v>
      </c>
      <c r="F70" s="90">
        <v>61373</v>
      </c>
      <c r="G70" s="32">
        <v>9.4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44540</v>
      </c>
      <c r="B71" s="32">
        <v>543391</v>
      </c>
      <c r="C71" s="31" t="s">
        <v>989</v>
      </c>
      <c r="D71" s="31" t="s">
        <v>1060</v>
      </c>
      <c r="E71" s="31" t="s">
        <v>577</v>
      </c>
      <c r="F71" s="90">
        <v>126000</v>
      </c>
      <c r="G71" s="32">
        <v>49.5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44540</v>
      </c>
      <c r="B72" s="32">
        <v>512499</v>
      </c>
      <c r="C72" s="31" t="s">
        <v>944</v>
      </c>
      <c r="D72" s="31" t="s">
        <v>866</v>
      </c>
      <c r="E72" s="31" t="s">
        <v>576</v>
      </c>
      <c r="F72" s="90">
        <v>5161962</v>
      </c>
      <c r="G72" s="32">
        <v>0.51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44540</v>
      </c>
      <c r="B73" s="32">
        <v>512499</v>
      </c>
      <c r="C73" s="31" t="s">
        <v>944</v>
      </c>
      <c r="D73" s="31" t="s">
        <v>866</v>
      </c>
      <c r="E73" s="31" t="s">
        <v>577</v>
      </c>
      <c r="F73" s="90">
        <v>5943776</v>
      </c>
      <c r="G73" s="32">
        <v>0.52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44540</v>
      </c>
      <c r="B74" s="32">
        <v>512499</v>
      </c>
      <c r="C74" s="31" t="s">
        <v>944</v>
      </c>
      <c r="D74" s="31" t="s">
        <v>1061</v>
      </c>
      <c r="E74" s="31" t="s">
        <v>577</v>
      </c>
      <c r="F74" s="90">
        <v>6000000</v>
      </c>
      <c r="G74" s="32">
        <v>0.51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44540</v>
      </c>
      <c r="B75" s="32">
        <v>512499</v>
      </c>
      <c r="C75" s="31" t="s">
        <v>944</v>
      </c>
      <c r="D75" s="31" t="s">
        <v>996</v>
      </c>
      <c r="E75" s="31" t="s">
        <v>576</v>
      </c>
      <c r="F75" s="90">
        <v>5325836</v>
      </c>
      <c r="G75" s="32">
        <v>0.51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44540</v>
      </c>
      <c r="B76" s="32">
        <v>512499</v>
      </c>
      <c r="C76" s="31" t="s">
        <v>944</v>
      </c>
      <c r="D76" s="31" t="s">
        <v>996</v>
      </c>
      <c r="E76" s="31" t="s">
        <v>577</v>
      </c>
      <c r="F76" s="90">
        <v>5325836</v>
      </c>
      <c r="G76" s="32">
        <v>0.51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44540</v>
      </c>
      <c r="B77" s="32">
        <v>533019</v>
      </c>
      <c r="C77" s="31" t="s">
        <v>936</v>
      </c>
      <c r="D77" s="31" t="s">
        <v>1062</v>
      </c>
      <c r="E77" s="31" t="s">
        <v>577</v>
      </c>
      <c r="F77" s="90">
        <v>25000</v>
      </c>
      <c r="G77" s="32">
        <v>66.349999999999994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44540</v>
      </c>
      <c r="B78" s="32">
        <v>521113</v>
      </c>
      <c r="C78" s="31" t="s">
        <v>1063</v>
      </c>
      <c r="D78" s="31" t="s">
        <v>1064</v>
      </c>
      <c r="E78" s="31" t="s">
        <v>576</v>
      </c>
      <c r="F78" s="90">
        <v>107264</v>
      </c>
      <c r="G78" s="32">
        <v>19.71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44540</v>
      </c>
      <c r="B79" s="32">
        <v>521113</v>
      </c>
      <c r="C79" s="31" t="s">
        <v>1063</v>
      </c>
      <c r="D79" s="31" t="s">
        <v>1065</v>
      </c>
      <c r="E79" s="31" t="s">
        <v>577</v>
      </c>
      <c r="F79" s="90">
        <v>100000</v>
      </c>
      <c r="G79" s="32">
        <v>19.75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44540</v>
      </c>
      <c r="B80" s="32">
        <v>538610</v>
      </c>
      <c r="C80" s="31" t="s">
        <v>990</v>
      </c>
      <c r="D80" s="31" t="s">
        <v>991</v>
      </c>
      <c r="E80" s="31" t="s">
        <v>577</v>
      </c>
      <c r="F80" s="90">
        <v>153130</v>
      </c>
      <c r="G80" s="32">
        <v>63.9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44540</v>
      </c>
      <c r="B81" s="32">
        <v>540570</v>
      </c>
      <c r="C81" s="31" t="s">
        <v>1066</v>
      </c>
      <c r="D81" s="31" t="s">
        <v>1067</v>
      </c>
      <c r="E81" s="31" t="s">
        <v>576</v>
      </c>
      <c r="F81" s="90">
        <v>100000</v>
      </c>
      <c r="G81" s="32">
        <v>40.46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44540</v>
      </c>
      <c r="B82" s="32" t="s">
        <v>960</v>
      </c>
      <c r="C82" s="31" t="s">
        <v>963</v>
      </c>
      <c r="D82" s="31" t="s">
        <v>964</v>
      </c>
      <c r="E82" s="31" t="s">
        <v>576</v>
      </c>
      <c r="F82" s="90">
        <v>200186</v>
      </c>
      <c r="G82" s="32">
        <v>3.9</v>
      </c>
      <c r="H82" s="32" t="s">
        <v>883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44540</v>
      </c>
      <c r="B83" s="32" t="s">
        <v>960</v>
      </c>
      <c r="C83" s="31" t="s">
        <v>963</v>
      </c>
      <c r="D83" s="31" t="s">
        <v>1068</v>
      </c>
      <c r="E83" s="31" t="s">
        <v>576</v>
      </c>
      <c r="F83" s="90">
        <v>325000</v>
      </c>
      <c r="G83" s="32">
        <v>4</v>
      </c>
      <c r="H83" s="32" t="s">
        <v>883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44540</v>
      </c>
      <c r="B84" s="32" t="s">
        <v>312</v>
      </c>
      <c r="C84" s="31" t="s">
        <v>1069</v>
      </c>
      <c r="D84" s="31" t="s">
        <v>882</v>
      </c>
      <c r="E84" s="31" t="s">
        <v>576</v>
      </c>
      <c r="F84" s="90">
        <v>252956</v>
      </c>
      <c r="G84" s="32">
        <v>2108.8200000000002</v>
      </c>
      <c r="H84" s="32" t="s">
        <v>883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44540</v>
      </c>
      <c r="B85" s="32" t="s">
        <v>426</v>
      </c>
      <c r="C85" s="31" t="s">
        <v>993</v>
      </c>
      <c r="D85" s="31" t="s">
        <v>882</v>
      </c>
      <c r="E85" s="31" t="s">
        <v>576</v>
      </c>
      <c r="F85" s="90">
        <v>467624</v>
      </c>
      <c r="G85" s="32">
        <v>858.12</v>
      </c>
      <c r="H85" s="32" t="s">
        <v>883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44540</v>
      </c>
      <c r="B86" s="32" t="s">
        <v>1070</v>
      </c>
      <c r="C86" s="31" t="s">
        <v>1071</v>
      </c>
      <c r="D86" s="31" t="s">
        <v>1072</v>
      </c>
      <c r="E86" s="31" t="s">
        <v>576</v>
      </c>
      <c r="F86" s="90">
        <v>69367</v>
      </c>
      <c r="G86" s="32">
        <v>31.37</v>
      </c>
      <c r="H86" s="32" t="s">
        <v>883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44540</v>
      </c>
      <c r="B87" s="32" t="s">
        <v>1070</v>
      </c>
      <c r="C87" s="31" t="s">
        <v>1071</v>
      </c>
      <c r="D87" s="31" t="s">
        <v>1073</v>
      </c>
      <c r="E87" s="31" t="s">
        <v>576</v>
      </c>
      <c r="F87" s="90">
        <v>156728</v>
      </c>
      <c r="G87" s="32">
        <v>31.48</v>
      </c>
      <c r="H87" s="32" t="s">
        <v>883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44540</v>
      </c>
      <c r="B88" s="32" t="s">
        <v>1074</v>
      </c>
      <c r="C88" s="31" t="s">
        <v>1075</v>
      </c>
      <c r="D88" s="31" t="s">
        <v>882</v>
      </c>
      <c r="E88" s="31" t="s">
        <v>576</v>
      </c>
      <c r="F88" s="90">
        <v>85612</v>
      </c>
      <c r="G88" s="32">
        <v>168.79</v>
      </c>
      <c r="H88" s="32" t="s">
        <v>883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44540</v>
      </c>
      <c r="B89" s="32" t="s">
        <v>945</v>
      </c>
      <c r="C89" s="31" t="s">
        <v>946</v>
      </c>
      <c r="D89" s="31" t="s">
        <v>947</v>
      </c>
      <c r="E89" s="31" t="s">
        <v>576</v>
      </c>
      <c r="F89" s="90">
        <v>251474</v>
      </c>
      <c r="G89" s="32">
        <v>208.32</v>
      </c>
      <c r="H89" s="32" t="s">
        <v>883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44540</v>
      </c>
      <c r="B90" s="32" t="s">
        <v>945</v>
      </c>
      <c r="C90" s="31" t="s">
        <v>946</v>
      </c>
      <c r="D90" s="31" t="s">
        <v>881</v>
      </c>
      <c r="E90" s="31" t="s">
        <v>576</v>
      </c>
      <c r="F90" s="90">
        <v>109241</v>
      </c>
      <c r="G90" s="32">
        <v>209.25</v>
      </c>
      <c r="H90" s="32" t="s">
        <v>883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44540</v>
      </c>
      <c r="B91" s="32" t="s">
        <v>945</v>
      </c>
      <c r="C91" s="31" t="s">
        <v>946</v>
      </c>
      <c r="D91" s="31" t="s">
        <v>917</v>
      </c>
      <c r="E91" s="31" t="s">
        <v>576</v>
      </c>
      <c r="F91" s="90">
        <v>119965</v>
      </c>
      <c r="G91" s="32">
        <v>208.89</v>
      </c>
      <c r="H91" s="32" t="s">
        <v>883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44540</v>
      </c>
      <c r="B92" s="32" t="s">
        <v>1076</v>
      </c>
      <c r="C92" s="31" t="s">
        <v>1077</v>
      </c>
      <c r="D92" s="31" t="s">
        <v>882</v>
      </c>
      <c r="E92" s="31" t="s">
        <v>576</v>
      </c>
      <c r="F92" s="90">
        <v>769631</v>
      </c>
      <c r="G92" s="32">
        <v>126.43</v>
      </c>
      <c r="H92" s="32" t="s">
        <v>883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44540</v>
      </c>
      <c r="B93" s="32" t="s">
        <v>1076</v>
      </c>
      <c r="C93" s="31" t="s">
        <v>1077</v>
      </c>
      <c r="D93" s="31" t="s">
        <v>917</v>
      </c>
      <c r="E93" s="31" t="s">
        <v>576</v>
      </c>
      <c r="F93" s="90">
        <v>664732</v>
      </c>
      <c r="G93" s="32">
        <v>126.33</v>
      </c>
      <c r="H93" s="32" t="s">
        <v>883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44540</v>
      </c>
      <c r="B94" s="32" t="s">
        <v>1076</v>
      </c>
      <c r="C94" s="31" t="s">
        <v>1077</v>
      </c>
      <c r="D94" s="31" t="s">
        <v>881</v>
      </c>
      <c r="E94" s="31" t="s">
        <v>576</v>
      </c>
      <c r="F94" s="90">
        <v>670686</v>
      </c>
      <c r="G94" s="32">
        <v>123.91</v>
      </c>
      <c r="H94" s="32" t="s">
        <v>883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44540</v>
      </c>
      <c r="B95" s="32" t="s">
        <v>940</v>
      </c>
      <c r="C95" s="31" t="s">
        <v>941</v>
      </c>
      <c r="D95" s="31" t="s">
        <v>996</v>
      </c>
      <c r="E95" s="31" t="s">
        <v>576</v>
      </c>
      <c r="F95" s="90">
        <v>682926</v>
      </c>
      <c r="G95" s="32">
        <v>8.5</v>
      </c>
      <c r="H95" s="32" t="s">
        <v>883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44540</v>
      </c>
      <c r="B96" s="32" t="s">
        <v>940</v>
      </c>
      <c r="C96" s="31" t="s">
        <v>941</v>
      </c>
      <c r="D96" s="31" t="s">
        <v>1078</v>
      </c>
      <c r="E96" s="31" t="s">
        <v>576</v>
      </c>
      <c r="F96" s="90">
        <v>647413</v>
      </c>
      <c r="G96" s="32">
        <v>8.85</v>
      </c>
      <c r="H96" s="32" t="s">
        <v>883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44540</v>
      </c>
      <c r="B97" s="32" t="s">
        <v>965</v>
      </c>
      <c r="C97" s="31" t="s">
        <v>966</v>
      </c>
      <c r="D97" s="31" t="s">
        <v>994</v>
      </c>
      <c r="E97" s="31" t="s">
        <v>576</v>
      </c>
      <c r="F97" s="90">
        <v>28000</v>
      </c>
      <c r="G97" s="32">
        <v>56.38</v>
      </c>
      <c r="H97" s="32" t="s">
        <v>883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44540</v>
      </c>
      <c r="B98" s="32" t="s">
        <v>965</v>
      </c>
      <c r="C98" s="31" t="s">
        <v>966</v>
      </c>
      <c r="D98" s="31" t="s">
        <v>1079</v>
      </c>
      <c r="E98" s="31" t="s">
        <v>576</v>
      </c>
      <c r="F98" s="90">
        <v>40000</v>
      </c>
      <c r="G98" s="32">
        <v>57.26</v>
      </c>
      <c r="H98" s="32" t="s">
        <v>883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44540</v>
      </c>
      <c r="B99" s="32" t="s">
        <v>986</v>
      </c>
      <c r="C99" s="31" t="s">
        <v>995</v>
      </c>
      <c r="D99" s="31" t="s">
        <v>994</v>
      </c>
      <c r="E99" s="31" t="s">
        <v>576</v>
      </c>
      <c r="F99" s="90">
        <v>871855</v>
      </c>
      <c r="G99" s="32">
        <v>6.3</v>
      </c>
      <c r="H99" s="32" t="s">
        <v>883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44540</v>
      </c>
      <c r="B100" s="32" t="s">
        <v>986</v>
      </c>
      <c r="C100" s="31" t="s">
        <v>995</v>
      </c>
      <c r="D100" s="31" t="s">
        <v>992</v>
      </c>
      <c r="E100" s="31" t="s">
        <v>576</v>
      </c>
      <c r="F100" s="90">
        <v>1000010</v>
      </c>
      <c r="G100" s="32">
        <v>6.4</v>
      </c>
      <c r="H100" s="32" t="s">
        <v>883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44540</v>
      </c>
      <c r="B101" s="32" t="s">
        <v>997</v>
      </c>
      <c r="C101" s="31" t="s">
        <v>998</v>
      </c>
      <c r="D101" s="31" t="s">
        <v>992</v>
      </c>
      <c r="E101" s="31" t="s">
        <v>576</v>
      </c>
      <c r="F101" s="90">
        <v>20</v>
      </c>
      <c r="G101" s="32">
        <v>14.68</v>
      </c>
      <c r="H101" s="32" t="s">
        <v>883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44540</v>
      </c>
      <c r="B102" s="32" t="s">
        <v>915</v>
      </c>
      <c r="C102" s="31" t="s">
        <v>916</v>
      </c>
      <c r="D102" s="31" t="s">
        <v>917</v>
      </c>
      <c r="E102" s="31" t="s">
        <v>576</v>
      </c>
      <c r="F102" s="90">
        <v>111502</v>
      </c>
      <c r="G102" s="32">
        <v>971.07</v>
      </c>
      <c r="H102" s="32" t="s">
        <v>883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44540</v>
      </c>
      <c r="B103" s="32" t="s">
        <v>915</v>
      </c>
      <c r="C103" s="31" t="s">
        <v>916</v>
      </c>
      <c r="D103" s="31" t="s">
        <v>1080</v>
      </c>
      <c r="E103" s="31" t="s">
        <v>576</v>
      </c>
      <c r="F103" s="90">
        <v>91599</v>
      </c>
      <c r="G103" s="32">
        <v>979.12</v>
      </c>
      <c r="H103" s="32" t="s">
        <v>883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44540</v>
      </c>
      <c r="B104" s="32" t="s">
        <v>915</v>
      </c>
      <c r="C104" s="31" t="s">
        <v>916</v>
      </c>
      <c r="D104" s="31" t="s">
        <v>967</v>
      </c>
      <c r="E104" s="31" t="s">
        <v>576</v>
      </c>
      <c r="F104" s="90">
        <v>102024</v>
      </c>
      <c r="G104" s="32">
        <v>974.49</v>
      </c>
      <c r="H104" s="32" t="s">
        <v>883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44540</v>
      </c>
      <c r="B105" s="32" t="s">
        <v>1081</v>
      </c>
      <c r="C105" s="31" t="s">
        <v>1082</v>
      </c>
      <c r="D105" s="31" t="s">
        <v>1083</v>
      </c>
      <c r="E105" s="31" t="s">
        <v>576</v>
      </c>
      <c r="F105" s="90">
        <v>830000</v>
      </c>
      <c r="G105" s="32">
        <v>31.04</v>
      </c>
      <c r="H105" s="32" t="s">
        <v>883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44540</v>
      </c>
      <c r="B106" s="32" t="s">
        <v>1081</v>
      </c>
      <c r="C106" s="31" t="s">
        <v>1082</v>
      </c>
      <c r="D106" s="31" t="s">
        <v>1084</v>
      </c>
      <c r="E106" s="31" t="s">
        <v>576</v>
      </c>
      <c r="F106" s="90">
        <v>80000</v>
      </c>
      <c r="G106" s="32">
        <v>31.2</v>
      </c>
      <c r="H106" s="32" t="s">
        <v>883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44540</v>
      </c>
      <c r="B107" s="32" t="s">
        <v>514</v>
      </c>
      <c r="C107" s="31" t="s">
        <v>1085</v>
      </c>
      <c r="D107" s="31" t="s">
        <v>1086</v>
      </c>
      <c r="E107" s="31" t="s">
        <v>576</v>
      </c>
      <c r="F107" s="90">
        <v>681167</v>
      </c>
      <c r="G107" s="32">
        <v>460.29</v>
      </c>
      <c r="H107" s="32" t="s">
        <v>883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44540</v>
      </c>
      <c r="B108" s="32" t="s">
        <v>1087</v>
      </c>
      <c r="C108" s="31" t="s">
        <v>1088</v>
      </c>
      <c r="D108" s="31" t="s">
        <v>994</v>
      </c>
      <c r="E108" s="31" t="s">
        <v>576</v>
      </c>
      <c r="F108" s="90">
        <v>2588707</v>
      </c>
      <c r="G108" s="32">
        <v>1.79</v>
      </c>
      <c r="H108" s="32" t="s">
        <v>883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44540</v>
      </c>
      <c r="B109" s="32" t="s">
        <v>960</v>
      </c>
      <c r="C109" s="31" t="s">
        <v>963</v>
      </c>
      <c r="D109" s="31" t="s">
        <v>1068</v>
      </c>
      <c r="E109" s="31" t="s">
        <v>577</v>
      </c>
      <c r="F109" s="90">
        <v>325000</v>
      </c>
      <c r="G109" s="32">
        <v>3.92</v>
      </c>
      <c r="H109" s="32" t="s">
        <v>883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44540</v>
      </c>
      <c r="B110" s="32" t="s">
        <v>960</v>
      </c>
      <c r="C110" s="31" t="s">
        <v>963</v>
      </c>
      <c r="D110" s="31" t="s">
        <v>964</v>
      </c>
      <c r="E110" s="31" t="s">
        <v>577</v>
      </c>
      <c r="F110" s="90">
        <v>854429</v>
      </c>
      <c r="G110" s="32">
        <v>3.92</v>
      </c>
      <c r="H110" s="32" t="s">
        <v>883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44540</v>
      </c>
      <c r="B111" s="32" t="s">
        <v>999</v>
      </c>
      <c r="C111" s="31" t="s">
        <v>1000</v>
      </c>
      <c r="D111" s="31" t="s">
        <v>1001</v>
      </c>
      <c r="E111" s="31" t="s">
        <v>577</v>
      </c>
      <c r="F111" s="90">
        <v>294667</v>
      </c>
      <c r="G111" s="32">
        <v>13.25</v>
      </c>
      <c r="H111" s="32" t="s">
        <v>883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44540</v>
      </c>
      <c r="B112" s="32" t="s">
        <v>937</v>
      </c>
      <c r="C112" s="31" t="s">
        <v>938</v>
      </c>
      <c r="D112" s="31" t="s">
        <v>939</v>
      </c>
      <c r="E112" s="31" t="s">
        <v>577</v>
      </c>
      <c r="F112" s="90">
        <v>594000</v>
      </c>
      <c r="G112" s="32">
        <v>5.0199999999999996</v>
      </c>
      <c r="H112" s="32" t="s">
        <v>883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44540</v>
      </c>
      <c r="B113" s="32" t="s">
        <v>312</v>
      </c>
      <c r="C113" s="31" t="s">
        <v>1069</v>
      </c>
      <c r="D113" s="31" t="s">
        <v>882</v>
      </c>
      <c r="E113" s="31" t="s">
        <v>577</v>
      </c>
      <c r="F113" s="90">
        <v>254143</v>
      </c>
      <c r="G113" s="32">
        <v>2110.59</v>
      </c>
      <c r="H113" s="32" t="s">
        <v>883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44540</v>
      </c>
      <c r="B114" s="32" t="s">
        <v>1089</v>
      </c>
      <c r="C114" s="31" t="s">
        <v>1090</v>
      </c>
      <c r="D114" s="31" t="s">
        <v>1091</v>
      </c>
      <c r="E114" s="31" t="s">
        <v>577</v>
      </c>
      <c r="F114" s="90">
        <v>516900</v>
      </c>
      <c r="G114" s="32">
        <v>9.41</v>
      </c>
      <c r="H114" s="32" t="s">
        <v>883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44540</v>
      </c>
      <c r="B115" s="32" t="s">
        <v>426</v>
      </c>
      <c r="C115" s="31" t="s">
        <v>993</v>
      </c>
      <c r="D115" s="31" t="s">
        <v>882</v>
      </c>
      <c r="E115" s="31" t="s">
        <v>577</v>
      </c>
      <c r="F115" s="90">
        <v>473712</v>
      </c>
      <c r="G115" s="32">
        <v>858.33</v>
      </c>
      <c r="H115" s="32" t="s">
        <v>883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44540</v>
      </c>
      <c r="B116" s="32" t="s">
        <v>1070</v>
      </c>
      <c r="C116" s="31" t="s">
        <v>1071</v>
      </c>
      <c r="D116" s="31" t="s">
        <v>1092</v>
      </c>
      <c r="E116" s="31" t="s">
        <v>577</v>
      </c>
      <c r="F116" s="90">
        <v>122355</v>
      </c>
      <c r="G116" s="32">
        <v>31.55</v>
      </c>
      <c r="H116" s="32" t="s">
        <v>883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44540</v>
      </c>
      <c r="B117" s="32" t="s">
        <v>1070</v>
      </c>
      <c r="C117" s="31" t="s">
        <v>1071</v>
      </c>
      <c r="D117" s="31" t="s">
        <v>1072</v>
      </c>
      <c r="E117" s="31" t="s">
        <v>577</v>
      </c>
      <c r="F117" s="90">
        <v>169367</v>
      </c>
      <c r="G117" s="32">
        <v>31.49</v>
      </c>
      <c r="H117" s="32" t="s">
        <v>883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44540</v>
      </c>
      <c r="B118" s="32" t="s">
        <v>1070</v>
      </c>
      <c r="C118" s="31" t="s">
        <v>1071</v>
      </c>
      <c r="D118" s="31" t="s">
        <v>1073</v>
      </c>
      <c r="E118" s="31" t="s">
        <v>577</v>
      </c>
      <c r="F118" s="90">
        <v>156728</v>
      </c>
      <c r="G118" s="32">
        <v>31.39</v>
      </c>
      <c r="H118" s="32" t="s">
        <v>883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44540</v>
      </c>
      <c r="B119" s="32" t="s">
        <v>1074</v>
      </c>
      <c r="C119" s="31" t="s">
        <v>1075</v>
      </c>
      <c r="D119" s="31" t="s">
        <v>882</v>
      </c>
      <c r="E119" s="31" t="s">
        <v>577</v>
      </c>
      <c r="F119" s="90">
        <v>89111</v>
      </c>
      <c r="G119" s="32">
        <v>169.59</v>
      </c>
      <c r="H119" s="32" t="s">
        <v>883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44540</v>
      </c>
      <c r="B120" s="32" t="s">
        <v>945</v>
      </c>
      <c r="C120" s="31" t="s">
        <v>946</v>
      </c>
      <c r="D120" s="31" t="s">
        <v>881</v>
      </c>
      <c r="E120" s="31" t="s">
        <v>577</v>
      </c>
      <c r="F120" s="90">
        <v>109241</v>
      </c>
      <c r="G120" s="32">
        <v>208.32</v>
      </c>
      <c r="H120" s="32" t="s">
        <v>883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44540</v>
      </c>
      <c r="B121" s="32" t="s">
        <v>945</v>
      </c>
      <c r="C121" s="31" t="s">
        <v>946</v>
      </c>
      <c r="D121" s="31" t="s">
        <v>917</v>
      </c>
      <c r="E121" s="31" t="s">
        <v>577</v>
      </c>
      <c r="F121" s="90">
        <v>121312</v>
      </c>
      <c r="G121" s="32">
        <v>208.02</v>
      </c>
      <c r="H121" s="32" t="s">
        <v>883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44540</v>
      </c>
      <c r="B122" s="32" t="s">
        <v>945</v>
      </c>
      <c r="C122" s="31" t="s">
        <v>946</v>
      </c>
      <c r="D122" s="31" t="s">
        <v>947</v>
      </c>
      <c r="E122" s="31" t="s">
        <v>577</v>
      </c>
      <c r="F122" s="90">
        <v>226474</v>
      </c>
      <c r="G122" s="32">
        <v>209.42</v>
      </c>
      <c r="H122" s="32" t="s">
        <v>883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44540</v>
      </c>
      <c r="B123" s="32" t="s">
        <v>1076</v>
      </c>
      <c r="C123" s="31" t="s">
        <v>1077</v>
      </c>
      <c r="D123" s="31" t="s">
        <v>881</v>
      </c>
      <c r="E123" s="31" t="s">
        <v>577</v>
      </c>
      <c r="F123" s="90">
        <v>670686</v>
      </c>
      <c r="G123" s="32">
        <v>123.64</v>
      </c>
      <c r="H123" s="32" t="s">
        <v>883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44540</v>
      </c>
      <c r="B124" s="32" t="s">
        <v>1076</v>
      </c>
      <c r="C124" s="31" t="s">
        <v>1077</v>
      </c>
      <c r="D124" s="31" t="s">
        <v>917</v>
      </c>
      <c r="E124" s="31" t="s">
        <v>577</v>
      </c>
      <c r="F124" s="90">
        <v>686860</v>
      </c>
      <c r="G124" s="32">
        <v>126.25</v>
      </c>
      <c r="H124" s="32" t="s">
        <v>883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44540</v>
      </c>
      <c r="B125" s="32" t="s">
        <v>1076</v>
      </c>
      <c r="C125" s="31" t="s">
        <v>1077</v>
      </c>
      <c r="D125" s="31" t="s">
        <v>882</v>
      </c>
      <c r="E125" s="31" t="s">
        <v>577</v>
      </c>
      <c r="F125" s="90">
        <v>787020</v>
      </c>
      <c r="G125" s="32">
        <v>126.43</v>
      </c>
      <c r="H125" s="32" t="s">
        <v>883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44540</v>
      </c>
      <c r="B126" s="32" t="s">
        <v>940</v>
      </c>
      <c r="C126" s="31" t="s">
        <v>941</v>
      </c>
      <c r="D126" s="31" t="s">
        <v>996</v>
      </c>
      <c r="E126" s="31" t="s">
        <v>577</v>
      </c>
      <c r="F126" s="90">
        <v>532926</v>
      </c>
      <c r="G126" s="32">
        <v>8.75</v>
      </c>
      <c r="H126" s="32" t="s">
        <v>883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44540</v>
      </c>
      <c r="B127" s="32" t="s">
        <v>940</v>
      </c>
      <c r="C127" s="31" t="s">
        <v>941</v>
      </c>
      <c r="D127" s="31" t="s">
        <v>1078</v>
      </c>
      <c r="E127" s="31" t="s">
        <v>577</v>
      </c>
      <c r="F127" s="90">
        <v>597413</v>
      </c>
      <c r="G127" s="32">
        <v>9</v>
      </c>
      <c r="H127" s="32" t="s">
        <v>883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44540</v>
      </c>
      <c r="B128" s="32" t="s">
        <v>1093</v>
      </c>
      <c r="C128" s="31" t="s">
        <v>1094</v>
      </c>
      <c r="D128" s="31" t="s">
        <v>1095</v>
      </c>
      <c r="E128" s="31" t="s">
        <v>577</v>
      </c>
      <c r="F128" s="90">
        <v>71000</v>
      </c>
      <c r="G128" s="32">
        <v>57.32</v>
      </c>
      <c r="H128" s="32" t="s">
        <v>883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44540</v>
      </c>
      <c r="B129" s="32" t="s">
        <v>965</v>
      </c>
      <c r="C129" s="31" t="s">
        <v>966</v>
      </c>
      <c r="D129" s="31" t="s">
        <v>994</v>
      </c>
      <c r="E129" s="31" t="s">
        <v>577</v>
      </c>
      <c r="F129" s="90">
        <v>28000</v>
      </c>
      <c r="G129" s="32">
        <v>56.97</v>
      </c>
      <c r="H129" s="32" t="s">
        <v>883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44540</v>
      </c>
      <c r="B130" s="32" t="s">
        <v>1096</v>
      </c>
      <c r="C130" s="31" t="s">
        <v>1097</v>
      </c>
      <c r="D130" s="31" t="s">
        <v>1078</v>
      </c>
      <c r="E130" s="31" t="s">
        <v>577</v>
      </c>
      <c r="F130" s="90">
        <v>272247</v>
      </c>
      <c r="G130" s="32">
        <v>6.05</v>
      </c>
      <c r="H130" s="32" t="s">
        <v>883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44540</v>
      </c>
      <c r="B131" s="32" t="s">
        <v>986</v>
      </c>
      <c r="C131" s="31" t="s">
        <v>995</v>
      </c>
      <c r="D131" s="31" t="s">
        <v>994</v>
      </c>
      <c r="E131" s="31" t="s">
        <v>577</v>
      </c>
      <c r="F131" s="90">
        <v>1267736</v>
      </c>
      <c r="G131" s="32">
        <v>6.34</v>
      </c>
      <c r="H131" s="32" t="s">
        <v>883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44540</v>
      </c>
      <c r="B132" s="32" t="s">
        <v>986</v>
      </c>
      <c r="C132" s="31" t="s">
        <v>995</v>
      </c>
      <c r="D132" s="31" t="s">
        <v>992</v>
      </c>
      <c r="E132" s="31" t="s">
        <v>577</v>
      </c>
      <c r="F132" s="90">
        <v>298262</v>
      </c>
      <c r="G132" s="32">
        <v>6.3</v>
      </c>
      <c r="H132" s="32" t="s">
        <v>883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44540</v>
      </c>
      <c r="B133" s="32" t="s">
        <v>1098</v>
      </c>
      <c r="C133" s="31" t="s">
        <v>1099</v>
      </c>
      <c r="D133" s="31" t="s">
        <v>1100</v>
      </c>
      <c r="E133" s="31" t="s">
        <v>577</v>
      </c>
      <c r="F133" s="90">
        <v>235000</v>
      </c>
      <c r="G133" s="32">
        <v>9.5500000000000007</v>
      </c>
      <c r="H133" s="32" t="s">
        <v>883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44540</v>
      </c>
      <c r="B134" s="32" t="s">
        <v>997</v>
      </c>
      <c r="C134" s="31" t="s">
        <v>998</v>
      </c>
      <c r="D134" s="31" t="s">
        <v>992</v>
      </c>
      <c r="E134" s="31" t="s">
        <v>577</v>
      </c>
      <c r="F134" s="90">
        <v>1300015</v>
      </c>
      <c r="G134" s="32">
        <v>14.75</v>
      </c>
      <c r="H134" s="32" t="s">
        <v>883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44540</v>
      </c>
      <c r="B135" s="32" t="s">
        <v>915</v>
      </c>
      <c r="C135" s="31" t="s">
        <v>916</v>
      </c>
      <c r="D135" s="31" t="s">
        <v>967</v>
      </c>
      <c r="E135" s="31" t="s">
        <v>577</v>
      </c>
      <c r="F135" s="90">
        <v>102024</v>
      </c>
      <c r="G135" s="32">
        <v>974.93</v>
      </c>
      <c r="H135" s="32" t="s">
        <v>883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44540</v>
      </c>
      <c r="B136" s="32" t="s">
        <v>915</v>
      </c>
      <c r="C136" s="31" t="s">
        <v>916</v>
      </c>
      <c r="D136" s="31" t="s">
        <v>1080</v>
      </c>
      <c r="E136" s="31" t="s">
        <v>577</v>
      </c>
      <c r="F136" s="90">
        <v>116599</v>
      </c>
      <c r="G136" s="32">
        <v>983.11</v>
      </c>
      <c r="H136" s="32" t="s">
        <v>883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44540</v>
      </c>
      <c r="B137" s="32" t="s">
        <v>915</v>
      </c>
      <c r="C137" s="31" t="s">
        <v>916</v>
      </c>
      <c r="D137" s="31" t="s">
        <v>917</v>
      </c>
      <c r="E137" s="31" t="s">
        <v>577</v>
      </c>
      <c r="F137" s="90">
        <v>114997</v>
      </c>
      <c r="G137" s="32">
        <v>974.23</v>
      </c>
      <c r="H137" s="32" t="s">
        <v>883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44540</v>
      </c>
      <c r="B138" s="32" t="s">
        <v>1081</v>
      </c>
      <c r="C138" s="31" t="s">
        <v>1082</v>
      </c>
      <c r="D138" s="31" t="s">
        <v>1083</v>
      </c>
      <c r="E138" s="31" t="s">
        <v>577</v>
      </c>
      <c r="F138" s="90">
        <v>80000</v>
      </c>
      <c r="G138" s="32">
        <v>31.2</v>
      </c>
      <c r="H138" s="32" t="s">
        <v>883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44540</v>
      </c>
      <c r="B139" s="32" t="s">
        <v>1081</v>
      </c>
      <c r="C139" s="31" t="s">
        <v>1082</v>
      </c>
      <c r="D139" s="31" t="s">
        <v>1084</v>
      </c>
      <c r="E139" s="31" t="s">
        <v>577</v>
      </c>
      <c r="F139" s="90">
        <v>830000</v>
      </c>
      <c r="G139" s="32">
        <v>31.04</v>
      </c>
      <c r="H139" s="32" t="s">
        <v>883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44540</v>
      </c>
      <c r="B140" s="32" t="s">
        <v>514</v>
      </c>
      <c r="C140" s="31" t="s">
        <v>1085</v>
      </c>
      <c r="D140" s="31" t="s">
        <v>1086</v>
      </c>
      <c r="E140" s="31" t="s">
        <v>577</v>
      </c>
      <c r="F140" s="90">
        <v>681167</v>
      </c>
      <c r="G140" s="32">
        <v>461.33</v>
      </c>
      <c r="H140" s="32" t="s">
        <v>883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44540</v>
      </c>
      <c r="B141" s="32" t="s">
        <v>1087</v>
      </c>
      <c r="C141" s="31" t="s">
        <v>1088</v>
      </c>
      <c r="D141" s="31" t="s">
        <v>994</v>
      </c>
      <c r="E141" s="31" t="s">
        <v>577</v>
      </c>
      <c r="F141" s="90">
        <v>1710505</v>
      </c>
      <c r="G141" s="32">
        <v>1.77</v>
      </c>
      <c r="H141" s="32" t="s">
        <v>883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7"/>
  <sheetViews>
    <sheetView zoomScale="85" zoomScaleNormal="85" workbookViewId="0">
      <selection activeCell="G20" sqref="G2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894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44543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829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113">
        <v>1</v>
      </c>
      <c r="B10" s="264">
        <v>44474</v>
      </c>
      <c r="C10" s="114"/>
      <c r="D10" s="109" t="s">
        <v>118</v>
      </c>
      <c r="E10" s="110" t="s">
        <v>593</v>
      </c>
      <c r="F10" s="107" t="s">
        <v>830</v>
      </c>
      <c r="G10" s="107">
        <v>660</v>
      </c>
      <c r="H10" s="110"/>
      <c r="I10" s="111" t="s">
        <v>831</v>
      </c>
      <c r="J10" s="112" t="s">
        <v>594</v>
      </c>
      <c r="K10" s="113"/>
      <c r="L10" s="108"/>
      <c r="M10" s="114"/>
      <c r="N10" s="109"/>
      <c r="O10" s="110"/>
      <c r="P10" s="107">
        <f>VLOOKUP(D10,'MidCap Intra'!B22:C524,2,0)</f>
        <v>684.75</v>
      </c>
      <c r="Q10" s="1"/>
      <c r="R10" s="1" t="s">
        <v>592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333" customFormat="1" ht="12.75" customHeight="1">
      <c r="A11" s="321">
        <v>2</v>
      </c>
      <c r="B11" s="322">
        <v>44495</v>
      </c>
      <c r="C11" s="323"/>
      <c r="D11" s="324" t="s">
        <v>126</v>
      </c>
      <c r="E11" s="325" t="s">
        <v>593</v>
      </c>
      <c r="F11" s="326" t="s">
        <v>842</v>
      </c>
      <c r="G11" s="326">
        <v>1395</v>
      </c>
      <c r="H11" s="325"/>
      <c r="I11" s="327" t="s">
        <v>843</v>
      </c>
      <c r="J11" s="328" t="s">
        <v>594</v>
      </c>
      <c r="K11" s="328"/>
      <c r="L11" s="329"/>
      <c r="M11" s="330"/>
      <c r="N11" s="328"/>
      <c r="O11" s="331"/>
      <c r="P11" s="107">
        <f>VLOOKUP(D11,'MidCap Intra'!B29:C522,2,0)</f>
        <v>1439.9</v>
      </c>
      <c r="Q11" s="332"/>
      <c r="R11" s="332" t="s">
        <v>592</v>
      </c>
      <c r="S11" s="332"/>
      <c r="T11" s="332"/>
      <c r="U11" s="332"/>
      <c r="V11" s="332"/>
      <c r="W11" s="332"/>
      <c r="X11" s="332"/>
      <c r="Y11" s="332"/>
      <c r="Z11" s="332"/>
      <c r="AA11" s="332"/>
      <c r="AB11" s="332"/>
      <c r="AC11" s="332"/>
      <c r="AD11" s="332"/>
      <c r="AE11" s="332"/>
      <c r="AF11" s="332"/>
      <c r="AG11" s="332"/>
      <c r="AH11" s="332"/>
      <c r="AI11" s="332"/>
      <c r="AJ11" s="332"/>
      <c r="AK11" s="332"/>
      <c r="AL11" s="332"/>
    </row>
    <row r="12" spans="1:38" s="262" customFormat="1" ht="12.75" customHeight="1">
      <c r="A12" s="343">
        <v>3</v>
      </c>
      <c r="B12" s="344">
        <v>44525</v>
      </c>
      <c r="C12" s="345"/>
      <c r="D12" s="346" t="s">
        <v>407</v>
      </c>
      <c r="E12" s="347" t="s">
        <v>593</v>
      </c>
      <c r="F12" s="348">
        <v>772.5</v>
      </c>
      <c r="G12" s="348">
        <v>730</v>
      </c>
      <c r="H12" s="347">
        <v>730</v>
      </c>
      <c r="I12" s="349" t="s">
        <v>872</v>
      </c>
      <c r="J12" s="350" t="s">
        <v>886</v>
      </c>
      <c r="K12" s="350">
        <f t="shared" ref="K12" si="0">H12-F12</f>
        <v>-42.5</v>
      </c>
      <c r="L12" s="351">
        <f>(F12*-0.7)/100</f>
        <v>-5.4074999999999998</v>
      </c>
      <c r="M12" s="352">
        <f t="shared" ref="M12" si="1">(K12+L12)/F12</f>
        <v>-6.2016181229773461E-2</v>
      </c>
      <c r="N12" s="350" t="s">
        <v>604</v>
      </c>
      <c r="O12" s="353">
        <v>44531</v>
      </c>
      <c r="P12" s="354"/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95">
        <v>4</v>
      </c>
      <c r="B13" s="396">
        <v>44525</v>
      </c>
      <c r="C13" s="397"/>
      <c r="D13" s="398" t="s">
        <v>266</v>
      </c>
      <c r="E13" s="399" t="s">
        <v>593</v>
      </c>
      <c r="F13" s="400">
        <v>2065</v>
      </c>
      <c r="G13" s="400">
        <v>1950</v>
      </c>
      <c r="H13" s="399">
        <v>2155</v>
      </c>
      <c r="I13" s="401" t="s">
        <v>873</v>
      </c>
      <c r="J13" s="276" t="s">
        <v>920</v>
      </c>
      <c r="K13" s="276">
        <f t="shared" ref="K13" si="2">H13-F13</f>
        <v>90</v>
      </c>
      <c r="L13" s="277">
        <f>(F13*-0.7)/100</f>
        <v>-14.455</v>
      </c>
      <c r="M13" s="278">
        <f t="shared" ref="M13" si="3">(K13+L13)/F13</f>
        <v>3.6583535108958835E-2</v>
      </c>
      <c r="N13" s="276" t="s">
        <v>591</v>
      </c>
      <c r="O13" s="279">
        <v>44530</v>
      </c>
      <c r="P13" s="275"/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65">
        <v>5</v>
      </c>
      <c r="B14" s="381">
        <v>44526</v>
      </c>
      <c r="C14" s="366"/>
      <c r="D14" s="367" t="s">
        <v>522</v>
      </c>
      <c r="E14" s="368" t="s">
        <v>593</v>
      </c>
      <c r="F14" s="369">
        <v>2160</v>
      </c>
      <c r="G14" s="369">
        <v>2030</v>
      </c>
      <c r="H14" s="368">
        <v>2290</v>
      </c>
      <c r="I14" s="370" t="s">
        <v>826</v>
      </c>
      <c r="J14" s="103" t="s">
        <v>885</v>
      </c>
      <c r="K14" s="103">
        <f t="shared" ref="K14:K15" si="4">H14-F14</f>
        <v>130</v>
      </c>
      <c r="L14" s="104">
        <f>(F14*-0.7)/100</f>
        <v>-15.12</v>
      </c>
      <c r="M14" s="105">
        <f t="shared" ref="M14:M15" si="5">(K14+L14)/F14</f>
        <v>5.3185185185185183E-2</v>
      </c>
      <c r="N14" s="103" t="s">
        <v>591</v>
      </c>
      <c r="O14" s="106">
        <v>44531</v>
      </c>
      <c r="P14" s="274"/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65">
        <v>6</v>
      </c>
      <c r="B15" s="381">
        <v>44526</v>
      </c>
      <c r="C15" s="366"/>
      <c r="D15" s="367" t="s">
        <v>71</v>
      </c>
      <c r="E15" s="368" t="s">
        <v>593</v>
      </c>
      <c r="F15" s="369">
        <v>201</v>
      </c>
      <c r="G15" s="369">
        <v>189</v>
      </c>
      <c r="H15" s="368">
        <v>213.5</v>
      </c>
      <c r="I15" s="370" t="s">
        <v>876</v>
      </c>
      <c r="J15" s="103" t="s">
        <v>942</v>
      </c>
      <c r="K15" s="103">
        <f t="shared" si="4"/>
        <v>12.5</v>
      </c>
      <c r="L15" s="104">
        <f>(F15*-0.7)/100</f>
        <v>-1.4069999999999998</v>
      </c>
      <c r="M15" s="105">
        <f t="shared" si="5"/>
        <v>5.5189054726368161E-2</v>
      </c>
      <c r="N15" s="103" t="s">
        <v>591</v>
      </c>
      <c r="O15" s="106">
        <v>44537</v>
      </c>
      <c r="P15" s="274"/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74">
        <v>7</v>
      </c>
      <c r="B16" s="375">
        <v>44531</v>
      </c>
      <c r="C16" s="376"/>
      <c r="D16" s="377" t="s">
        <v>554</v>
      </c>
      <c r="E16" s="378" t="s">
        <v>593</v>
      </c>
      <c r="F16" s="379" t="s">
        <v>891</v>
      </c>
      <c r="G16" s="379">
        <v>1845</v>
      </c>
      <c r="H16" s="378"/>
      <c r="I16" s="380" t="s">
        <v>892</v>
      </c>
      <c r="J16" s="313" t="s">
        <v>594</v>
      </c>
      <c r="K16" s="313"/>
      <c r="L16" s="314"/>
      <c r="M16" s="315"/>
      <c r="N16" s="313"/>
      <c r="O16" s="316"/>
      <c r="P16" s="107">
        <f>VLOOKUP(D16,'MidCap Intra'!B41:C534,2,0)</f>
        <v>1970.7</v>
      </c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74">
        <v>8</v>
      </c>
      <c r="B17" s="263">
        <v>44532</v>
      </c>
      <c r="C17" s="376"/>
      <c r="D17" s="377" t="s">
        <v>251</v>
      </c>
      <c r="E17" s="378" t="s">
        <v>593</v>
      </c>
      <c r="F17" s="379" t="s">
        <v>908</v>
      </c>
      <c r="G17" s="379">
        <v>414</v>
      </c>
      <c r="H17" s="378"/>
      <c r="I17" s="380" t="s">
        <v>909</v>
      </c>
      <c r="J17" s="313" t="s">
        <v>594</v>
      </c>
      <c r="K17" s="313"/>
      <c r="L17" s="314"/>
      <c r="M17" s="315"/>
      <c r="N17" s="313"/>
      <c r="O17" s="316"/>
      <c r="P17" s="107">
        <f>VLOOKUP(D17,'MidCap Intra'!B42:C535,2,0)</f>
        <v>435.85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74">
        <v>9</v>
      </c>
      <c r="B18" s="263">
        <v>44532</v>
      </c>
      <c r="C18" s="376"/>
      <c r="D18" s="377" t="s">
        <v>136</v>
      </c>
      <c r="E18" s="378" t="s">
        <v>593</v>
      </c>
      <c r="F18" s="379" t="s">
        <v>910</v>
      </c>
      <c r="G18" s="379">
        <v>109</v>
      </c>
      <c r="H18" s="378"/>
      <c r="I18" s="380" t="s">
        <v>911</v>
      </c>
      <c r="J18" s="313" t="s">
        <v>594</v>
      </c>
      <c r="K18" s="313"/>
      <c r="L18" s="314"/>
      <c r="M18" s="315"/>
      <c r="N18" s="313"/>
      <c r="O18" s="316"/>
      <c r="P18" s="107">
        <f>VLOOKUP(D18,'MidCap Intra'!B43:C536,2,0)</f>
        <v>120.05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74"/>
      <c r="B19" s="375"/>
      <c r="C19" s="376"/>
      <c r="D19" s="377"/>
      <c r="E19" s="378"/>
      <c r="F19" s="379"/>
      <c r="G19" s="379"/>
      <c r="H19" s="378"/>
      <c r="I19" s="380"/>
      <c r="J19" s="313"/>
      <c r="K19" s="313"/>
      <c r="L19" s="314"/>
      <c r="M19" s="315"/>
      <c r="N19" s="313"/>
      <c r="O19" s="316"/>
      <c r="P19" s="31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ht="13.9" customHeight="1">
      <c r="A20" s="113"/>
      <c r="B20" s="108"/>
      <c r="C20" s="114"/>
      <c r="D20" s="109"/>
      <c r="E20" s="110"/>
      <c r="F20" s="107"/>
      <c r="G20" s="107"/>
      <c r="H20" s="110"/>
      <c r="I20" s="111"/>
      <c r="J20" s="112"/>
      <c r="K20" s="113"/>
      <c r="L20" s="108"/>
      <c r="M20" s="114"/>
      <c r="N20" s="109"/>
      <c r="O20" s="110"/>
      <c r="P20" s="11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0"/>
      <c r="B21" s="121"/>
      <c r="C21" s="122"/>
      <c r="D21" s="123"/>
      <c r="E21" s="124"/>
      <c r="F21" s="124"/>
      <c r="H21" s="124"/>
      <c r="I21" s="125"/>
      <c r="J21" s="126"/>
      <c r="K21" s="126"/>
      <c r="L21" s="127"/>
      <c r="M21" s="128"/>
      <c r="N21" s="129"/>
      <c r="O21" s="130"/>
      <c r="P21" s="131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0"/>
      <c r="B22" s="121"/>
      <c r="C22" s="122"/>
      <c r="D22" s="123"/>
      <c r="E22" s="124"/>
      <c r="F22" s="124"/>
      <c r="G22" s="120"/>
      <c r="H22" s="124"/>
      <c r="I22" s="125"/>
      <c r="J22" s="126"/>
      <c r="K22" s="126"/>
      <c r="L22" s="127"/>
      <c r="M22" s="128"/>
      <c r="N22" s="129"/>
      <c r="O22" s="130"/>
      <c r="P22" s="13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2" t="s">
        <v>596</v>
      </c>
      <c r="B23" s="133"/>
      <c r="C23" s="134"/>
      <c r="D23" s="135"/>
      <c r="E23" s="136"/>
      <c r="F23" s="136"/>
      <c r="G23" s="136"/>
      <c r="H23" s="136"/>
      <c r="I23" s="136"/>
      <c r="J23" s="137"/>
      <c r="K23" s="136"/>
      <c r="L23" s="138"/>
      <c r="M23" s="59"/>
      <c r="N23" s="137"/>
      <c r="O23" s="13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9" t="s">
        <v>597</v>
      </c>
      <c r="B24" s="132"/>
      <c r="C24" s="132"/>
      <c r="D24" s="132"/>
      <c r="E24" s="44"/>
      <c r="F24" s="140" t="s">
        <v>598</v>
      </c>
      <c r="G24" s="6"/>
      <c r="H24" s="6"/>
      <c r="I24" s="6"/>
      <c r="J24" s="141"/>
      <c r="K24" s="142"/>
      <c r="L24" s="142"/>
      <c r="M24" s="143"/>
      <c r="N24" s="1"/>
      <c r="O24" s="1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599</v>
      </c>
      <c r="B25" s="132"/>
      <c r="C25" s="132"/>
      <c r="D25" s="132"/>
      <c r="E25" s="6"/>
      <c r="F25" s="140" t="s">
        <v>600</v>
      </c>
      <c r="G25" s="6"/>
      <c r="H25" s="6"/>
      <c r="I25" s="6"/>
      <c r="J25" s="141"/>
      <c r="K25" s="142"/>
      <c r="L25" s="142"/>
      <c r="M25" s="143"/>
      <c r="N25" s="1"/>
      <c r="O25" s="1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/>
      <c r="B26" s="132"/>
      <c r="C26" s="132"/>
      <c r="D26" s="132"/>
      <c r="E26" s="6"/>
      <c r="F26" s="6"/>
      <c r="G26" s="6"/>
      <c r="H26" s="6"/>
      <c r="I26" s="6"/>
      <c r="J26" s="145"/>
      <c r="K26" s="142"/>
      <c r="L26" s="142"/>
      <c r="M26" s="6"/>
      <c r="N26" s="146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47" t="s">
        <v>601</v>
      </c>
      <c r="C27" s="147"/>
      <c r="D27" s="147"/>
      <c r="E27" s="147"/>
      <c r="F27" s="148"/>
      <c r="G27" s="6"/>
      <c r="H27" s="6"/>
      <c r="I27" s="149"/>
      <c r="J27" s="150"/>
      <c r="K27" s="151"/>
      <c r="L27" s="150"/>
      <c r="M27" s="6"/>
      <c r="N27" s="1"/>
      <c r="O27" s="1"/>
      <c r="P27" s="1"/>
      <c r="R27" s="59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9" t="s">
        <v>16</v>
      </c>
      <c r="B28" s="100" t="s">
        <v>568</v>
      </c>
      <c r="C28" s="102"/>
      <c r="D28" s="101" t="s">
        <v>579</v>
      </c>
      <c r="E28" s="100" t="s">
        <v>580</v>
      </c>
      <c r="F28" s="100" t="s">
        <v>581</v>
      </c>
      <c r="G28" s="100" t="s">
        <v>602</v>
      </c>
      <c r="H28" s="100" t="s">
        <v>583</v>
      </c>
      <c r="I28" s="100" t="s">
        <v>584</v>
      </c>
      <c r="J28" s="100" t="s">
        <v>585</v>
      </c>
      <c r="K28" s="100" t="s">
        <v>603</v>
      </c>
      <c r="L28" s="153" t="s">
        <v>587</v>
      </c>
      <c r="M28" s="102" t="s">
        <v>588</v>
      </c>
      <c r="N28" s="99" t="s">
        <v>589</v>
      </c>
      <c r="O28" s="428" t="s">
        <v>590</v>
      </c>
      <c r="P28" s="332"/>
      <c r="Q28" s="1"/>
      <c r="R28" s="421"/>
      <c r="S28" s="421"/>
      <c r="T28" s="421"/>
      <c r="U28" s="371"/>
      <c r="V28" s="371"/>
      <c r="W28" s="371"/>
      <c r="X28" s="371"/>
      <c r="Y28" s="371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s="262" customFormat="1" ht="15" customHeight="1">
      <c r="A29" s="343">
        <v>1</v>
      </c>
      <c r="B29" s="344">
        <v>44524</v>
      </c>
      <c r="C29" s="345"/>
      <c r="D29" s="346" t="s">
        <v>869</v>
      </c>
      <c r="E29" s="347" t="s">
        <v>593</v>
      </c>
      <c r="F29" s="348">
        <v>3165</v>
      </c>
      <c r="G29" s="348">
        <v>3080</v>
      </c>
      <c r="H29" s="347">
        <v>3080</v>
      </c>
      <c r="I29" s="349" t="s">
        <v>870</v>
      </c>
      <c r="J29" s="350" t="s">
        <v>927</v>
      </c>
      <c r="K29" s="350">
        <f t="shared" ref="K29" si="6">H29-F29</f>
        <v>-85</v>
      </c>
      <c r="L29" s="351">
        <f>(F29*-0.7)/100</f>
        <v>-22.155000000000001</v>
      </c>
      <c r="M29" s="352">
        <f t="shared" ref="M29" si="7">(K29+L29)/F29</f>
        <v>-3.385624012638231E-2</v>
      </c>
      <c r="N29" s="350" t="s">
        <v>604</v>
      </c>
      <c r="O29" s="353">
        <v>44536</v>
      </c>
      <c r="P29" s="430"/>
      <c r="Q29" s="422"/>
      <c r="R29" s="423" t="s">
        <v>595</v>
      </c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261"/>
      <c r="AK29" s="261"/>
      <c r="AL29" s="261"/>
    </row>
    <row r="30" spans="1:38" s="262" customFormat="1" ht="15" customHeight="1">
      <c r="A30" s="432">
        <v>2</v>
      </c>
      <c r="B30" s="433">
        <v>44529</v>
      </c>
      <c r="C30" s="434"/>
      <c r="D30" s="435" t="s">
        <v>114</v>
      </c>
      <c r="E30" s="436" t="s">
        <v>593</v>
      </c>
      <c r="F30" s="436">
        <v>1134</v>
      </c>
      <c r="G30" s="436">
        <v>1095</v>
      </c>
      <c r="H30" s="436">
        <v>1167.5</v>
      </c>
      <c r="I30" s="436" t="s">
        <v>877</v>
      </c>
      <c r="J30" s="103" t="s">
        <v>895</v>
      </c>
      <c r="K30" s="103">
        <f t="shared" ref="K30" si="8">H30-F30</f>
        <v>33.5</v>
      </c>
      <c r="L30" s="104">
        <f>(F30*-0.7)/100</f>
        <v>-7.9379999999999997</v>
      </c>
      <c r="M30" s="105">
        <f t="shared" ref="M30" si="9">(K30+L30)/F30</f>
        <v>2.2541446208112877E-2</v>
      </c>
      <c r="N30" s="424" t="s">
        <v>591</v>
      </c>
      <c r="O30" s="429">
        <v>44532</v>
      </c>
      <c r="P30" s="431"/>
      <c r="Q30" s="422"/>
      <c r="R30" s="423" t="s">
        <v>592</v>
      </c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</row>
    <row r="31" spans="1:38" s="262" customFormat="1" ht="15" customHeight="1">
      <c r="A31" s="467">
        <v>3</v>
      </c>
      <c r="B31" s="468">
        <v>44530</v>
      </c>
      <c r="C31" s="469"/>
      <c r="D31" s="470" t="s">
        <v>350</v>
      </c>
      <c r="E31" s="471" t="s">
        <v>593</v>
      </c>
      <c r="F31" s="471">
        <v>742.5</v>
      </c>
      <c r="G31" s="471">
        <v>720</v>
      </c>
      <c r="H31" s="471">
        <v>749</v>
      </c>
      <c r="I31" s="471" t="s">
        <v>878</v>
      </c>
      <c r="J31" s="472" t="s">
        <v>928</v>
      </c>
      <c r="K31" s="472">
        <f t="shared" ref="K31" si="10">H31-F31</f>
        <v>6.5</v>
      </c>
      <c r="L31" s="473">
        <f>(F31*-0.7)/100</f>
        <v>-5.1974999999999998</v>
      </c>
      <c r="M31" s="474">
        <f t="shared" ref="M31" si="11">(K31+L31)/F31</f>
        <v>1.7542087542087544E-3</v>
      </c>
      <c r="N31" s="475" t="s">
        <v>714</v>
      </c>
      <c r="O31" s="476">
        <v>44536</v>
      </c>
      <c r="P31" s="430"/>
      <c r="Q31" s="422"/>
      <c r="R31" s="423" t="s">
        <v>595</v>
      </c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</row>
    <row r="32" spans="1:38" s="262" customFormat="1" ht="15" customHeight="1">
      <c r="A32" s="267">
        <v>4</v>
      </c>
      <c r="B32" s="283">
        <v>44530</v>
      </c>
      <c r="C32" s="268"/>
      <c r="D32" s="269" t="s">
        <v>415</v>
      </c>
      <c r="E32" s="270" t="s">
        <v>593</v>
      </c>
      <c r="F32" s="270" t="s">
        <v>884</v>
      </c>
      <c r="G32" s="270">
        <v>1570</v>
      </c>
      <c r="H32" s="270"/>
      <c r="I32" s="270" t="s">
        <v>879</v>
      </c>
      <c r="J32" s="402" t="s">
        <v>594</v>
      </c>
      <c r="K32" s="402"/>
      <c r="L32" s="403"/>
      <c r="M32" s="404"/>
      <c r="N32" s="425"/>
      <c r="O32" s="411"/>
      <c r="P32" s="422"/>
      <c r="Q32" s="422"/>
      <c r="R32" s="423" t="s">
        <v>592</v>
      </c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</row>
    <row r="33" spans="1:38" s="262" customFormat="1" ht="15" customHeight="1">
      <c r="A33" s="343">
        <v>5</v>
      </c>
      <c r="B33" s="344">
        <v>44532</v>
      </c>
      <c r="C33" s="345"/>
      <c r="D33" s="346" t="s">
        <v>85</v>
      </c>
      <c r="E33" s="347" t="s">
        <v>593</v>
      </c>
      <c r="F33" s="348">
        <v>929</v>
      </c>
      <c r="G33" s="348">
        <v>896</v>
      </c>
      <c r="H33" s="347">
        <v>896</v>
      </c>
      <c r="I33" s="349" t="s">
        <v>896</v>
      </c>
      <c r="J33" s="350" t="s">
        <v>955</v>
      </c>
      <c r="K33" s="350">
        <f t="shared" ref="K33:K34" si="12">H33-F33</f>
        <v>-33</v>
      </c>
      <c r="L33" s="351">
        <f>(F33*-0.7)/100</f>
        <v>-6.5029999999999992</v>
      </c>
      <c r="M33" s="352">
        <f t="shared" ref="M33:M34" si="13">(K33+L33)/F33</f>
        <v>-4.252206673842842E-2</v>
      </c>
      <c r="N33" s="350" t="s">
        <v>604</v>
      </c>
      <c r="O33" s="353">
        <v>44537</v>
      </c>
      <c r="P33" s="430"/>
      <c r="Q33" s="422"/>
      <c r="R33" s="423" t="s">
        <v>592</v>
      </c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</row>
    <row r="34" spans="1:38" s="262" customFormat="1" ht="15" customHeight="1">
      <c r="A34" s="432">
        <v>6</v>
      </c>
      <c r="B34" s="433">
        <v>44532</v>
      </c>
      <c r="C34" s="434"/>
      <c r="D34" s="435" t="s">
        <v>77</v>
      </c>
      <c r="E34" s="436" t="s">
        <v>593</v>
      </c>
      <c r="F34" s="436">
        <v>364.5</v>
      </c>
      <c r="G34" s="436">
        <v>355</v>
      </c>
      <c r="H34" s="436">
        <v>375</v>
      </c>
      <c r="I34" s="436" t="s">
        <v>897</v>
      </c>
      <c r="J34" s="103" t="s">
        <v>956</v>
      </c>
      <c r="K34" s="103">
        <f t="shared" si="12"/>
        <v>10.5</v>
      </c>
      <c r="L34" s="104">
        <f>(F34*-0.7)/100</f>
        <v>-2.5514999999999999</v>
      </c>
      <c r="M34" s="105">
        <f t="shared" si="13"/>
        <v>2.1806584362139919E-2</v>
      </c>
      <c r="N34" s="424" t="s">
        <v>591</v>
      </c>
      <c r="O34" s="429">
        <v>44538</v>
      </c>
      <c r="P34" s="431"/>
      <c r="Q34" s="422"/>
      <c r="R34" s="423" t="s">
        <v>595</v>
      </c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</row>
    <row r="35" spans="1:38" s="291" customFormat="1" ht="15" customHeight="1">
      <c r="A35" s="446">
        <v>7</v>
      </c>
      <c r="B35" s="260">
        <v>44532</v>
      </c>
      <c r="C35" s="337"/>
      <c r="D35" s="447" t="s">
        <v>407</v>
      </c>
      <c r="E35" s="336" t="s">
        <v>593</v>
      </c>
      <c r="F35" s="336">
        <v>722.5</v>
      </c>
      <c r="G35" s="336">
        <v>698</v>
      </c>
      <c r="H35" s="336">
        <v>732.5</v>
      </c>
      <c r="I35" s="336" t="s">
        <v>898</v>
      </c>
      <c r="J35" s="103" t="s">
        <v>899</v>
      </c>
      <c r="K35" s="103">
        <f t="shared" ref="K35:K36" si="14">H35-F35</f>
        <v>10</v>
      </c>
      <c r="L35" s="104">
        <f>(F35*-0.07)/100</f>
        <v>-0.50575000000000003</v>
      </c>
      <c r="M35" s="105">
        <f t="shared" ref="M35:M36" si="15">(K35+L35)/F35</f>
        <v>1.3140830449826989E-2</v>
      </c>
      <c r="N35" s="424" t="s">
        <v>591</v>
      </c>
      <c r="O35" s="448">
        <v>44532</v>
      </c>
      <c r="P35" s="422"/>
      <c r="Q35" s="422"/>
      <c r="R35" s="423" t="s">
        <v>592</v>
      </c>
      <c r="S35" s="261"/>
      <c r="T35" s="261"/>
      <c r="U35" s="261"/>
      <c r="V35" s="261"/>
      <c r="W35" s="261"/>
      <c r="X35" s="261"/>
      <c r="Y35" s="261"/>
      <c r="Z35" s="420"/>
      <c r="AA35" s="364"/>
      <c r="AB35" s="364"/>
      <c r="AC35" s="364"/>
      <c r="AD35" s="364"/>
      <c r="AE35" s="364"/>
      <c r="AF35" s="364"/>
      <c r="AG35" s="364"/>
      <c r="AH35" s="364"/>
      <c r="AI35" s="364"/>
      <c r="AJ35" s="364"/>
      <c r="AK35" s="364"/>
      <c r="AL35" s="364"/>
    </row>
    <row r="36" spans="1:38" s="291" customFormat="1" ht="15" customHeight="1">
      <c r="A36" s="343">
        <v>8</v>
      </c>
      <c r="B36" s="344">
        <v>44533</v>
      </c>
      <c r="C36" s="345"/>
      <c r="D36" s="346" t="s">
        <v>918</v>
      </c>
      <c r="E36" s="347" t="s">
        <v>593</v>
      </c>
      <c r="F36" s="348">
        <v>5450</v>
      </c>
      <c r="G36" s="348">
        <v>5290</v>
      </c>
      <c r="H36" s="347">
        <v>5290</v>
      </c>
      <c r="I36" s="349" t="s">
        <v>919</v>
      </c>
      <c r="J36" s="350" t="s">
        <v>926</v>
      </c>
      <c r="K36" s="350">
        <f t="shared" si="14"/>
        <v>-160</v>
      </c>
      <c r="L36" s="351">
        <f>(F36*-0.7)/100</f>
        <v>-38.15</v>
      </c>
      <c r="M36" s="352">
        <f t="shared" si="15"/>
        <v>-3.6357798165137616E-2</v>
      </c>
      <c r="N36" s="350" t="s">
        <v>604</v>
      </c>
      <c r="O36" s="353">
        <v>44536</v>
      </c>
      <c r="P36" s="422"/>
      <c r="Q36" s="422"/>
      <c r="R36" s="423" t="s">
        <v>592</v>
      </c>
      <c r="S36" s="261"/>
      <c r="T36" s="261"/>
      <c r="U36" s="261"/>
      <c r="V36" s="261"/>
      <c r="W36" s="261"/>
      <c r="X36" s="261"/>
      <c r="Y36" s="261"/>
      <c r="Z36" s="420"/>
      <c r="AA36" s="364"/>
      <c r="AB36" s="364"/>
      <c r="AC36" s="364"/>
      <c r="AD36" s="364"/>
      <c r="AE36" s="364"/>
      <c r="AF36" s="364"/>
      <c r="AG36" s="364"/>
      <c r="AH36" s="364"/>
      <c r="AI36" s="364"/>
      <c r="AJ36" s="364"/>
      <c r="AK36" s="364"/>
      <c r="AL36" s="364"/>
    </row>
    <row r="37" spans="1:38" ht="15" customHeight="1">
      <c r="A37" s="412">
        <v>9</v>
      </c>
      <c r="B37" s="271">
        <v>44536</v>
      </c>
      <c r="C37" s="413"/>
      <c r="D37" s="414" t="s">
        <v>923</v>
      </c>
      <c r="E37" s="288" t="s">
        <v>593</v>
      </c>
      <c r="F37" s="288" t="s">
        <v>924</v>
      </c>
      <c r="G37" s="288">
        <v>1135</v>
      </c>
      <c r="H37" s="288"/>
      <c r="I37" s="288" t="s">
        <v>925</v>
      </c>
      <c r="J37" s="289" t="s">
        <v>594</v>
      </c>
      <c r="K37" s="289"/>
      <c r="L37" s="415"/>
      <c r="M37" s="416"/>
      <c r="N37" s="427"/>
      <c r="O37" s="362"/>
      <c r="P37" s="1"/>
      <c r="Q37" s="1"/>
      <c r="R37" s="499" t="s">
        <v>595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s="291" customFormat="1" ht="15" customHeight="1">
      <c r="A38" s="446">
        <v>10</v>
      </c>
      <c r="B38" s="260">
        <v>44537</v>
      </c>
      <c r="C38" s="337"/>
      <c r="D38" s="447" t="s">
        <v>350</v>
      </c>
      <c r="E38" s="336" t="s">
        <v>593</v>
      </c>
      <c r="F38" s="336">
        <v>740</v>
      </c>
      <c r="G38" s="336">
        <v>718</v>
      </c>
      <c r="H38" s="336">
        <v>760</v>
      </c>
      <c r="I38" s="336" t="s">
        <v>878</v>
      </c>
      <c r="J38" s="103" t="s">
        <v>904</v>
      </c>
      <c r="K38" s="103">
        <f t="shared" ref="K38:K39" si="16">H38-F38</f>
        <v>20</v>
      </c>
      <c r="L38" s="104">
        <f>(F38*-0.7)/100</f>
        <v>-5.18</v>
      </c>
      <c r="M38" s="105">
        <f t="shared" ref="M38:M39" si="17">(K38+L38)/F38</f>
        <v>2.0027027027027026E-2</v>
      </c>
      <c r="N38" s="424" t="s">
        <v>591</v>
      </c>
      <c r="O38" s="429">
        <v>44540</v>
      </c>
      <c r="P38" s="422"/>
      <c r="Q38" s="422"/>
      <c r="R38" s="423" t="s">
        <v>595</v>
      </c>
      <c r="S38" s="261"/>
      <c r="T38" s="261"/>
      <c r="U38" s="261"/>
      <c r="V38" s="261"/>
      <c r="W38" s="261"/>
      <c r="X38" s="261"/>
      <c r="Y38" s="261"/>
      <c r="Z38" s="420"/>
      <c r="AA38" s="364"/>
      <c r="AB38" s="364"/>
      <c r="AC38" s="364"/>
      <c r="AD38" s="364"/>
      <c r="AE38" s="364"/>
      <c r="AF38" s="364"/>
      <c r="AG38" s="364"/>
      <c r="AH38" s="364"/>
      <c r="AI38" s="364"/>
      <c r="AJ38" s="364"/>
      <c r="AK38" s="364"/>
      <c r="AL38" s="364"/>
    </row>
    <row r="39" spans="1:38" ht="15" customHeight="1">
      <c r="A39" s="494">
        <v>11</v>
      </c>
      <c r="B39" s="495">
        <v>44538</v>
      </c>
      <c r="C39" s="496"/>
      <c r="D39" s="497" t="s">
        <v>957</v>
      </c>
      <c r="E39" s="498" t="s">
        <v>593</v>
      </c>
      <c r="F39" s="498">
        <v>369</v>
      </c>
      <c r="G39" s="498">
        <v>356</v>
      </c>
      <c r="H39" s="498">
        <v>382</v>
      </c>
      <c r="I39" s="498" t="s">
        <v>958</v>
      </c>
      <c r="J39" s="103" t="s">
        <v>1005</v>
      </c>
      <c r="K39" s="103">
        <f t="shared" si="16"/>
        <v>13</v>
      </c>
      <c r="L39" s="104">
        <f>(F39*-0.7)/100</f>
        <v>-2.5830000000000002</v>
      </c>
      <c r="M39" s="105">
        <f t="shared" si="17"/>
        <v>2.8230352303523033E-2</v>
      </c>
      <c r="N39" s="424" t="s">
        <v>591</v>
      </c>
      <c r="O39" s="429">
        <v>44540</v>
      </c>
      <c r="P39" s="1"/>
      <c r="Q39" s="1"/>
      <c r="R39" s="499" t="s">
        <v>595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s="291" customFormat="1" ht="15" customHeight="1">
      <c r="A40" s="405">
        <v>12</v>
      </c>
      <c r="B40" s="263">
        <v>44539</v>
      </c>
      <c r="C40" s="406"/>
      <c r="D40" s="407" t="s">
        <v>972</v>
      </c>
      <c r="E40" s="272" t="s">
        <v>593</v>
      </c>
      <c r="F40" s="272" t="s">
        <v>973</v>
      </c>
      <c r="G40" s="272">
        <v>1392</v>
      </c>
      <c r="H40" s="272"/>
      <c r="I40" s="272" t="s">
        <v>974</v>
      </c>
      <c r="J40" s="408" t="s">
        <v>594</v>
      </c>
      <c r="K40" s="408"/>
      <c r="L40" s="409"/>
      <c r="M40" s="410"/>
      <c r="N40" s="426"/>
      <c r="O40" s="411"/>
      <c r="P40" s="422"/>
      <c r="Q40" s="422"/>
      <c r="R40" s="423" t="s">
        <v>595</v>
      </c>
      <c r="S40" s="261"/>
      <c r="T40" s="261"/>
      <c r="U40" s="261"/>
      <c r="V40" s="261"/>
      <c r="W40" s="261"/>
      <c r="X40" s="261"/>
      <c r="Y40" s="261"/>
      <c r="Z40" s="420"/>
      <c r="AA40" s="364"/>
      <c r="AB40" s="364"/>
      <c r="AC40" s="364"/>
      <c r="AD40" s="364"/>
      <c r="AE40" s="364"/>
      <c r="AF40" s="364"/>
      <c r="AG40" s="364"/>
      <c r="AH40" s="364"/>
      <c r="AI40" s="364"/>
      <c r="AJ40" s="364"/>
      <c r="AK40" s="364"/>
      <c r="AL40" s="364"/>
    </row>
    <row r="41" spans="1:38" ht="15" customHeight="1">
      <c r="A41" s="412"/>
      <c r="B41" s="271"/>
      <c r="C41" s="413"/>
      <c r="D41" s="414"/>
      <c r="E41" s="288"/>
      <c r="F41" s="288"/>
      <c r="G41" s="288"/>
      <c r="H41" s="288"/>
      <c r="I41" s="288"/>
      <c r="J41" s="289"/>
      <c r="K41" s="289"/>
      <c r="L41" s="415"/>
      <c r="M41" s="416"/>
      <c r="N41" s="427"/>
      <c r="O41" s="362"/>
      <c r="P41" s="1"/>
      <c r="Q41" s="1"/>
      <c r="R41" s="499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s="291" customFormat="1" ht="15" customHeight="1">
      <c r="A42" s="405"/>
      <c r="B42" s="263"/>
      <c r="C42" s="406"/>
      <c r="D42" s="407"/>
      <c r="E42" s="272"/>
      <c r="F42" s="272"/>
      <c r="G42" s="272"/>
      <c r="H42" s="272"/>
      <c r="I42" s="272"/>
      <c r="J42" s="408"/>
      <c r="K42" s="408"/>
      <c r="L42" s="409"/>
      <c r="M42" s="410"/>
      <c r="N42" s="426"/>
      <c r="O42" s="411"/>
      <c r="P42" s="422"/>
      <c r="Q42" s="422"/>
      <c r="R42" s="423"/>
      <c r="S42" s="261"/>
      <c r="T42" s="261"/>
      <c r="U42" s="261"/>
      <c r="V42" s="261"/>
      <c r="W42" s="261"/>
      <c r="X42" s="261"/>
      <c r="Y42" s="261"/>
      <c r="Z42" s="420"/>
      <c r="AA42" s="364"/>
      <c r="AB42" s="364"/>
      <c r="AC42" s="364"/>
      <c r="AD42" s="364"/>
      <c r="AE42" s="364"/>
      <c r="AF42" s="364"/>
      <c r="AG42" s="364"/>
      <c r="AH42" s="364"/>
      <c r="AI42" s="364"/>
      <c r="AJ42" s="364"/>
      <c r="AK42" s="364"/>
      <c r="AL42" s="364"/>
    </row>
    <row r="43" spans="1:38" ht="15" customHeight="1">
      <c r="A43" s="412"/>
      <c r="B43" s="271"/>
      <c r="C43" s="413"/>
      <c r="D43" s="414"/>
      <c r="E43" s="288"/>
      <c r="F43" s="288"/>
      <c r="G43" s="288"/>
      <c r="H43" s="288"/>
      <c r="I43" s="288"/>
      <c r="J43" s="289"/>
      <c r="K43" s="289"/>
      <c r="L43" s="415"/>
      <c r="M43" s="416"/>
      <c r="N43" s="427"/>
      <c r="O43" s="362"/>
      <c r="P43" s="1"/>
      <c r="Q43" s="1"/>
      <c r="R43" s="499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s="291" customFormat="1" ht="15" customHeight="1">
      <c r="A44" s="405"/>
      <c r="B44" s="263"/>
      <c r="C44" s="406"/>
      <c r="D44" s="407"/>
      <c r="E44" s="272"/>
      <c r="F44" s="272"/>
      <c r="G44" s="272"/>
      <c r="H44" s="272"/>
      <c r="I44" s="272"/>
      <c r="J44" s="408"/>
      <c r="K44" s="408"/>
      <c r="L44" s="409"/>
      <c r="M44" s="410"/>
      <c r="N44" s="426"/>
      <c r="O44" s="411"/>
      <c r="P44" s="422"/>
      <c r="Q44" s="422"/>
      <c r="R44" s="423"/>
      <c r="S44" s="261"/>
      <c r="T44" s="261"/>
      <c r="U44" s="261"/>
      <c r="V44" s="261"/>
      <c r="W44" s="261"/>
      <c r="X44" s="261"/>
      <c r="Y44" s="261"/>
      <c r="Z44" s="420"/>
      <c r="AA44" s="364"/>
      <c r="AB44" s="364"/>
      <c r="AC44" s="364"/>
      <c r="AD44" s="364"/>
      <c r="AE44" s="364"/>
      <c r="AF44" s="364"/>
      <c r="AG44" s="364"/>
      <c r="AH44" s="364"/>
      <c r="AI44" s="364"/>
      <c r="AJ44" s="364"/>
      <c r="AK44" s="364"/>
      <c r="AL44" s="364"/>
    </row>
    <row r="45" spans="1:38" ht="15" customHeight="1">
      <c r="A45" s="412"/>
      <c r="B45" s="271"/>
      <c r="C45" s="413"/>
      <c r="D45" s="414"/>
      <c r="E45" s="288"/>
      <c r="F45" s="288"/>
      <c r="G45" s="288"/>
      <c r="H45" s="288"/>
      <c r="I45" s="288"/>
      <c r="J45" s="289"/>
      <c r="K45" s="289"/>
      <c r="L45" s="415"/>
      <c r="M45" s="416"/>
      <c r="N45" s="427"/>
      <c r="O45" s="362"/>
      <c r="P45" s="1"/>
      <c r="Q45" s="1"/>
      <c r="R45" s="499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>
      <c r="A46" s="480"/>
      <c r="B46" s="481"/>
      <c r="C46" s="482"/>
      <c r="D46" s="483"/>
      <c r="E46" s="484"/>
      <c r="F46" s="484"/>
      <c r="G46" s="484"/>
      <c r="H46" s="484"/>
      <c r="I46" s="484"/>
      <c r="J46" s="485"/>
      <c r="K46" s="485"/>
      <c r="L46" s="486"/>
      <c r="M46" s="487"/>
      <c r="N46" s="485"/>
      <c r="O46" s="488"/>
      <c r="P46" s="1"/>
      <c r="Q46" s="1"/>
      <c r="R46" s="499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44.25" customHeight="1">
      <c r="A47" s="132" t="s">
        <v>596</v>
      </c>
      <c r="B47" s="155"/>
      <c r="C47" s="155"/>
      <c r="D47" s="1"/>
      <c r="E47" s="6"/>
      <c r="F47" s="6"/>
      <c r="G47" s="6"/>
      <c r="H47" s="6" t="s">
        <v>608</v>
      </c>
      <c r="I47" s="6"/>
      <c r="J47" s="6"/>
      <c r="K47" s="128"/>
      <c r="L47" s="157"/>
      <c r="M47" s="128"/>
      <c r="N47" s="129"/>
      <c r="O47" s="128"/>
      <c r="P47" s="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2.75" customHeight="1">
      <c r="A48" s="139" t="s">
        <v>597</v>
      </c>
      <c r="B48" s="132"/>
      <c r="C48" s="132"/>
      <c r="D48" s="132"/>
      <c r="E48" s="44"/>
      <c r="F48" s="140" t="s">
        <v>598</v>
      </c>
      <c r="G48" s="59"/>
      <c r="H48" s="44"/>
      <c r="I48" s="59"/>
      <c r="J48" s="6"/>
      <c r="K48" s="158"/>
      <c r="L48" s="159"/>
      <c r="M48" s="6"/>
      <c r="N48" s="122"/>
      <c r="O48" s="160"/>
      <c r="P48" s="44"/>
      <c r="Q48" s="44"/>
      <c r="R48" s="6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</row>
    <row r="49" spans="1:38" ht="14.25" customHeight="1">
      <c r="A49" s="139"/>
      <c r="B49" s="132"/>
      <c r="C49" s="132"/>
      <c r="D49" s="132"/>
      <c r="E49" s="6"/>
      <c r="F49" s="140" t="s">
        <v>600</v>
      </c>
      <c r="G49" s="59"/>
      <c r="H49" s="44"/>
      <c r="I49" s="59"/>
      <c r="J49" s="6"/>
      <c r="K49" s="158"/>
      <c r="L49" s="159"/>
      <c r="M49" s="6"/>
      <c r="N49" s="122"/>
      <c r="O49" s="160"/>
      <c r="P49" s="44"/>
      <c r="Q49" s="44"/>
      <c r="R49" s="6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</row>
    <row r="50" spans="1:38" ht="14.25" customHeight="1">
      <c r="A50" s="132"/>
      <c r="B50" s="132"/>
      <c r="C50" s="132"/>
      <c r="D50" s="132"/>
      <c r="E50" s="6"/>
      <c r="F50" s="6"/>
      <c r="G50" s="6"/>
      <c r="H50" s="6"/>
      <c r="I50" s="6"/>
      <c r="J50" s="145"/>
      <c r="K50" s="142"/>
      <c r="L50" s="143"/>
      <c r="M50" s="6"/>
      <c r="N50" s="146"/>
      <c r="O50" s="1"/>
      <c r="P50" s="44"/>
      <c r="Q50" s="44"/>
      <c r="R50" s="6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</row>
    <row r="51" spans="1:38" ht="12.75" customHeight="1">
      <c r="A51" s="161" t="s">
        <v>609</v>
      </c>
      <c r="B51" s="161"/>
      <c r="C51" s="161"/>
      <c r="D51" s="161"/>
      <c r="E51" s="6"/>
      <c r="F51" s="6"/>
      <c r="G51" s="6"/>
      <c r="H51" s="6"/>
      <c r="I51" s="6"/>
      <c r="J51" s="6"/>
      <c r="K51" s="6"/>
      <c r="L51" s="6"/>
      <c r="M51" s="6"/>
      <c r="N51" s="6"/>
      <c r="O51" s="24"/>
      <c r="Q51" s="44"/>
      <c r="R51" s="6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1:38" ht="38.25" customHeight="1">
      <c r="A52" s="100" t="s">
        <v>16</v>
      </c>
      <c r="B52" s="100" t="s">
        <v>568</v>
      </c>
      <c r="C52" s="100"/>
      <c r="D52" s="101" t="s">
        <v>579</v>
      </c>
      <c r="E52" s="100" t="s">
        <v>580</v>
      </c>
      <c r="F52" s="100" t="s">
        <v>581</v>
      </c>
      <c r="G52" s="100" t="s">
        <v>602</v>
      </c>
      <c r="H52" s="100" t="s">
        <v>583</v>
      </c>
      <c r="I52" s="100" t="s">
        <v>584</v>
      </c>
      <c r="J52" s="99" t="s">
        <v>585</v>
      </c>
      <c r="K52" s="162" t="s">
        <v>610</v>
      </c>
      <c r="L52" s="102" t="s">
        <v>587</v>
      </c>
      <c r="M52" s="162" t="s">
        <v>611</v>
      </c>
      <c r="N52" s="100" t="s">
        <v>612</v>
      </c>
      <c r="O52" s="99" t="s">
        <v>589</v>
      </c>
      <c r="P52" s="101" t="s">
        <v>590</v>
      </c>
      <c r="Q52" s="44"/>
      <c r="R52" s="6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</row>
    <row r="53" spans="1:38" s="262" customFormat="1" ht="13.5" customHeight="1">
      <c r="A53" s="336">
        <v>1</v>
      </c>
      <c r="B53" s="464">
        <v>44531</v>
      </c>
      <c r="C53" s="465"/>
      <c r="D53" s="465" t="s">
        <v>871</v>
      </c>
      <c r="E53" s="336" t="s">
        <v>593</v>
      </c>
      <c r="F53" s="336">
        <v>2140</v>
      </c>
      <c r="G53" s="336">
        <v>2100</v>
      </c>
      <c r="H53" s="339">
        <v>2171.5</v>
      </c>
      <c r="I53" s="339" t="s">
        <v>893</v>
      </c>
      <c r="J53" s="103" t="s">
        <v>912</v>
      </c>
      <c r="K53" s="339">
        <f t="shared" ref="K53" si="18">H53-F53</f>
        <v>31.5</v>
      </c>
      <c r="L53" s="460">
        <f t="shared" ref="L53" si="19">(H53*N53)*0.07%</f>
        <v>418.01375000000007</v>
      </c>
      <c r="M53" s="461">
        <f t="shared" ref="M53" si="20">(K53*N53)-L53</f>
        <v>8244.4862499999999</v>
      </c>
      <c r="N53" s="339">
        <v>275</v>
      </c>
      <c r="O53" s="462" t="s">
        <v>591</v>
      </c>
      <c r="P53" s="463">
        <v>44532</v>
      </c>
      <c r="Q53" s="265"/>
      <c r="R53" s="282" t="s">
        <v>595</v>
      </c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81"/>
      <c r="AG53" s="271"/>
      <c r="AH53" s="280"/>
      <c r="AI53" s="280"/>
      <c r="AJ53" s="281"/>
      <c r="AK53" s="281"/>
      <c r="AL53" s="281"/>
    </row>
    <row r="54" spans="1:38" s="262" customFormat="1" ht="13.5" customHeight="1">
      <c r="A54" s="336">
        <v>2</v>
      </c>
      <c r="B54" s="464">
        <v>44531</v>
      </c>
      <c r="C54" s="465"/>
      <c r="D54" s="465" t="s">
        <v>874</v>
      </c>
      <c r="E54" s="336" t="s">
        <v>593</v>
      </c>
      <c r="F54" s="336">
        <v>3143</v>
      </c>
      <c r="G54" s="336">
        <v>3070</v>
      </c>
      <c r="H54" s="339">
        <v>3207.5</v>
      </c>
      <c r="I54" s="339" t="s">
        <v>875</v>
      </c>
      <c r="J54" s="103" t="s">
        <v>742</v>
      </c>
      <c r="K54" s="339">
        <f t="shared" ref="K54" si="21">H54-F54</f>
        <v>64.5</v>
      </c>
      <c r="L54" s="460">
        <f t="shared" ref="L54" si="22">(H54*N54)*0.07%</f>
        <v>336.78750000000002</v>
      </c>
      <c r="M54" s="461">
        <f t="shared" ref="M54" si="23">(K54*N54)-L54</f>
        <v>9338.2124999999996</v>
      </c>
      <c r="N54" s="339">
        <v>150</v>
      </c>
      <c r="O54" s="462" t="s">
        <v>591</v>
      </c>
      <c r="P54" s="463">
        <v>44532</v>
      </c>
      <c r="Q54" s="265"/>
      <c r="R54" s="282" t="s">
        <v>592</v>
      </c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81"/>
      <c r="AG54" s="271"/>
      <c r="AH54" s="280"/>
      <c r="AI54" s="280"/>
      <c r="AJ54" s="281"/>
      <c r="AK54" s="281"/>
      <c r="AL54" s="281"/>
    </row>
    <row r="55" spans="1:38" s="262" customFormat="1" ht="13.5" customHeight="1">
      <c r="A55" s="272">
        <v>3</v>
      </c>
      <c r="B55" s="263">
        <v>44538</v>
      </c>
      <c r="C55" s="287"/>
      <c r="D55" s="287" t="s">
        <v>952</v>
      </c>
      <c r="E55" s="288" t="s">
        <v>593</v>
      </c>
      <c r="F55" s="288" t="s">
        <v>953</v>
      </c>
      <c r="G55" s="288">
        <v>5630</v>
      </c>
      <c r="H55" s="289"/>
      <c r="I55" s="289" t="s">
        <v>954</v>
      </c>
      <c r="J55" s="290" t="s">
        <v>594</v>
      </c>
      <c r="K55" s="289"/>
      <c r="L55" s="415"/>
      <c r="M55" s="417"/>
      <c r="N55" s="289"/>
      <c r="O55" s="418"/>
      <c r="P55" s="419"/>
      <c r="Q55" s="265"/>
      <c r="R55" s="282" t="s">
        <v>595</v>
      </c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81"/>
      <c r="AG55" s="271"/>
      <c r="AH55" s="280"/>
      <c r="AI55" s="280"/>
      <c r="AJ55" s="281"/>
      <c r="AK55" s="281"/>
      <c r="AL55" s="281"/>
    </row>
    <row r="56" spans="1:38" s="262" customFormat="1" ht="13.5" customHeight="1">
      <c r="A56" s="291"/>
      <c r="B56" s="291"/>
      <c r="C56" s="291"/>
      <c r="D56" s="291"/>
      <c r="E56" s="291"/>
      <c r="F56" s="291"/>
      <c r="G56" s="291"/>
      <c r="H56" s="291"/>
      <c r="I56" s="291"/>
      <c r="J56" s="291"/>
      <c r="K56" s="273"/>
      <c r="L56" s="334"/>
      <c r="M56" s="335"/>
      <c r="N56" s="273"/>
      <c r="O56" s="361"/>
      <c r="P56" s="362"/>
      <c r="Q56" s="265"/>
      <c r="R56" s="282"/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81"/>
      <c r="AG56" s="263"/>
      <c r="AH56" s="363"/>
      <c r="AI56" s="363"/>
      <c r="AJ56" s="311"/>
      <c r="AK56" s="311"/>
      <c r="AL56" s="311"/>
    </row>
    <row r="57" spans="1:38" s="262" customFormat="1" ht="13.5" customHeight="1">
      <c r="A57" s="291"/>
      <c r="B57" s="291"/>
      <c r="C57" s="291"/>
      <c r="D57" s="291"/>
      <c r="E57" s="291"/>
      <c r="F57" s="291"/>
      <c r="G57" s="291"/>
      <c r="H57" s="291"/>
      <c r="I57" s="291"/>
      <c r="J57" s="291"/>
      <c r="K57" s="273"/>
      <c r="L57" s="334"/>
      <c r="M57" s="335"/>
      <c r="N57" s="273"/>
      <c r="O57" s="361"/>
      <c r="P57" s="362"/>
      <c r="Q57" s="265"/>
      <c r="R57" s="282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81"/>
      <c r="AG57" s="263"/>
      <c r="AH57" s="363"/>
      <c r="AI57" s="363"/>
      <c r="AJ57" s="311"/>
      <c r="AK57" s="311"/>
      <c r="AL57" s="311"/>
    </row>
    <row r="58" spans="1:38" s="262" customFormat="1" ht="13.5" customHeight="1">
      <c r="A58" s="291"/>
      <c r="B58" s="291"/>
      <c r="C58" s="291"/>
      <c r="D58" s="291"/>
      <c r="E58" s="291"/>
      <c r="F58" s="291"/>
      <c r="G58" s="291"/>
      <c r="H58" s="291"/>
      <c r="I58" s="291"/>
      <c r="J58" s="291"/>
      <c r="K58" s="273"/>
      <c r="L58" s="334"/>
      <c r="M58" s="335"/>
      <c r="N58" s="273"/>
      <c r="O58" s="361"/>
      <c r="P58" s="362"/>
      <c r="Q58" s="265"/>
      <c r="R58" s="282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81"/>
      <c r="AG58" s="263"/>
      <c r="AH58" s="363"/>
      <c r="AI58" s="363"/>
      <c r="AJ58" s="311"/>
      <c r="AK58" s="311"/>
      <c r="AL58" s="311"/>
    </row>
    <row r="59" spans="1:38" s="262" customFormat="1" ht="13.5" customHeight="1">
      <c r="A59" s="291"/>
      <c r="B59" s="291"/>
      <c r="C59" s="291"/>
      <c r="D59" s="291"/>
      <c r="E59" s="291"/>
      <c r="F59" s="291"/>
      <c r="G59" s="291"/>
      <c r="H59" s="291"/>
      <c r="I59" s="291"/>
      <c r="J59" s="291"/>
      <c r="K59" s="273"/>
      <c r="L59" s="334"/>
      <c r="M59" s="335"/>
      <c r="N59" s="273"/>
      <c r="O59" s="361"/>
      <c r="P59" s="362"/>
      <c r="Q59" s="265"/>
      <c r="R59" s="282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81"/>
      <c r="AG59" s="263"/>
      <c r="AH59" s="363"/>
      <c r="AI59" s="363"/>
      <c r="AJ59" s="311"/>
      <c r="AK59" s="311"/>
      <c r="AL59" s="311"/>
    </row>
    <row r="60" spans="1:38" s="262" customFormat="1" ht="13.5" customHeight="1">
      <c r="A60" s="291"/>
      <c r="B60" s="291"/>
      <c r="C60" s="291"/>
      <c r="D60" s="291"/>
      <c r="E60" s="291"/>
      <c r="F60" s="291"/>
      <c r="G60" s="291"/>
      <c r="H60" s="291"/>
      <c r="I60" s="291"/>
      <c r="J60" s="291"/>
      <c r="K60" s="273"/>
      <c r="L60" s="334"/>
      <c r="M60" s="335"/>
      <c r="N60" s="273"/>
      <c r="O60" s="361"/>
      <c r="P60" s="362"/>
      <c r="Q60" s="265"/>
      <c r="R60" s="282"/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81"/>
      <c r="AG60" s="263"/>
      <c r="AH60" s="363"/>
      <c r="AI60" s="363"/>
      <c r="AJ60" s="311"/>
      <c r="AK60" s="311"/>
      <c r="AL60" s="311"/>
    </row>
    <row r="61" spans="1:38" s="262" customFormat="1" ht="13.5" customHeight="1">
      <c r="A61" s="291"/>
      <c r="B61" s="291"/>
      <c r="C61" s="291"/>
      <c r="D61" s="291"/>
      <c r="E61" s="291"/>
      <c r="F61" s="291"/>
      <c r="G61" s="291"/>
      <c r="H61" s="291"/>
      <c r="I61" s="291"/>
      <c r="J61" s="291"/>
      <c r="K61" s="273"/>
      <c r="L61" s="334"/>
      <c r="M61" s="335"/>
      <c r="N61" s="273"/>
      <c r="O61" s="361"/>
      <c r="P61" s="362"/>
      <c r="Q61" s="265"/>
      <c r="R61" s="282"/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81"/>
      <c r="AG61" s="263"/>
      <c r="AH61" s="363"/>
      <c r="AI61" s="363"/>
      <c r="AJ61" s="311"/>
      <c r="AK61" s="311"/>
      <c r="AL61" s="311"/>
    </row>
    <row r="62" spans="1:38" s="262" customFormat="1" ht="13.5" customHeight="1">
      <c r="A62" s="291"/>
      <c r="B62" s="291"/>
      <c r="C62" s="291"/>
      <c r="D62" s="291"/>
      <c r="E62" s="291"/>
      <c r="F62" s="291"/>
      <c r="G62" s="291"/>
      <c r="H62" s="291"/>
      <c r="I62" s="291"/>
      <c r="J62" s="291"/>
      <c r="K62" s="273"/>
      <c r="L62" s="334"/>
      <c r="M62" s="335"/>
      <c r="N62" s="273"/>
      <c r="O62" s="361"/>
      <c r="P62" s="362"/>
      <c r="Q62" s="265"/>
      <c r="R62" s="282"/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81"/>
      <c r="AG62" s="263"/>
      <c r="AH62" s="363"/>
      <c r="AI62" s="363"/>
      <c r="AJ62" s="311"/>
      <c r="AK62" s="311"/>
      <c r="AL62" s="311"/>
    </row>
    <row r="63" spans="1:38" s="262" customFormat="1" ht="13.5" customHeight="1">
      <c r="A63" s="291"/>
      <c r="B63" s="291"/>
      <c r="C63" s="291"/>
      <c r="D63" s="291"/>
      <c r="E63" s="291"/>
      <c r="F63" s="291"/>
      <c r="G63" s="291"/>
      <c r="H63" s="291"/>
      <c r="I63" s="291"/>
      <c r="J63" s="291"/>
      <c r="K63" s="273"/>
      <c r="L63" s="334"/>
      <c r="M63" s="335"/>
      <c r="N63" s="273"/>
      <c r="O63" s="361"/>
      <c r="P63" s="362"/>
      <c r="Q63" s="265"/>
      <c r="R63" s="282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81"/>
      <c r="AG63" s="263"/>
      <c r="AH63" s="363"/>
      <c r="AI63" s="363"/>
      <c r="AJ63" s="311"/>
      <c r="AK63" s="311"/>
      <c r="AL63" s="311"/>
    </row>
    <row r="64" spans="1:38" s="262" customFormat="1" ht="13.5" customHeight="1">
      <c r="A64" s="291"/>
      <c r="B64" s="291"/>
      <c r="C64" s="291"/>
      <c r="D64" s="291"/>
      <c r="E64" s="291"/>
      <c r="F64" s="291"/>
      <c r="G64" s="291"/>
      <c r="H64" s="291"/>
      <c r="I64" s="291"/>
      <c r="J64" s="291"/>
      <c r="K64" s="273"/>
      <c r="L64" s="334"/>
      <c r="M64" s="335"/>
      <c r="N64" s="273"/>
      <c r="O64" s="361"/>
      <c r="P64" s="362"/>
      <c r="Q64" s="265"/>
      <c r="R64" s="282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81"/>
      <c r="AG64" s="263"/>
      <c r="AH64" s="363"/>
      <c r="AI64" s="363"/>
      <c r="AJ64" s="311"/>
      <c r="AK64" s="311"/>
      <c r="AL64" s="311"/>
    </row>
    <row r="65" spans="1:38" s="262" customFormat="1" ht="13.5" customHeight="1">
      <c r="A65" s="291"/>
      <c r="B65" s="291"/>
      <c r="C65" s="291"/>
      <c r="D65" s="291"/>
      <c r="E65" s="291"/>
      <c r="F65" s="291"/>
      <c r="G65" s="291"/>
      <c r="H65" s="291"/>
      <c r="I65" s="291"/>
      <c r="J65" s="291"/>
      <c r="K65" s="273"/>
      <c r="L65" s="334"/>
      <c r="M65" s="335"/>
      <c r="N65" s="273"/>
      <c r="O65" s="361"/>
      <c r="P65" s="362"/>
      <c r="Q65" s="265"/>
      <c r="R65" s="282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81"/>
      <c r="AG65" s="263"/>
      <c r="AH65" s="363"/>
      <c r="AI65" s="363"/>
      <c r="AJ65" s="311"/>
      <c r="AK65" s="311"/>
      <c r="AL65" s="311"/>
    </row>
    <row r="66" spans="1:38" ht="13.5" customHeight="1">
      <c r="A66" s="120"/>
      <c r="B66" s="121"/>
      <c r="C66" s="155"/>
      <c r="D66" s="163"/>
      <c r="E66" s="164"/>
      <c r="F66" s="120"/>
      <c r="G66" s="120"/>
      <c r="H66" s="120"/>
      <c r="I66" s="156"/>
      <c r="J66" s="156"/>
      <c r="K66" s="156"/>
      <c r="L66" s="156"/>
      <c r="M66" s="156"/>
      <c r="N66" s="156"/>
      <c r="O66" s="156"/>
      <c r="P66" s="156"/>
      <c r="Q66" s="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 customHeight="1">
      <c r="A67" s="165"/>
      <c r="B67" s="121"/>
      <c r="C67" s="122"/>
      <c r="D67" s="166"/>
      <c r="E67" s="125"/>
      <c r="F67" s="125"/>
      <c r="G67" s="125"/>
      <c r="H67" s="125"/>
      <c r="I67" s="125"/>
      <c r="J67" s="6"/>
      <c r="K67" s="125"/>
      <c r="L67" s="125"/>
      <c r="M67" s="6"/>
      <c r="N67" s="1"/>
      <c r="O67" s="122"/>
      <c r="P67" s="44"/>
      <c r="Q67" s="44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44"/>
      <c r="AG67" s="44"/>
      <c r="AH67" s="44"/>
      <c r="AI67" s="44"/>
      <c r="AJ67" s="44"/>
      <c r="AK67" s="44"/>
      <c r="AL67" s="44"/>
    </row>
    <row r="68" spans="1:38" ht="12.75" customHeight="1">
      <c r="A68" s="167" t="s">
        <v>614</v>
      </c>
      <c r="B68" s="167"/>
      <c r="C68" s="167"/>
      <c r="D68" s="167"/>
      <c r="E68" s="168"/>
      <c r="F68" s="125"/>
      <c r="G68" s="125"/>
      <c r="H68" s="125"/>
      <c r="I68" s="125"/>
      <c r="J68" s="1"/>
      <c r="K68" s="6"/>
      <c r="L68" s="6"/>
      <c r="M68" s="6"/>
      <c r="N68" s="1"/>
      <c r="O68" s="1"/>
      <c r="P68" s="44"/>
      <c r="Q68" s="44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4"/>
      <c r="AG68" s="44"/>
      <c r="AH68" s="44"/>
      <c r="AI68" s="44"/>
      <c r="AJ68" s="44"/>
      <c r="AK68" s="44"/>
      <c r="AL68" s="44"/>
    </row>
    <row r="69" spans="1:38" ht="38.25" customHeight="1">
      <c r="A69" s="100" t="s">
        <v>16</v>
      </c>
      <c r="B69" s="100" t="s">
        <v>568</v>
      </c>
      <c r="C69" s="100"/>
      <c r="D69" s="101" t="s">
        <v>579</v>
      </c>
      <c r="E69" s="100" t="s">
        <v>580</v>
      </c>
      <c r="F69" s="100" t="s">
        <v>581</v>
      </c>
      <c r="G69" s="100" t="s">
        <v>602</v>
      </c>
      <c r="H69" s="100" t="s">
        <v>583</v>
      </c>
      <c r="I69" s="100" t="s">
        <v>584</v>
      </c>
      <c r="J69" s="99" t="s">
        <v>585</v>
      </c>
      <c r="K69" s="99" t="s">
        <v>615</v>
      </c>
      <c r="L69" s="102" t="s">
        <v>587</v>
      </c>
      <c r="M69" s="162" t="s">
        <v>611</v>
      </c>
      <c r="N69" s="100" t="s">
        <v>612</v>
      </c>
      <c r="O69" s="100" t="s">
        <v>589</v>
      </c>
      <c r="P69" s="101" t="s">
        <v>590</v>
      </c>
      <c r="Q69" s="44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4"/>
      <c r="AG69" s="44"/>
      <c r="AH69" s="44"/>
      <c r="AI69" s="44"/>
      <c r="AJ69" s="44"/>
      <c r="AK69" s="44"/>
      <c r="AL69" s="44"/>
    </row>
    <row r="70" spans="1:38" s="262" customFormat="1" ht="12.75" customHeight="1">
      <c r="A70" s="336">
        <v>1</v>
      </c>
      <c r="B70" s="260">
        <v>44531</v>
      </c>
      <c r="C70" s="337"/>
      <c r="D70" s="338" t="s">
        <v>887</v>
      </c>
      <c r="E70" s="336" t="s">
        <v>593</v>
      </c>
      <c r="F70" s="336">
        <v>72</v>
      </c>
      <c r="G70" s="336">
        <v>30</v>
      </c>
      <c r="H70" s="336">
        <v>92.5</v>
      </c>
      <c r="I70" s="339" t="s">
        <v>880</v>
      </c>
      <c r="J70" s="340" t="s">
        <v>888</v>
      </c>
      <c r="K70" s="341">
        <f>H70-F70</f>
        <v>20.5</v>
      </c>
      <c r="L70" s="341">
        <v>100</v>
      </c>
      <c r="M70" s="340">
        <f>(K70*N70)-100</f>
        <v>925</v>
      </c>
      <c r="N70" s="340">
        <v>50</v>
      </c>
      <c r="O70" s="342" t="s">
        <v>591</v>
      </c>
      <c r="P70" s="457">
        <v>44531</v>
      </c>
      <c r="Q70" s="265"/>
      <c r="R70" s="266" t="s">
        <v>595</v>
      </c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61"/>
    </row>
    <row r="71" spans="1:38" s="262" customFormat="1" ht="12.75" customHeight="1">
      <c r="A71" s="437">
        <v>2</v>
      </c>
      <c r="B71" s="433">
        <v>44531</v>
      </c>
      <c r="C71" s="438"/>
      <c r="D71" s="439" t="s">
        <v>889</v>
      </c>
      <c r="E71" s="440" t="s">
        <v>593</v>
      </c>
      <c r="F71" s="441">
        <v>72</v>
      </c>
      <c r="G71" s="441">
        <v>30</v>
      </c>
      <c r="H71" s="441">
        <v>93</v>
      </c>
      <c r="I71" s="442" t="s">
        <v>890</v>
      </c>
      <c r="J71" s="443" t="s">
        <v>605</v>
      </c>
      <c r="K71" s="444">
        <f t="shared" ref="K71" si="24">H71-F71</f>
        <v>21</v>
      </c>
      <c r="L71" s="444">
        <v>100</v>
      </c>
      <c r="M71" s="443">
        <f t="shared" ref="M71" si="25">(K71*N71)-100</f>
        <v>950</v>
      </c>
      <c r="N71" s="443">
        <v>50</v>
      </c>
      <c r="O71" s="445" t="s">
        <v>591</v>
      </c>
      <c r="P71" s="458">
        <v>44531</v>
      </c>
      <c r="Q71" s="265"/>
      <c r="R71" s="266" t="s">
        <v>595</v>
      </c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</row>
    <row r="72" spans="1:38" s="262" customFormat="1" ht="12.75" customHeight="1">
      <c r="A72" s="449">
        <v>3</v>
      </c>
      <c r="B72" s="450">
        <v>44532</v>
      </c>
      <c r="C72" s="451"/>
      <c r="D72" s="452" t="s">
        <v>900</v>
      </c>
      <c r="E72" s="449" t="s">
        <v>593</v>
      </c>
      <c r="F72" s="449">
        <v>56</v>
      </c>
      <c r="G72" s="449">
        <v>20</v>
      </c>
      <c r="H72" s="449">
        <v>20</v>
      </c>
      <c r="I72" s="453" t="s">
        <v>901</v>
      </c>
      <c r="J72" s="454" t="s">
        <v>905</v>
      </c>
      <c r="K72" s="455">
        <f t="shared" ref="K72" si="26">H72-F72</f>
        <v>-36</v>
      </c>
      <c r="L72" s="455">
        <v>100</v>
      </c>
      <c r="M72" s="454">
        <f t="shared" ref="M72" si="27">(K72*N72)-100</f>
        <v>-1900</v>
      </c>
      <c r="N72" s="454">
        <v>50</v>
      </c>
      <c r="O72" s="456" t="s">
        <v>604</v>
      </c>
      <c r="P72" s="459">
        <v>44532</v>
      </c>
      <c r="Q72" s="265"/>
      <c r="R72" s="266" t="s">
        <v>595</v>
      </c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61"/>
      <c r="AG72" s="261"/>
      <c r="AH72" s="261"/>
      <c r="AI72" s="261"/>
      <c r="AJ72" s="261"/>
      <c r="AK72" s="261"/>
      <c r="AL72" s="261"/>
    </row>
    <row r="73" spans="1:38" s="262" customFormat="1" ht="12.75" customHeight="1">
      <c r="A73" s="437">
        <v>4</v>
      </c>
      <c r="B73" s="433">
        <v>44532</v>
      </c>
      <c r="C73" s="438"/>
      <c r="D73" s="439" t="s">
        <v>902</v>
      </c>
      <c r="E73" s="440" t="s">
        <v>903</v>
      </c>
      <c r="F73" s="441">
        <v>83</v>
      </c>
      <c r="G73" s="441">
        <v>127</v>
      </c>
      <c r="H73" s="441">
        <v>63</v>
      </c>
      <c r="I73" s="442">
        <v>1</v>
      </c>
      <c r="J73" s="443" t="s">
        <v>904</v>
      </c>
      <c r="K73" s="444">
        <f>F73-H73</f>
        <v>20</v>
      </c>
      <c r="L73" s="444">
        <v>100</v>
      </c>
      <c r="M73" s="443">
        <f t="shared" ref="M73:M74" si="28">(K73*N73)-100</f>
        <v>900</v>
      </c>
      <c r="N73" s="443">
        <v>50</v>
      </c>
      <c r="O73" s="445" t="s">
        <v>591</v>
      </c>
      <c r="P73" s="458">
        <v>44532</v>
      </c>
      <c r="Q73" s="265"/>
      <c r="R73" s="266" t="s">
        <v>592</v>
      </c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1"/>
      <c r="AI73" s="261"/>
      <c r="AJ73" s="261"/>
      <c r="AK73" s="261"/>
      <c r="AL73" s="261"/>
    </row>
    <row r="74" spans="1:38" s="262" customFormat="1" ht="12.75" customHeight="1">
      <c r="A74" s="449">
        <v>5</v>
      </c>
      <c r="B74" s="450">
        <v>44532</v>
      </c>
      <c r="C74" s="451"/>
      <c r="D74" s="452" t="s">
        <v>906</v>
      </c>
      <c r="E74" s="449" t="s">
        <v>593</v>
      </c>
      <c r="F74" s="449">
        <v>11.5</v>
      </c>
      <c r="G74" s="449">
        <v>0</v>
      </c>
      <c r="H74" s="449">
        <v>0</v>
      </c>
      <c r="I74" s="453" t="s">
        <v>907</v>
      </c>
      <c r="J74" s="454" t="s">
        <v>922</v>
      </c>
      <c r="K74" s="455">
        <f t="shared" ref="K74" si="29">H74-F74</f>
        <v>-11.5</v>
      </c>
      <c r="L74" s="455">
        <v>100</v>
      </c>
      <c r="M74" s="454">
        <f t="shared" si="28"/>
        <v>-675</v>
      </c>
      <c r="N74" s="454">
        <v>50</v>
      </c>
      <c r="O74" s="456" t="s">
        <v>604</v>
      </c>
      <c r="P74" s="459">
        <v>44532</v>
      </c>
      <c r="Q74" s="265"/>
      <c r="R74" s="266" t="s">
        <v>595</v>
      </c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</row>
    <row r="75" spans="1:38" s="262" customFormat="1" ht="12.75" customHeight="1">
      <c r="A75" s="449">
        <v>6</v>
      </c>
      <c r="B75" s="450">
        <v>44532</v>
      </c>
      <c r="C75" s="451"/>
      <c r="D75" s="452" t="s">
        <v>902</v>
      </c>
      <c r="E75" s="449" t="s">
        <v>903</v>
      </c>
      <c r="F75" s="449">
        <v>88</v>
      </c>
      <c r="G75" s="449">
        <v>135</v>
      </c>
      <c r="H75" s="449">
        <v>135</v>
      </c>
      <c r="I75" s="453">
        <v>1</v>
      </c>
      <c r="J75" s="454" t="s">
        <v>921</v>
      </c>
      <c r="K75" s="455">
        <f>F75-H75</f>
        <v>-47</v>
      </c>
      <c r="L75" s="455">
        <v>100</v>
      </c>
      <c r="M75" s="454">
        <f t="shared" ref="M75:M76" si="30">(K75*N75)-100</f>
        <v>-2450</v>
      </c>
      <c r="N75" s="454">
        <v>50</v>
      </c>
      <c r="O75" s="456" t="s">
        <v>604</v>
      </c>
      <c r="P75" s="466">
        <v>44533</v>
      </c>
      <c r="Q75" s="265"/>
      <c r="R75" s="266" t="s">
        <v>592</v>
      </c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1"/>
      <c r="AG75" s="261"/>
      <c r="AH75" s="261"/>
      <c r="AI75" s="261"/>
      <c r="AJ75" s="261"/>
      <c r="AK75" s="261"/>
      <c r="AL75" s="261"/>
    </row>
    <row r="76" spans="1:38" s="262" customFormat="1" ht="12.75" customHeight="1">
      <c r="A76" s="336">
        <v>7</v>
      </c>
      <c r="B76" s="260">
        <v>44536</v>
      </c>
      <c r="C76" s="337"/>
      <c r="D76" s="338" t="s">
        <v>929</v>
      </c>
      <c r="E76" s="336" t="s">
        <v>593</v>
      </c>
      <c r="F76" s="336">
        <v>72.5</v>
      </c>
      <c r="G76" s="336">
        <v>40</v>
      </c>
      <c r="H76" s="336">
        <v>94.5</v>
      </c>
      <c r="I76" s="339" t="s">
        <v>931</v>
      </c>
      <c r="J76" s="340" t="s">
        <v>932</v>
      </c>
      <c r="K76" s="444">
        <f t="shared" ref="K76:K77" si="31">H76-F76</f>
        <v>22</v>
      </c>
      <c r="L76" s="341">
        <v>100</v>
      </c>
      <c r="M76" s="340">
        <f t="shared" si="30"/>
        <v>1000</v>
      </c>
      <c r="N76" s="340">
        <v>50</v>
      </c>
      <c r="O76" s="342" t="s">
        <v>591</v>
      </c>
      <c r="P76" s="457">
        <v>44536</v>
      </c>
      <c r="Q76" s="265"/>
      <c r="R76" s="266" t="s">
        <v>595</v>
      </c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1"/>
      <c r="AE76" s="261"/>
      <c r="AF76" s="261"/>
      <c r="AG76" s="261"/>
      <c r="AH76" s="261"/>
      <c r="AI76" s="261"/>
      <c r="AJ76" s="261"/>
      <c r="AK76" s="261"/>
      <c r="AL76" s="261"/>
    </row>
    <row r="77" spans="1:38" s="262" customFormat="1" ht="12.75" customHeight="1">
      <c r="A77" s="336">
        <v>8</v>
      </c>
      <c r="B77" s="260">
        <v>44536</v>
      </c>
      <c r="C77" s="337"/>
      <c r="D77" s="338" t="s">
        <v>930</v>
      </c>
      <c r="E77" s="336" t="s">
        <v>593</v>
      </c>
      <c r="F77" s="336">
        <v>295</v>
      </c>
      <c r="G77" s="336">
        <v>190</v>
      </c>
      <c r="H77" s="336">
        <v>355</v>
      </c>
      <c r="I77" s="339" t="s">
        <v>933</v>
      </c>
      <c r="J77" s="340" t="s">
        <v>934</v>
      </c>
      <c r="K77" s="444">
        <f t="shared" si="31"/>
        <v>60</v>
      </c>
      <c r="L77" s="341">
        <v>100</v>
      </c>
      <c r="M77" s="340">
        <f t="shared" ref="M77" si="32">(K77*N77)-100</f>
        <v>1400</v>
      </c>
      <c r="N77" s="340">
        <v>25</v>
      </c>
      <c r="O77" s="342" t="s">
        <v>591</v>
      </c>
      <c r="P77" s="457">
        <v>44536</v>
      </c>
      <c r="Q77" s="265"/>
      <c r="R77" s="266" t="s">
        <v>595</v>
      </c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61"/>
    </row>
    <row r="78" spans="1:38" s="262" customFormat="1" ht="12.75" customHeight="1">
      <c r="A78" s="336">
        <v>9</v>
      </c>
      <c r="B78" s="260">
        <v>44536</v>
      </c>
      <c r="C78" s="337"/>
      <c r="D78" s="338" t="s">
        <v>930</v>
      </c>
      <c r="E78" s="336" t="s">
        <v>593</v>
      </c>
      <c r="F78" s="336">
        <v>245</v>
      </c>
      <c r="G78" s="336">
        <v>120</v>
      </c>
      <c r="H78" s="336">
        <v>295</v>
      </c>
      <c r="I78" s="339" t="s">
        <v>935</v>
      </c>
      <c r="J78" s="340" t="s">
        <v>943</v>
      </c>
      <c r="K78" s="444">
        <f t="shared" ref="K78" si="33">H78-F78</f>
        <v>50</v>
      </c>
      <c r="L78" s="341">
        <v>100</v>
      </c>
      <c r="M78" s="340">
        <f t="shared" ref="M78" si="34">(K78*N78)-100</f>
        <v>1150</v>
      </c>
      <c r="N78" s="340">
        <v>25</v>
      </c>
      <c r="O78" s="342" t="s">
        <v>591</v>
      </c>
      <c r="P78" s="260">
        <v>44537</v>
      </c>
      <c r="Q78" s="265"/>
      <c r="R78" s="266" t="s">
        <v>595</v>
      </c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</row>
    <row r="79" spans="1:38" s="262" customFormat="1" ht="12.75" customHeight="1">
      <c r="A79" s="336">
        <v>10</v>
      </c>
      <c r="B79" s="260">
        <v>44537</v>
      </c>
      <c r="C79" s="337"/>
      <c r="D79" s="338" t="s">
        <v>948</v>
      </c>
      <c r="E79" s="336" t="s">
        <v>593</v>
      </c>
      <c r="F79" s="336">
        <v>31</v>
      </c>
      <c r="G79" s="336">
        <v>48</v>
      </c>
      <c r="H79" s="336">
        <v>37.5</v>
      </c>
      <c r="I79" s="339" t="s">
        <v>949</v>
      </c>
      <c r="J79" s="340" t="s">
        <v>950</v>
      </c>
      <c r="K79" s="444">
        <f t="shared" ref="K79" si="35">H79-F79</f>
        <v>6.5</v>
      </c>
      <c r="L79" s="341">
        <v>100</v>
      </c>
      <c r="M79" s="340">
        <f t="shared" ref="M79" si="36">(K79*N79)-100</f>
        <v>1850</v>
      </c>
      <c r="N79" s="340">
        <v>300</v>
      </c>
      <c r="O79" s="342" t="s">
        <v>591</v>
      </c>
      <c r="P79" s="457">
        <v>44537</v>
      </c>
      <c r="Q79" s="265"/>
      <c r="R79" s="266" t="s">
        <v>595</v>
      </c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</row>
    <row r="80" spans="1:38" s="262" customFormat="1" ht="12.75" customHeight="1">
      <c r="A80" s="449">
        <v>11</v>
      </c>
      <c r="B80" s="450">
        <v>44537</v>
      </c>
      <c r="C80" s="451"/>
      <c r="D80" s="452" t="s">
        <v>929</v>
      </c>
      <c r="E80" s="449" t="s">
        <v>593</v>
      </c>
      <c r="F80" s="449">
        <v>72.5</v>
      </c>
      <c r="G80" s="449">
        <v>40</v>
      </c>
      <c r="H80" s="449">
        <v>40</v>
      </c>
      <c r="I80" s="453" t="s">
        <v>931</v>
      </c>
      <c r="J80" s="454" t="s">
        <v>951</v>
      </c>
      <c r="K80" s="455">
        <f>F80-H80</f>
        <v>32.5</v>
      </c>
      <c r="L80" s="455">
        <v>100</v>
      </c>
      <c r="M80" s="454">
        <f>(K80*N80)-100</f>
        <v>1525</v>
      </c>
      <c r="N80" s="454">
        <v>50</v>
      </c>
      <c r="O80" s="456" t="s">
        <v>604</v>
      </c>
      <c r="P80" s="459">
        <v>44537</v>
      </c>
      <c r="Q80" s="265"/>
      <c r="R80" s="266" t="s">
        <v>595</v>
      </c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</row>
    <row r="81" spans="1:38" s="262" customFormat="1" ht="12.75" customHeight="1">
      <c r="A81" s="449">
        <v>12</v>
      </c>
      <c r="B81" s="450">
        <v>44538</v>
      </c>
      <c r="C81" s="451"/>
      <c r="D81" s="452" t="s">
        <v>968</v>
      </c>
      <c r="E81" s="449" t="s">
        <v>903</v>
      </c>
      <c r="F81" s="449">
        <v>84</v>
      </c>
      <c r="G81" s="449">
        <v>120</v>
      </c>
      <c r="H81" s="449">
        <v>112.5</v>
      </c>
      <c r="I81" s="453" t="s">
        <v>959</v>
      </c>
      <c r="J81" s="454" t="s">
        <v>969</v>
      </c>
      <c r="K81" s="455">
        <f>F81-H81</f>
        <v>-28.5</v>
      </c>
      <c r="L81" s="455">
        <v>100</v>
      </c>
      <c r="M81" s="454">
        <f>(K81*N81)-100</f>
        <v>-1525</v>
      </c>
      <c r="N81" s="454">
        <v>50</v>
      </c>
      <c r="O81" s="456" t="s">
        <v>604</v>
      </c>
      <c r="P81" s="459">
        <v>44539</v>
      </c>
      <c r="Q81" s="265"/>
      <c r="R81" s="266" t="s">
        <v>595</v>
      </c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</row>
    <row r="82" spans="1:38" s="262" customFormat="1" ht="12.75" customHeight="1">
      <c r="A82" s="272">
        <v>13</v>
      </c>
      <c r="B82" s="263">
        <v>44539</v>
      </c>
      <c r="C82" s="406"/>
      <c r="D82" s="477" t="s">
        <v>970</v>
      </c>
      <c r="E82" s="272" t="s">
        <v>593</v>
      </c>
      <c r="F82" s="272" t="s">
        <v>971</v>
      </c>
      <c r="G82" s="272">
        <v>17</v>
      </c>
      <c r="H82" s="272"/>
      <c r="I82" s="273" t="s">
        <v>949</v>
      </c>
      <c r="J82" s="408" t="s">
        <v>594</v>
      </c>
      <c r="K82" s="478"/>
      <c r="L82" s="409"/>
      <c r="M82" s="408"/>
      <c r="N82" s="408"/>
      <c r="O82" s="479"/>
      <c r="P82" s="263"/>
      <c r="Q82" s="265"/>
      <c r="R82" s="266" t="s">
        <v>595</v>
      </c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</row>
    <row r="83" spans="1:38" s="262" customFormat="1" ht="12.75" customHeight="1">
      <c r="A83" s="336">
        <v>14</v>
      </c>
      <c r="B83" s="260">
        <v>44540</v>
      </c>
      <c r="C83" s="337"/>
      <c r="D83" s="338" t="s">
        <v>968</v>
      </c>
      <c r="E83" s="336" t="s">
        <v>593</v>
      </c>
      <c r="F83" s="336">
        <v>49.5</v>
      </c>
      <c r="G83" s="336">
        <v>17</v>
      </c>
      <c r="H83" s="336">
        <v>69</v>
      </c>
      <c r="I83" s="339" t="s">
        <v>1003</v>
      </c>
      <c r="J83" s="340" t="s">
        <v>1004</v>
      </c>
      <c r="K83" s="444">
        <f t="shared" ref="K83" si="37">H83-F83</f>
        <v>19.5</v>
      </c>
      <c r="L83" s="341">
        <v>100</v>
      </c>
      <c r="M83" s="340">
        <f t="shared" ref="M83" si="38">(K83*N83)-100</f>
        <v>875</v>
      </c>
      <c r="N83" s="340">
        <v>50</v>
      </c>
      <c r="O83" s="342" t="s">
        <v>591</v>
      </c>
      <c r="P83" s="457">
        <v>44540</v>
      </c>
      <c r="Q83" s="265"/>
      <c r="R83" s="266" t="s">
        <v>592</v>
      </c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</row>
    <row r="84" spans="1:38" s="262" customFormat="1" ht="12.75" customHeight="1">
      <c r="A84" s="272"/>
      <c r="B84" s="263"/>
      <c r="C84" s="406"/>
      <c r="D84" s="477"/>
      <c r="E84" s="272"/>
      <c r="F84" s="272"/>
      <c r="G84" s="272"/>
      <c r="H84" s="272"/>
      <c r="I84" s="273"/>
      <c r="J84" s="408"/>
      <c r="K84" s="478"/>
      <c r="L84" s="409"/>
      <c r="M84" s="408"/>
      <c r="N84" s="408"/>
      <c r="O84" s="479"/>
      <c r="P84" s="263"/>
      <c r="Q84" s="265"/>
      <c r="R84" s="266"/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</row>
    <row r="85" spans="1:38" s="262" customFormat="1" ht="12.75" customHeight="1">
      <c r="A85" s="272"/>
      <c r="B85" s="263"/>
      <c r="C85" s="406"/>
      <c r="D85" s="477"/>
      <c r="E85" s="272"/>
      <c r="F85" s="272"/>
      <c r="G85" s="272"/>
      <c r="H85" s="272"/>
      <c r="I85" s="273"/>
      <c r="J85" s="408"/>
      <c r="K85" s="478"/>
      <c r="L85" s="409"/>
      <c r="M85" s="408"/>
      <c r="N85" s="408"/>
      <c r="O85" s="479"/>
      <c r="P85" s="263"/>
      <c r="Q85" s="265"/>
      <c r="R85" s="266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</row>
    <row r="86" spans="1:38" s="262" customFormat="1" ht="12.75" customHeight="1">
      <c r="A86" s="272"/>
      <c r="B86" s="263"/>
      <c r="C86" s="406"/>
      <c r="D86" s="477"/>
      <c r="E86" s="272"/>
      <c r="F86" s="272"/>
      <c r="G86" s="272"/>
      <c r="H86" s="272"/>
      <c r="I86" s="273"/>
      <c r="J86" s="408"/>
      <c r="K86" s="478"/>
      <c r="L86" s="409"/>
      <c r="M86" s="408"/>
      <c r="N86" s="408"/>
      <c r="O86" s="479"/>
      <c r="P86" s="263"/>
      <c r="Q86" s="265"/>
      <c r="R86" s="266"/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</row>
    <row r="87" spans="1:38" s="262" customFormat="1" ht="12.75" customHeight="1">
      <c r="A87" s="272"/>
      <c r="B87" s="263"/>
      <c r="C87" s="406"/>
      <c r="D87" s="477"/>
      <c r="E87" s="272"/>
      <c r="F87" s="272"/>
      <c r="G87" s="272"/>
      <c r="H87" s="272"/>
      <c r="I87" s="273"/>
      <c r="J87" s="408"/>
      <c r="K87" s="478"/>
      <c r="L87" s="409"/>
      <c r="M87" s="408"/>
      <c r="N87" s="408"/>
      <c r="O87" s="479"/>
      <c r="P87" s="263"/>
      <c r="Q87" s="265"/>
      <c r="R87" s="266"/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</row>
    <row r="88" spans="1:38" s="262" customFormat="1" ht="12.75" customHeight="1">
      <c r="A88" s="272"/>
      <c r="B88" s="263"/>
      <c r="C88" s="406"/>
      <c r="D88" s="477"/>
      <c r="E88" s="272"/>
      <c r="F88" s="272"/>
      <c r="G88" s="272"/>
      <c r="H88" s="272"/>
      <c r="I88" s="273"/>
      <c r="J88" s="408"/>
      <c r="K88" s="478"/>
      <c r="L88" s="409"/>
      <c r="M88" s="408"/>
      <c r="N88" s="408"/>
      <c r="O88" s="479"/>
      <c r="P88" s="263"/>
      <c r="Q88" s="265"/>
      <c r="R88" s="266"/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</row>
    <row r="89" spans="1:38" s="262" customFormat="1" ht="12.75" customHeight="1">
      <c r="A89" s="272"/>
      <c r="B89" s="263"/>
      <c r="C89" s="406"/>
      <c r="D89" s="477"/>
      <c r="E89" s="272"/>
      <c r="F89" s="272"/>
      <c r="G89" s="272"/>
      <c r="H89" s="272"/>
      <c r="I89" s="273"/>
      <c r="J89" s="408"/>
      <c r="K89" s="478"/>
      <c r="L89" s="409"/>
      <c r="M89" s="408"/>
      <c r="N89" s="408"/>
      <c r="O89" s="479"/>
      <c r="P89" s="263"/>
      <c r="Q89" s="265"/>
      <c r="R89" s="266"/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</row>
    <row r="90" spans="1:38" s="262" customFormat="1" ht="12.75" customHeight="1">
      <c r="A90" s="272"/>
      <c r="B90" s="263"/>
      <c r="C90" s="406"/>
      <c r="D90" s="477"/>
      <c r="E90" s="272"/>
      <c r="F90" s="272"/>
      <c r="G90" s="272"/>
      <c r="H90" s="272"/>
      <c r="I90" s="273"/>
      <c r="J90" s="408"/>
      <c r="K90" s="478"/>
      <c r="L90" s="409"/>
      <c r="M90" s="408"/>
      <c r="N90" s="408"/>
      <c r="O90" s="479"/>
      <c r="P90" s="263"/>
      <c r="Q90" s="265"/>
      <c r="R90" s="266"/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</row>
    <row r="91" spans="1:38" s="394" customFormat="1" ht="12.75" customHeight="1">
      <c r="A91" s="382"/>
      <c r="B91" s="383"/>
      <c r="C91" s="384"/>
      <c r="D91" s="385"/>
      <c r="E91" s="382"/>
      <c r="F91" s="382"/>
      <c r="G91" s="382"/>
      <c r="H91" s="382"/>
      <c r="I91" s="386"/>
      <c r="J91" s="387"/>
      <c r="K91" s="388"/>
      <c r="L91" s="388"/>
      <c r="M91" s="387"/>
      <c r="N91" s="387"/>
      <c r="O91" s="389"/>
      <c r="P91" s="390"/>
      <c r="Q91" s="391"/>
      <c r="R91" s="392"/>
      <c r="S91" s="391"/>
      <c r="T91" s="391"/>
      <c r="U91" s="391"/>
      <c r="V91" s="391"/>
      <c r="W91" s="391"/>
      <c r="X91" s="391"/>
      <c r="Y91" s="391"/>
      <c r="Z91" s="391"/>
      <c r="AA91" s="391"/>
      <c r="AB91" s="391"/>
      <c r="AC91" s="391"/>
      <c r="AD91" s="391"/>
      <c r="AE91" s="391"/>
      <c r="AF91" s="393"/>
      <c r="AG91" s="393"/>
      <c r="AH91" s="393"/>
      <c r="AI91" s="393"/>
      <c r="AJ91" s="393"/>
      <c r="AK91" s="393"/>
      <c r="AL91" s="393"/>
    </row>
    <row r="92" spans="1:38" ht="14.25" customHeight="1">
      <c r="A92" s="164"/>
      <c r="B92" s="169"/>
      <c r="C92" s="169"/>
      <c r="D92" s="170"/>
      <c r="E92" s="164"/>
      <c r="F92" s="171"/>
      <c r="G92" s="164"/>
      <c r="H92" s="164"/>
      <c r="I92" s="164"/>
      <c r="J92" s="169"/>
      <c r="K92" s="172"/>
      <c r="L92" s="164"/>
      <c r="M92" s="164"/>
      <c r="N92" s="164"/>
      <c r="O92" s="173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>
      <c r="A93" s="98" t="s">
        <v>616</v>
      </c>
      <c r="B93" s="174"/>
      <c r="C93" s="174"/>
      <c r="D93" s="175"/>
      <c r="E93" s="148"/>
      <c r="F93" s="6"/>
      <c r="G93" s="6"/>
      <c r="H93" s="149"/>
      <c r="I93" s="176"/>
      <c r="J93" s="1"/>
      <c r="K93" s="6"/>
      <c r="L93" s="6"/>
      <c r="M93" s="6"/>
      <c r="N93" s="1"/>
      <c r="O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38.25" customHeight="1">
      <c r="A94" s="99" t="s">
        <v>16</v>
      </c>
      <c r="B94" s="100" t="s">
        <v>568</v>
      </c>
      <c r="C94" s="100"/>
      <c r="D94" s="101" t="s">
        <v>579</v>
      </c>
      <c r="E94" s="100" t="s">
        <v>580</v>
      </c>
      <c r="F94" s="100" t="s">
        <v>581</v>
      </c>
      <c r="G94" s="100" t="s">
        <v>582</v>
      </c>
      <c r="H94" s="100" t="s">
        <v>583</v>
      </c>
      <c r="I94" s="100" t="s">
        <v>584</v>
      </c>
      <c r="J94" s="99" t="s">
        <v>585</v>
      </c>
      <c r="K94" s="152" t="s">
        <v>603</v>
      </c>
      <c r="L94" s="153" t="s">
        <v>587</v>
      </c>
      <c r="M94" s="102" t="s">
        <v>588</v>
      </c>
      <c r="N94" s="100" t="s">
        <v>589</v>
      </c>
      <c r="O94" s="101" t="s">
        <v>590</v>
      </c>
      <c r="P94" s="100" t="s">
        <v>829</v>
      </c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4.25" customHeight="1">
      <c r="A95" s="274">
        <v>1</v>
      </c>
      <c r="B95" s="489">
        <v>44420</v>
      </c>
      <c r="C95" s="490"/>
      <c r="D95" s="491" t="s">
        <v>500</v>
      </c>
      <c r="E95" s="492" t="s">
        <v>593</v>
      </c>
      <c r="F95" s="274">
        <v>314</v>
      </c>
      <c r="G95" s="274">
        <v>284</v>
      </c>
      <c r="H95" s="492">
        <v>341.25</v>
      </c>
      <c r="I95" s="493" t="s">
        <v>823</v>
      </c>
      <c r="J95" s="103" t="s">
        <v>1002</v>
      </c>
      <c r="K95" s="103">
        <f t="shared" ref="K95" si="39">H95-F95</f>
        <v>27.25</v>
      </c>
      <c r="L95" s="104">
        <f t="shared" ref="L95" si="40">(F95*-0.7)/100</f>
        <v>-2.198</v>
      </c>
      <c r="M95" s="105">
        <f t="shared" ref="M95" si="41">(K95+L95)/F95</f>
        <v>7.9783439490445862E-2</v>
      </c>
      <c r="N95" s="103" t="s">
        <v>591</v>
      </c>
      <c r="O95" s="106">
        <v>44540</v>
      </c>
      <c r="P95" s="103"/>
      <c r="Q95" s="1"/>
      <c r="R95" s="1" t="s">
        <v>592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s="262" customFormat="1" ht="14.25" customHeight="1">
      <c r="A96" s="306">
        <v>2</v>
      </c>
      <c r="B96" s="307">
        <v>44488</v>
      </c>
      <c r="C96" s="308"/>
      <c r="D96" s="309" t="s">
        <v>138</v>
      </c>
      <c r="E96" s="310" t="s">
        <v>593</v>
      </c>
      <c r="F96" s="311" t="s">
        <v>840</v>
      </c>
      <c r="G96" s="311">
        <v>198</v>
      </c>
      <c r="H96" s="310"/>
      <c r="I96" s="312" t="s">
        <v>836</v>
      </c>
      <c r="J96" s="313" t="s">
        <v>594</v>
      </c>
      <c r="K96" s="313"/>
      <c r="L96" s="314"/>
      <c r="M96" s="315"/>
      <c r="N96" s="313"/>
      <c r="O96" s="316"/>
      <c r="P96" s="313"/>
      <c r="Q96" s="261"/>
      <c r="R96" s="1" t="s">
        <v>592</v>
      </c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261"/>
      <c r="AG96" s="261"/>
      <c r="AH96" s="261"/>
      <c r="AI96" s="261"/>
      <c r="AJ96" s="261"/>
      <c r="AK96" s="261"/>
      <c r="AL96" s="261"/>
    </row>
    <row r="97" spans="1:38" s="262" customFormat="1" ht="14.25" customHeight="1">
      <c r="A97" s="306">
        <v>3</v>
      </c>
      <c r="B97" s="307">
        <v>44490</v>
      </c>
      <c r="C97" s="308"/>
      <c r="D97" s="309" t="s">
        <v>468</v>
      </c>
      <c r="E97" s="310" t="s">
        <v>593</v>
      </c>
      <c r="F97" s="311" t="s">
        <v>841</v>
      </c>
      <c r="G97" s="311">
        <v>3700</v>
      </c>
      <c r="H97" s="310"/>
      <c r="I97" s="312" t="s">
        <v>838</v>
      </c>
      <c r="J97" s="313" t="s">
        <v>594</v>
      </c>
      <c r="K97" s="313"/>
      <c r="L97" s="314"/>
      <c r="M97" s="315"/>
      <c r="N97" s="313"/>
      <c r="O97" s="316"/>
      <c r="P97" s="313"/>
      <c r="Q97" s="261"/>
      <c r="R97" s="1" t="s">
        <v>592</v>
      </c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61"/>
      <c r="AH97" s="261"/>
      <c r="AI97" s="261"/>
      <c r="AJ97" s="261"/>
      <c r="AK97" s="261"/>
      <c r="AL97" s="261"/>
    </row>
    <row r="98" spans="1:38" ht="14.25" customHeight="1">
      <c r="A98" s="177"/>
      <c r="B98" s="154"/>
      <c r="C98" s="178"/>
      <c r="D98" s="109"/>
      <c r="E98" s="179"/>
      <c r="F98" s="179"/>
      <c r="G98" s="179"/>
      <c r="H98" s="179"/>
      <c r="I98" s="179"/>
      <c r="J98" s="179"/>
      <c r="K98" s="180"/>
      <c r="L98" s="181"/>
      <c r="M98" s="179"/>
      <c r="N98" s="182"/>
      <c r="O98" s="183"/>
      <c r="P98" s="183"/>
      <c r="R98" s="6"/>
      <c r="S98" s="44"/>
      <c r="T98" s="1"/>
      <c r="U98" s="1"/>
      <c r="V98" s="1"/>
      <c r="W98" s="1"/>
      <c r="X98" s="1"/>
      <c r="Y98" s="1"/>
      <c r="Z98" s="1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</row>
    <row r="99" spans="1:38" ht="12.75" customHeight="1">
      <c r="A99" s="132" t="s">
        <v>596</v>
      </c>
      <c r="B99" s="132"/>
      <c r="C99" s="132"/>
      <c r="D99" s="132"/>
      <c r="E99" s="44"/>
      <c r="F99" s="140" t="s">
        <v>598</v>
      </c>
      <c r="G99" s="59"/>
      <c r="H99" s="59"/>
      <c r="I99" s="59"/>
      <c r="J99" s="6"/>
      <c r="K99" s="158"/>
      <c r="L99" s="159"/>
      <c r="M99" s="6"/>
      <c r="N99" s="122"/>
      <c r="O99" s="184"/>
      <c r="P99" s="1"/>
      <c r="Q99" s="1"/>
      <c r="R99" s="6"/>
      <c r="S99" s="1"/>
      <c r="T99" s="1"/>
      <c r="U99" s="1"/>
      <c r="V99" s="1"/>
      <c r="W99" s="1"/>
      <c r="X99" s="1"/>
      <c r="Y99" s="1"/>
    </row>
    <row r="100" spans="1:38" ht="12.75" customHeight="1">
      <c r="A100" s="139" t="s">
        <v>597</v>
      </c>
      <c r="B100" s="132"/>
      <c r="C100" s="132"/>
      <c r="D100" s="132"/>
      <c r="E100" s="6"/>
      <c r="F100" s="140" t="s">
        <v>600</v>
      </c>
      <c r="G100" s="6"/>
      <c r="H100" s="6" t="s">
        <v>821</v>
      </c>
      <c r="I100" s="6"/>
      <c r="J100" s="1"/>
      <c r="K100" s="6"/>
      <c r="L100" s="6"/>
      <c r="M100" s="6"/>
      <c r="N100" s="1"/>
      <c r="O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38" ht="12.75" customHeight="1">
      <c r="A101" s="139"/>
      <c r="B101" s="132"/>
      <c r="C101" s="132"/>
      <c r="D101" s="132"/>
      <c r="E101" s="6"/>
      <c r="F101" s="140"/>
      <c r="G101" s="6"/>
      <c r="H101" s="6"/>
      <c r="I101" s="6"/>
      <c r="J101" s="1"/>
      <c r="K101" s="6"/>
      <c r="L101" s="6"/>
      <c r="M101" s="6"/>
      <c r="N101" s="1"/>
      <c r="O101" s="1"/>
      <c r="Q101" s="1"/>
      <c r="R101" s="59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1"/>
      <c r="B102" s="147" t="s">
        <v>617</v>
      </c>
      <c r="C102" s="147"/>
      <c r="D102" s="147"/>
      <c r="E102" s="147"/>
      <c r="F102" s="148"/>
      <c r="G102" s="6"/>
      <c r="H102" s="6"/>
      <c r="I102" s="149"/>
      <c r="J102" s="150"/>
      <c r="K102" s="151"/>
      <c r="L102" s="150"/>
      <c r="M102" s="6"/>
      <c r="N102" s="1"/>
      <c r="O102" s="1"/>
      <c r="Q102" s="1"/>
      <c r="R102" s="59"/>
      <c r="S102" s="1"/>
      <c r="T102" s="1"/>
      <c r="U102" s="1"/>
      <c r="V102" s="1"/>
      <c r="W102" s="1"/>
      <c r="X102" s="1"/>
      <c r="Y102" s="1"/>
      <c r="Z102" s="1"/>
    </row>
    <row r="103" spans="1:38" ht="38.25" customHeight="1">
      <c r="A103" s="99" t="s">
        <v>16</v>
      </c>
      <c r="B103" s="100" t="s">
        <v>568</v>
      </c>
      <c r="C103" s="100"/>
      <c r="D103" s="101" t="s">
        <v>579</v>
      </c>
      <c r="E103" s="100" t="s">
        <v>580</v>
      </c>
      <c r="F103" s="100" t="s">
        <v>581</v>
      </c>
      <c r="G103" s="100" t="s">
        <v>602</v>
      </c>
      <c r="H103" s="100" t="s">
        <v>583</v>
      </c>
      <c r="I103" s="100" t="s">
        <v>584</v>
      </c>
      <c r="J103" s="185" t="s">
        <v>585</v>
      </c>
      <c r="K103" s="152" t="s">
        <v>603</v>
      </c>
      <c r="L103" s="162" t="s">
        <v>611</v>
      </c>
      <c r="M103" s="100" t="s">
        <v>612</v>
      </c>
      <c r="N103" s="153" t="s">
        <v>587</v>
      </c>
      <c r="O103" s="102" t="s">
        <v>588</v>
      </c>
      <c r="P103" s="100" t="s">
        <v>589</v>
      </c>
      <c r="Q103" s="101" t="s">
        <v>590</v>
      </c>
      <c r="R103" s="59"/>
      <c r="S103" s="1"/>
      <c r="T103" s="1"/>
      <c r="U103" s="1"/>
      <c r="V103" s="1"/>
      <c r="W103" s="1"/>
      <c r="X103" s="1"/>
      <c r="Y103" s="1"/>
      <c r="Z103" s="1"/>
    </row>
    <row r="104" spans="1:38" ht="14.25" customHeight="1">
      <c r="A104" s="113"/>
      <c r="B104" s="115"/>
      <c r="C104" s="186"/>
      <c r="D104" s="116"/>
      <c r="E104" s="117"/>
      <c r="F104" s="187"/>
      <c r="G104" s="113"/>
      <c r="H104" s="117"/>
      <c r="I104" s="118"/>
      <c r="J104" s="188"/>
      <c r="K104" s="188"/>
      <c r="L104" s="189"/>
      <c r="M104" s="107"/>
      <c r="N104" s="189"/>
      <c r="O104" s="190"/>
      <c r="P104" s="191"/>
      <c r="Q104" s="192"/>
      <c r="R104" s="157"/>
      <c r="S104" s="126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38" ht="14.25" customHeight="1">
      <c r="A105" s="113"/>
      <c r="B105" s="115"/>
      <c r="C105" s="186"/>
      <c r="D105" s="116"/>
      <c r="E105" s="117"/>
      <c r="F105" s="187"/>
      <c r="G105" s="113"/>
      <c r="H105" s="117"/>
      <c r="I105" s="118"/>
      <c r="J105" s="188"/>
      <c r="K105" s="188"/>
      <c r="L105" s="189"/>
      <c r="M105" s="107"/>
      <c r="N105" s="189"/>
      <c r="O105" s="190"/>
      <c r="P105" s="191"/>
      <c r="Q105" s="192"/>
      <c r="R105" s="157"/>
      <c r="S105" s="126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38" ht="14.25" customHeight="1">
      <c r="A106" s="113"/>
      <c r="B106" s="115"/>
      <c r="C106" s="186"/>
      <c r="D106" s="116"/>
      <c r="E106" s="117"/>
      <c r="F106" s="187"/>
      <c r="G106" s="113"/>
      <c r="H106" s="117"/>
      <c r="I106" s="118"/>
      <c r="J106" s="188"/>
      <c r="K106" s="188"/>
      <c r="L106" s="189"/>
      <c r="M106" s="107"/>
      <c r="N106" s="189"/>
      <c r="O106" s="190"/>
      <c r="P106" s="191"/>
      <c r="Q106" s="192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4.25" customHeight="1">
      <c r="A107" s="113"/>
      <c r="B107" s="115"/>
      <c r="C107" s="186"/>
      <c r="D107" s="116"/>
      <c r="E107" s="117"/>
      <c r="F107" s="188"/>
      <c r="G107" s="113"/>
      <c r="H107" s="117"/>
      <c r="I107" s="118"/>
      <c r="J107" s="188"/>
      <c r="K107" s="188"/>
      <c r="L107" s="189"/>
      <c r="M107" s="107"/>
      <c r="N107" s="189"/>
      <c r="O107" s="190"/>
      <c r="P107" s="191"/>
      <c r="Q107" s="192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4.25" customHeight="1">
      <c r="A108" s="113"/>
      <c r="B108" s="115"/>
      <c r="C108" s="186"/>
      <c r="D108" s="116"/>
      <c r="E108" s="117"/>
      <c r="F108" s="188"/>
      <c r="G108" s="113"/>
      <c r="H108" s="117"/>
      <c r="I108" s="118"/>
      <c r="J108" s="188"/>
      <c r="K108" s="188"/>
      <c r="L108" s="189"/>
      <c r="M108" s="107"/>
      <c r="N108" s="189"/>
      <c r="O108" s="190"/>
      <c r="P108" s="191"/>
      <c r="Q108" s="192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4.25" customHeight="1">
      <c r="A109" s="113"/>
      <c r="B109" s="115"/>
      <c r="C109" s="186"/>
      <c r="D109" s="116"/>
      <c r="E109" s="117"/>
      <c r="F109" s="187"/>
      <c r="G109" s="113"/>
      <c r="H109" s="117"/>
      <c r="I109" s="118"/>
      <c r="J109" s="188"/>
      <c r="K109" s="188"/>
      <c r="L109" s="189"/>
      <c r="M109" s="107"/>
      <c r="N109" s="189"/>
      <c r="O109" s="190"/>
      <c r="P109" s="191"/>
      <c r="Q109" s="192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113"/>
      <c r="B110" s="115"/>
      <c r="C110" s="186"/>
      <c r="D110" s="116"/>
      <c r="E110" s="117"/>
      <c r="F110" s="187"/>
      <c r="G110" s="113"/>
      <c r="H110" s="117"/>
      <c r="I110" s="118"/>
      <c r="J110" s="188"/>
      <c r="K110" s="188"/>
      <c r="L110" s="188"/>
      <c r="M110" s="188"/>
      <c r="N110" s="189"/>
      <c r="O110" s="193"/>
      <c r="P110" s="191"/>
      <c r="Q110" s="192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113"/>
      <c r="B111" s="115"/>
      <c r="C111" s="186"/>
      <c r="D111" s="116"/>
      <c r="E111" s="117"/>
      <c r="F111" s="188"/>
      <c r="G111" s="113"/>
      <c r="H111" s="117"/>
      <c r="I111" s="118"/>
      <c r="J111" s="188"/>
      <c r="K111" s="188"/>
      <c r="L111" s="189"/>
      <c r="M111" s="107"/>
      <c r="N111" s="189"/>
      <c r="O111" s="190"/>
      <c r="P111" s="191"/>
      <c r="Q111" s="192"/>
      <c r="R111" s="157"/>
      <c r="S111" s="126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13"/>
      <c r="B112" s="115"/>
      <c r="C112" s="186"/>
      <c r="D112" s="116"/>
      <c r="E112" s="117"/>
      <c r="F112" s="187"/>
      <c r="G112" s="113"/>
      <c r="H112" s="117"/>
      <c r="I112" s="118"/>
      <c r="J112" s="194"/>
      <c r="K112" s="194"/>
      <c r="L112" s="194"/>
      <c r="M112" s="194"/>
      <c r="N112" s="195"/>
      <c r="O112" s="190"/>
      <c r="P112" s="119"/>
      <c r="Q112" s="192"/>
      <c r="R112" s="157"/>
      <c r="S112" s="126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26" ht="12.75" customHeight="1">
      <c r="A113" s="139"/>
      <c r="B113" s="132"/>
      <c r="C113" s="132"/>
      <c r="D113" s="132"/>
      <c r="E113" s="6"/>
      <c r="F113" s="140"/>
      <c r="G113" s="6"/>
      <c r="H113" s="6"/>
      <c r="I113" s="6"/>
      <c r="J113" s="1"/>
      <c r="K113" s="6"/>
      <c r="L113" s="6"/>
      <c r="M113" s="6"/>
      <c r="N113" s="1"/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39"/>
      <c r="B114" s="132"/>
      <c r="C114" s="132"/>
      <c r="D114" s="132"/>
      <c r="E114" s="6"/>
      <c r="F114" s="140"/>
      <c r="G114" s="59"/>
      <c r="H114" s="44"/>
      <c r="I114" s="59"/>
      <c r="J114" s="6"/>
      <c r="K114" s="158"/>
      <c r="L114" s="159"/>
      <c r="M114" s="6"/>
      <c r="N114" s="122"/>
      <c r="O114" s="160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59"/>
      <c r="B115" s="121"/>
      <c r="C115" s="121"/>
      <c r="D115" s="44"/>
      <c r="E115" s="59"/>
      <c r="F115" s="59"/>
      <c r="G115" s="59"/>
      <c r="H115" s="44"/>
      <c r="I115" s="59"/>
      <c r="J115" s="6"/>
      <c r="K115" s="158"/>
      <c r="L115" s="159"/>
      <c r="M115" s="6"/>
      <c r="N115" s="122"/>
      <c r="O115" s="160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44"/>
      <c r="B116" s="196" t="s">
        <v>618</v>
      </c>
      <c r="C116" s="196"/>
      <c r="D116" s="196"/>
      <c r="E116" s="196"/>
      <c r="F116" s="6"/>
      <c r="G116" s="6"/>
      <c r="H116" s="150"/>
      <c r="I116" s="6"/>
      <c r="J116" s="150"/>
      <c r="K116" s="151"/>
      <c r="L116" s="6"/>
      <c r="M116" s="6"/>
      <c r="N116" s="1"/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38.25" customHeight="1">
      <c r="A117" s="99" t="s">
        <v>16</v>
      </c>
      <c r="B117" s="100" t="s">
        <v>568</v>
      </c>
      <c r="C117" s="100"/>
      <c r="D117" s="101" t="s">
        <v>579</v>
      </c>
      <c r="E117" s="100" t="s">
        <v>580</v>
      </c>
      <c r="F117" s="100" t="s">
        <v>581</v>
      </c>
      <c r="G117" s="100" t="s">
        <v>619</v>
      </c>
      <c r="H117" s="100" t="s">
        <v>620</v>
      </c>
      <c r="I117" s="100" t="s">
        <v>584</v>
      </c>
      <c r="J117" s="197" t="s">
        <v>585</v>
      </c>
      <c r="K117" s="100" t="s">
        <v>586</v>
      </c>
      <c r="L117" s="100" t="s">
        <v>621</v>
      </c>
      <c r="M117" s="100" t="s">
        <v>589</v>
      </c>
      <c r="N117" s="101" t="s">
        <v>590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8">
        <v>1</v>
      </c>
      <c r="B118" s="199">
        <v>41579</v>
      </c>
      <c r="C118" s="199"/>
      <c r="D118" s="200" t="s">
        <v>622</v>
      </c>
      <c r="E118" s="201" t="s">
        <v>623</v>
      </c>
      <c r="F118" s="202">
        <v>82</v>
      </c>
      <c r="G118" s="201" t="s">
        <v>624</v>
      </c>
      <c r="H118" s="201">
        <v>100</v>
      </c>
      <c r="I118" s="203">
        <v>100</v>
      </c>
      <c r="J118" s="204" t="s">
        <v>625</v>
      </c>
      <c r="K118" s="205">
        <f t="shared" ref="K118:K170" si="42">H118-F118</f>
        <v>18</v>
      </c>
      <c r="L118" s="206">
        <f t="shared" ref="L118:L170" si="43">K118/F118</f>
        <v>0.21951219512195122</v>
      </c>
      <c r="M118" s="201" t="s">
        <v>591</v>
      </c>
      <c r="N118" s="207">
        <v>42657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98">
        <v>2</v>
      </c>
      <c r="B119" s="199">
        <v>41794</v>
      </c>
      <c r="C119" s="199"/>
      <c r="D119" s="200" t="s">
        <v>626</v>
      </c>
      <c r="E119" s="201" t="s">
        <v>593</v>
      </c>
      <c r="F119" s="202">
        <v>257</v>
      </c>
      <c r="G119" s="201" t="s">
        <v>624</v>
      </c>
      <c r="H119" s="201">
        <v>300</v>
      </c>
      <c r="I119" s="203">
        <v>300</v>
      </c>
      <c r="J119" s="204" t="s">
        <v>625</v>
      </c>
      <c r="K119" s="205">
        <f t="shared" si="42"/>
        <v>43</v>
      </c>
      <c r="L119" s="206">
        <f t="shared" si="43"/>
        <v>0.16731517509727625</v>
      </c>
      <c r="M119" s="201" t="s">
        <v>591</v>
      </c>
      <c r="N119" s="207">
        <v>41822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98">
        <v>3</v>
      </c>
      <c r="B120" s="199">
        <v>41828</v>
      </c>
      <c r="C120" s="199"/>
      <c r="D120" s="200" t="s">
        <v>627</v>
      </c>
      <c r="E120" s="201" t="s">
        <v>593</v>
      </c>
      <c r="F120" s="202">
        <v>393</v>
      </c>
      <c r="G120" s="201" t="s">
        <v>624</v>
      </c>
      <c r="H120" s="201">
        <v>468</v>
      </c>
      <c r="I120" s="203">
        <v>468</v>
      </c>
      <c r="J120" s="204" t="s">
        <v>625</v>
      </c>
      <c r="K120" s="205">
        <f t="shared" si="42"/>
        <v>75</v>
      </c>
      <c r="L120" s="206">
        <f t="shared" si="43"/>
        <v>0.19083969465648856</v>
      </c>
      <c r="M120" s="201" t="s">
        <v>591</v>
      </c>
      <c r="N120" s="207">
        <v>41863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98">
        <v>4</v>
      </c>
      <c r="B121" s="199">
        <v>41857</v>
      </c>
      <c r="C121" s="199"/>
      <c r="D121" s="200" t="s">
        <v>628</v>
      </c>
      <c r="E121" s="201" t="s">
        <v>593</v>
      </c>
      <c r="F121" s="202">
        <v>205</v>
      </c>
      <c r="G121" s="201" t="s">
        <v>624</v>
      </c>
      <c r="H121" s="201">
        <v>275</v>
      </c>
      <c r="I121" s="203">
        <v>250</v>
      </c>
      <c r="J121" s="204" t="s">
        <v>625</v>
      </c>
      <c r="K121" s="205">
        <f t="shared" si="42"/>
        <v>70</v>
      </c>
      <c r="L121" s="206">
        <f t="shared" si="43"/>
        <v>0.34146341463414637</v>
      </c>
      <c r="M121" s="201" t="s">
        <v>591</v>
      </c>
      <c r="N121" s="207">
        <v>41962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98">
        <v>5</v>
      </c>
      <c r="B122" s="199">
        <v>41886</v>
      </c>
      <c r="C122" s="199"/>
      <c r="D122" s="200" t="s">
        <v>629</v>
      </c>
      <c r="E122" s="201" t="s">
        <v>593</v>
      </c>
      <c r="F122" s="202">
        <v>162</v>
      </c>
      <c r="G122" s="201" t="s">
        <v>624</v>
      </c>
      <c r="H122" s="201">
        <v>190</v>
      </c>
      <c r="I122" s="203">
        <v>190</v>
      </c>
      <c r="J122" s="204" t="s">
        <v>625</v>
      </c>
      <c r="K122" s="205">
        <f t="shared" si="42"/>
        <v>28</v>
      </c>
      <c r="L122" s="206">
        <f t="shared" si="43"/>
        <v>0.1728395061728395</v>
      </c>
      <c r="M122" s="201" t="s">
        <v>591</v>
      </c>
      <c r="N122" s="207">
        <v>42006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98">
        <v>6</v>
      </c>
      <c r="B123" s="199">
        <v>41886</v>
      </c>
      <c r="C123" s="199"/>
      <c r="D123" s="200" t="s">
        <v>630</v>
      </c>
      <c r="E123" s="201" t="s">
        <v>593</v>
      </c>
      <c r="F123" s="202">
        <v>75</v>
      </c>
      <c r="G123" s="201" t="s">
        <v>624</v>
      </c>
      <c r="H123" s="201">
        <v>91.5</v>
      </c>
      <c r="I123" s="203" t="s">
        <v>631</v>
      </c>
      <c r="J123" s="204" t="s">
        <v>632</v>
      </c>
      <c r="K123" s="205">
        <f t="shared" si="42"/>
        <v>16.5</v>
      </c>
      <c r="L123" s="206">
        <f t="shared" si="43"/>
        <v>0.22</v>
      </c>
      <c r="M123" s="201" t="s">
        <v>591</v>
      </c>
      <c r="N123" s="207">
        <v>41954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98">
        <v>7</v>
      </c>
      <c r="B124" s="199">
        <v>41913</v>
      </c>
      <c r="C124" s="199"/>
      <c r="D124" s="200" t="s">
        <v>633</v>
      </c>
      <c r="E124" s="201" t="s">
        <v>593</v>
      </c>
      <c r="F124" s="202">
        <v>850</v>
      </c>
      <c r="G124" s="201" t="s">
        <v>624</v>
      </c>
      <c r="H124" s="201">
        <v>982.5</v>
      </c>
      <c r="I124" s="203">
        <v>1050</v>
      </c>
      <c r="J124" s="204" t="s">
        <v>634</v>
      </c>
      <c r="K124" s="205">
        <f t="shared" si="42"/>
        <v>132.5</v>
      </c>
      <c r="L124" s="206">
        <f t="shared" si="43"/>
        <v>0.15588235294117647</v>
      </c>
      <c r="M124" s="201" t="s">
        <v>591</v>
      </c>
      <c r="N124" s="207">
        <v>42039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8">
        <v>8</v>
      </c>
      <c r="B125" s="199">
        <v>41913</v>
      </c>
      <c r="C125" s="199"/>
      <c r="D125" s="200" t="s">
        <v>635</v>
      </c>
      <c r="E125" s="201" t="s">
        <v>593</v>
      </c>
      <c r="F125" s="202">
        <v>475</v>
      </c>
      <c r="G125" s="201" t="s">
        <v>624</v>
      </c>
      <c r="H125" s="201">
        <v>515</v>
      </c>
      <c r="I125" s="203">
        <v>600</v>
      </c>
      <c r="J125" s="204" t="s">
        <v>636</v>
      </c>
      <c r="K125" s="205">
        <f t="shared" si="42"/>
        <v>40</v>
      </c>
      <c r="L125" s="206">
        <f t="shared" si="43"/>
        <v>8.4210526315789472E-2</v>
      </c>
      <c r="M125" s="201" t="s">
        <v>591</v>
      </c>
      <c r="N125" s="207">
        <v>41939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8">
        <v>9</v>
      </c>
      <c r="B126" s="199">
        <v>41913</v>
      </c>
      <c r="C126" s="199"/>
      <c r="D126" s="200" t="s">
        <v>637</v>
      </c>
      <c r="E126" s="201" t="s">
        <v>593</v>
      </c>
      <c r="F126" s="202">
        <v>86</v>
      </c>
      <c r="G126" s="201" t="s">
        <v>624</v>
      </c>
      <c r="H126" s="201">
        <v>99</v>
      </c>
      <c r="I126" s="203">
        <v>140</v>
      </c>
      <c r="J126" s="204" t="s">
        <v>638</v>
      </c>
      <c r="K126" s="205">
        <f t="shared" si="42"/>
        <v>13</v>
      </c>
      <c r="L126" s="206">
        <f t="shared" si="43"/>
        <v>0.15116279069767441</v>
      </c>
      <c r="M126" s="201" t="s">
        <v>591</v>
      </c>
      <c r="N126" s="207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8">
        <v>10</v>
      </c>
      <c r="B127" s="199">
        <v>41926</v>
      </c>
      <c r="C127" s="199"/>
      <c r="D127" s="200" t="s">
        <v>639</v>
      </c>
      <c r="E127" s="201" t="s">
        <v>593</v>
      </c>
      <c r="F127" s="202">
        <v>496.6</v>
      </c>
      <c r="G127" s="201" t="s">
        <v>624</v>
      </c>
      <c r="H127" s="201">
        <v>621</v>
      </c>
      <c r="I127" s="203">
        <v>580</v>
      </c>
      <c r="J127" s="204" t="s">
        <v>625</v>
      </c>
      <c r="K127" s="205">
        <f t="shared" si="42"/>
        <v>124.39999999999998</v>
      </c>
      <c r="L127" s="206">
        <f t="shared" si="43"/>
        <v>0.25050342327829234</v>
      </c>
      <c r="M127" s="201" t="s">
        <v>591</v>
      </c>
      <c r="N127" s="207">
        <v>42605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8">
        <v>11</v>
      </c>
      <c r="B128" s="199">
        <v>41926</v>
      </c>
      <c r="C128" s="199"/>
      <c r="D128" s="200" t="s">
        <v>640</v>
      </c>
      <c r="E128" s="201" t="s">
        <v>593</v>
      </c>
      <c r="F128" s="202">
        <v>2481.9</v>
      </c>
      <c r="G128" s="201" t="s">
        <v>624</v>
      </c>
      <c r="H128" s="201">
        <v>2840</v>
      </c>
      <c r="I128" s="203">
        <v>2870</v>
      </c>
      <c r="J128" s="204" t="s">
        <v>641</v>
      </c>
      <c r="K128" s="205">
        <f t="shared" si="42"/>
        <v>358.09999999999991</v>
      </c>
      <c r="L128" s="206">
        <f t="shared" si="43"/>
        <v>0.14428462065353154</v>
      </c>
      <c r="M128" s="201" t="s">
        <v>591</v>
      </c>
      <c r="N128" s="207">
        <v>42017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8">
        <v>12</v>
      </c>
      <c r="B129" s="199">
        <v>41928</v>
      </c>
      <c r="C129" s="199"/>
      <c r="D129" s="200" t="s">
        <v>642</v>
      </c>
      <c r="E129" s="201" t="s">
        <v>593</v>
      </c>
      <c r="F129" s="202">
        <v>84.5</v>
      </c>
      <c r="G129" s="201" t="s">
        <v>624</v>
      </c>
      <c r="H129" s="201">
        <v>93</v>
      </c>
      <c r="I129" s="203">
        <v>110</v>
      </c>
      <c r="J129" s="204" t="s">
        <v>643</v>
      </c>
      <c r="K129" s="205">
        <f t="shared" si="42"/>
        <v>8.5</v>
      </c>
      <c r="L129" s="206">
        <f t="shared" si="43"/>
        <v>0.10059171597633136</v>
      </c>
      <c r="M129" s="201" t="s">
        <v>591</v>
      </c>
      <c r="N129" s="207">
        <v>41939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8">
        <v>13</v>
      </c>
      <c r="B130" s="199">
        <v>41928</v>
      </c>
      <c r="C130" s="199"/>
      <c r="D130" s="200" t="s">
        <v>644</v>
      </c>
      <c r="E130" s="201" t="s">
        <v>593</v>
      </c>
      <c r="F130" s="202">
        <v>401</v>
      </c>
      <c r="G130" s="201" t="s">
        <v>624</v>
      </c>
      <c r="H130" s="201">
        <v>428</v>
      </c>
      <c r="I130" s="203">
        <v>450</v>
      </c>
      <c r="J130" s="204" t="s">
        <v>645</v>
      </c>
      <c r="K130" s="205">
        <f t="shared" si="42"/>
        <v>27</v>
      </c>
      <c r="L130" s="206">
        <f t="shared" si="43"/>
        <v>6.7331670822942641E-2</v>
      </c>
      <c r="M130" s="201" t="s">
        <v>591</v>
      </c>
      <c r="N130" s="207">
        <v>42020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8">
        <v>14</v>
      </c>
      <c r="B131" s="199">
        <v>41928</v>
      </c>
      <c r="C131" s="199"/>
      <c r="D131" s="200" t="s">
        <v>646</v>
      </c>
      <c r="E131" s="201" t="s">
        <v>593</v>
      </c>
      <c r="F131" s="202">
        <v>101</v>
      </c>
      <c r="G131" s="201" t="s">
        <v>624</v>
      </c>
      <c r="H131" s="201">
        <v>112</v>
      </c>
      <c r="I131" s="203">
        <v>120</v>
      </c>
      <c r="J131" s="204" t="s">
        <v>647</v>
      </c>
      <c r="K131" s="205">
        <f t="shared" si="42"/>
        <v>11</v>
      </c>
      <c r="L131" s="206">
        <f t="shared" si="43"/>
        <v>0.10891089108910891</v>
      </c>
      <c r="M131" s="201" t="s">
        <v>591</v>
      </c>
      <c r="N131" s="207">
        <v>41939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8">
        <v>15</v>
      </c>
      <c r="B132" s="199">
        <v>41954</v>
      </c>
      <c r="C132" s="199"/>
      <c r="D132" s="200" t="s">
        <v>648</v>
      </c>
      <c r="E132" s="201" t="s">
        <v>593</v>
      </c>
      <c r="F132" s="202">
        <v>59</v>
      </c>
      <c r="G132" s="201" t="s">
        <v>624</v>
      </c>
      <c r="H132" s="201">
        <v>76</v>
      </c>
      <c r="I132" s="203">
        <v>76</v>
      </c>
      <c r="J132" s="204" t="s">
        <v>625</v>
      </c>
      <c r="K132" s="205">
        <f t="shared" si="42"/>
        <v>17</v>
      </c>
      <c r="L132" s="206">
        <f t="shared" si="43"/>
        <v>0.28813559322033899</v>
      </c>
      <c r="M132" s="201" t="s">
        <v>591</v>
      </c>
      <c r="N132" s="207">
        <v>43032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8">
        <v>16</v>
      </c>
      <c r="B133" s="199">
        <v>41954</v>
      </c>
      <c r="C133" s="199"/>
      <c r="D133" s="200" t="s">
        <v>637</v>
      </c>
      <c r="E133" s="201" t="s">
        <v>593</v>
      </c>
      <c r="F133" s="202">
        <v>99</v>
      </c>
      <c r="G133" s="201" t="s">
        <v>624</v>
      </c>
      <c r="H133" s="201">
        <v>120</v>
      </c>
      <c r="I133" s="203">
        <v>120</v>
      </c>
      <c r="J133" s="204" t="s">
        <v>605</v>
      </c>
      <c r="K133" s="205">
        <f t="shared" si="42"/>
        <v>21</v>
      </c>
      <c r="L133" s="206">
        <f t="shared" si="43"/>
        <v>0.21212121212121213</v>
      </c>
      <c r="M133" s="201" t="s">
        <v>591</v>
      </c>
      <c r="N133" s="207">
        <v>41960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8">
        <v>17</v>
      </c>
      <c r="B134" s="199">
        <v>41956</v>
      </c>
      <c r="C134" s="199"/>
      <c r="D134" s="200" t="s">
        <v>649</v>
      </c>
      <c r="E134" s="201" t="s">
        <v>593</v>
      </c>
      <c r="F134" s="202">
        <v>22</v>
      </c>
      <c r="G134" s="201" t="s">
        <v>624</v>
      </c>
      <c r="H134" s="201">
        <v>33.549999999999997</v>
      </c>
      <c r="I134" s="203">
        <v>32</v>
      </c>
      <c r="J134" s="204" t="s">
        <v>650</v>
      </c>
      <c r="K134" s="205">
        <f t="shared" si="42"/>
        <v>11.549999999999997</v>
      </c>
      <c r="L134" s="206">
        <f t="shared" si="43"/>
        <v>0.52499999999999991</v>
      </c>
      <c r="M134" s="201" t="s">
        <v>591</v>
      </c>
      <c r="N134" s="207">
        <v>42188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8">
        <v>18</v>
      </c>
      <c r="B135" s="199">
        <v>41976</v>
      </c>
      <c r="C135" s="199"/>
      <c r="D135" s="200" t="s">
        <v>651</v>
      </c>
      <c r="E135" s="201" t="s">
        <v>593</v>
      </c>
      <c r="F135" s="202">
        <v>440</v>
      </c>
      <c r="G135" s="201" t="s">
        <v>624</v>
      </c>
      <c r="H135" s="201">
        <v>520</v>
      </c>
      <c r="I135" s="203">
        <v>520</v>
      </c>
      <c r="J135" s="204" t="s">
        <v>652</v>
      </c>
      <c r="K135" s="205">
        <f t="shared" si="42"/>
        <v>80</v>
      </c>
      <c r="L135" s="206">
        <f t="shared" si="43"/>
        <v>0.18181818181818182</v>
      </c>
      <c r="M135" s="201" t="s">
        <v>591</v>
      </c>
      <c r="N135" s="207">
        <v>42208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8">
        <v>19</v>
      </c>
      <c r="B136" s="199">
        <v>41976</v>
      </c>
      <c r="C136" s="199"/>
      <c r="D136" s="200" t="s">
        <v>653</v>
      </c>
      <c r="E136" s="201" t="s">
        <v>593</v>
      </c>
      <c r="F136" s="202">
        <v>360</v>
      </c>
      <c r="G136" s="201" t="s">
        <v>624</v>
      </c>
      <c r="H136" s="201">
        <v>427</v>
      </c>
      <c r="I136" s="203">
        <v>425</v>
      </c>
      <c r="J136" s="204" t="s">
        <v>654</v>
      </c>
      <c r="K136" s="205">
        <f t="shared" si="42"/>
        <v>67</v>
      </c>
      <c r="L136" s="206">
        <f t="shared" si="43"/>
        <v>0.18611111111111112</v>
      </c>
      <c r="M136" s="201" t="s">
        <v>591</v>
      </c>
      <c r="N136" s="207">
        <v>42058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8">
        <v>20</v>
      </c>
      <c r="B137" s="199">
        <v>42012</v>
      </c>
      <c r="C137" s="199"/>
      <c r="D137" s="200" t="s">
        <v>655</v>
      </c>
      <c r="E137" s="201" t="s">
        <v>593</v>
      </c>
      <c r="F137" s="202">
        <v>360</v>
      </c>
      <c r="G137" s="201" t="s">
        <v>624</v>
      </c>
      <c r="H137" s="201">
        <v>455</v>
      </c>
      <c r="I137" s="203">
        <v>420</v>
      </c>
      <c r="J137" s="204" t="s">
        <v>656</v>
      </c>
      <c r="K137" s="205">
        <f t="shared" si="42"/>
        <v>95</v>
      </c>
      <c r="L137" s="206">
        <f t="shared" si="43"/>
        <v>0.2638888888888889</v>
      </c>
      <c r="M137" s="201" t="s">
        <v>591</v>
      </c>
      <c r="N137" s="207">
        <v>42024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8">
        <v>21</v>
      </c>
      <c r="B138" s="199">
        <v>42012</v>
      </c>
      <c r="C138" s="199"/>
      <c r="D138" s="200" t="s">
        <v>657</v>
      </c>
      <c r="E138" s="201" t="s">
        <v>593</v>
      </c>
      <c r="F138" s="202">
        <v>130</v>
      </c>
      <c r="G138" s="201"/>
      <c r="H138" s="201">
        <v>175.5</v>
      </c>
      <c r="I138" s="203">
        <v>165</v>
      </c>
      <c r="J138" s="204" t="s">
        <v>658</v>
      </c>
      <c r="K138" s="205">
        <f t="shared" si="42"/>
        <v>45.5</v>
      </c>
      <c r="L138" s="206">
        <f t="shared" si="43"/>
        <v>0.35</v>
      </c>
      <c r="M138" s="201" t="s">
        <v>591</v>
      </c>
      <c r="N138" s="207">
        <v>43088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8">
        <v>22</v>
      </c>
      <c r="B139" s="199">
        <v>42040</v>
      </c>
      <c r="C139" s="199"/>
      <c r="D139" s="200" t="s">
        <v>383</v>
      </c>
      <c r="E139" s="201" t="s">
        <v>623</v>
      </c>
      <c r="F139" s="202">
        <v>98</v>
      </c>
      <c r="G139" s="201"/>
      <c r="H139" s="201">
        <v>120</v>
      </c>
      <c r="I139" s="203">
        <v>120</v>
      </c>
      <c r="J139" s="204" t="s">
        <v>625</v>
      </c>
      <c r="K139" s="205">
        <f t="shared" si="42"/>
        <v>22</v>
      </c>
      <c r="L139" s="206">
        <f t="shared" si="43"/>
        <v>0.22448979591836735</v>
      </c>
      <c r="M139" s="201" t="s">
        <v>591</v>
      </c>
      <c r="N139" s="207">
        <v>42753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8">
        <v>23</v>
      </c>
      <c r="B140" s="199">
        <v>42040</v>
      </c>
      <c r="C140" s="199"/>
      <c r="D140" s="200" t="s">
        <v>659</v>
      </c>
      <c r="E140" s="201" t="s">
        <v>623</v>
      </c>
      <c r="F140" s="202">
        <v>196</v>
      </c>
      <c r="G140" s="201"/>
      <c r="H140" s="201">
        <v>262</v>
      </c>
      <c r="I140" s="203">
        <v>255</v>
      </c>
      <c r="J140" s="204" t="s">
        <v>625</v>
      </c>
      <c r="K140" s="205">
        <f t="shared" si="42"/>
        <v>66</v>
      </c>
      <c r="L140" s="206">
        <f t="shared" si="43"/>
        <v>0.33673469387755101</v>
      </c>
      <c r="M140" s="201" t="s">
        <v>591</v>
      </c>
      <c r="N140" s="207">
        <v>42599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8">
        <v>24</v>
      </c>
      <c r="B141" s="209">
        <v>42067</v>
      </c>
      <c r="C141" s="209"/>
      <c r="D141" s="210" t="s">
        <v>382</v>
      </c>
      <c r="E141" s="211" t="s">
        <v>623</v>
      </c>
      <c r="F141" s="212">
        <v>235</v>
      </c>
      <c r="G141" s="212"/>
      <c r="H141" s="213">
        <v>77</v>
      </c>
      <c r="I141" s="213" t="s">
        <v>660</v>
      </c>
      <c r="J141" s="214" t="s">
        <v>661</v>
      </c>
      <c r="K141" s="215">
        <f t="shared" si="42"/>
        <v>-158</v>
      </c>
      <c r="L141" s="216">
        <f t="shared" si="43"/>
        <v>-0.67234042553191486</v>
      </c>
      <c r="M141" s="212" t="s">
        <v>604</v>
      </c>
      <c r="N141" s="209">
        <v>43522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8">
        <v>25</v>
      </c>
      <c r="B142" s="199">
        <v>42067</v>
      </c>
      <c r="C142" s="199"/>
      <c r="D142" s="200" t="s">
        <v>662</v>
      </c>
      <c r="E142" s="201" t="s">
        <v>623</v>
      </c>
      <c r="F142" s="202">
        <v>185</v>
      </c>
      <c r="G142" s="201"/>
      <c r="H142" s="201">
        <v>224</v>
      </c>
      <c r="I142" s="203" t="s">
        <v>663</v>
      </c>
      <c r="J142" s="204" t="s">
        <v>625</v>
      </c>
      <c r="K142" s="205">
        <f t="shared" si="42"/>
        <v>39</v>
      </c>
      <c r="L142" s="206">
        <f t="shared" si="43"/>
        <v>0.21081081081081082</v>
      </c>
      <c r="M142" s="201" t="s">
        <v>591</v>
      </c>
      <c r="N142" s="207">
        <v>42647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08">
        <v>26</v>
      </c>
      <c r="B143" s="209">
        <v>42090</v>
      </c>
      <c r="C143" s="209"/>
      <c r="D143" s="217" t="s">
        <v>664</v>
      </c>
      <c r="E143" s="212" t="s">
        <v>623</v>
      </c>
      <c r="F143" s="212">
        <v>49.5</v>
      </c>
      <c r="G143" s="213"/>
      <c r="H143" s="213">
        <v>15.85</v>
      </c>
      <c r="I143" s="213">
        <v>67</v>
      </c>
      <c r="J143" s="214" t="s">
        <v>665</v>
      </c>
      <c r="K143" s="213">
        <f t="shared" si="42"/>
        <v>-33.65</v>
      </c>
      <c r="L143" s="218">
        <f t="shared" si="43"/>
        <v>-0.67979797979797973</v>
      </c>
      <c r="M143" s="212" t="s">
        <v>604</v>
      </c>
      <c r="N143" s="219">
        <v>43627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8">
        <v>27</v>
      </c>
      <c r="B144" s="199">
        <v>42093</v>
      </c>
      <c r="C144" s="199"/>
      <c r="D144" s="200" t="s">
        <v>666</v>
      </c>
      <c r="E144" s="201" t="s">
        <v>623</v>
      </c>
      <c r="F144" s="202">
        <v>183.5</v>
      </c>
      <c r="G144" s="201"/>
      <c r="H144" s="201">
        <v>219</v>
      </c>
      <c r="I144" s="203">
        <v>218</v>
      </c>
      <c r="J144" s="204" t="s">
        <v>667</v>
      </c>
      <c r="K144" s="205">
        <f t="shared" si="42"/>
        <v>35.5</v>
      </c>
      <c r="L144" s="206">
        <f t="shared" si="43"/>
        <v>0.19346049046321526</v>
      </c>
      <c r="M144" s="201" t="s">
        <v>591</v>
      </c>
      <c r="N144" s="207">
        <v>42103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28</v>
      </c>
      <c r="B145" s="199">
        <v>42114</v>
      </c>
      <c r="C145" s="199"/>
      <c r="D145" s="200" t="s">
        <v>668</v>
      </c>
      <c r="E145" s="201" t="s">
        <v>623</v>
      </c>
      <c r="F145" s="202">
        <f>(227+237)/2</f>
        <v>232</v>
      </c>
      <c r="G145" s="201"/>
      <c r="H145" s="201">
        <v>298</v>
      </c>
      <c r="I145" s="203">
        <v>298</v>
      </c>
      <c r="J145" s="204" t="s">
        <v>625</v>
      </c>
      <c r="K145" s="205">
        <f t="shared" si="42"/>
        <v>66</v>
      </c>
      <c r="L145" s="206">
        <f t="shared" si="43"/>
        <v>0.28448275862068967</v>
      </c>
      <c r="M145" s="201" t="s">
        <v>591</v>
      </c>
      <c r="N145" s="207">
        <v>42823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8">
        <v>29</v>
      </c>
      <c r="B146" s="199">
        <v>42128</v>
      </c>
      <c r="C146" s="199"/>
      <c r="D146" s="200" t="s">
        <v>669</v>
      </c>
      <c r="E146" s="201" t="s">
        <v>593</v>
      </c>
      <c r="F146" s="202">
        <v>385</v>
      </c>
      <c r="G146" s="201"/>
      <c r="H146" s="201">
        <f>212.5+331</f>
        <v>543.5</v>
      </c>
      <c r="I146" s="203">
        <v>510</v>
      </c>
      <c r="J146" s="204" t="s">
        <v>670</v>
      </c>
      <c r="K146" s="205">
        <f t="shared" si="42"/>
        <v>158.5</v>
      </c>
      <c r="L146" s="206">
        <f t="shared" si="43"/>
        <v>0.41168831168831171</v>
      </c>
      <c r="M146" s="201" t="s">
        <v>591</v>
      </c>
      <c r="N146" s="207">
        <v>42235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8">
        <v>30</v>
      </c>
      <c r="B147" s="199">
        <v>42128</v>
      </c>
      <c r="C147" s="199"/>
      <c r="D147" s="200" t="s">
        <v>671</v>
      </c>
      <c r="E147" s="201" t="s">
        <v>593</v>
      </c>
      <c r="F147" s="202">
        <v>115.5</v>
      </c>
      <c r="G147" s="201"/>
      <c r="H147" s="201">
        <v>146</v>
      </c>
      <c r="I147" s="203">
        <v>142</v>
      </c>
      <c r="J147" s="204" t="s">
        <v>672</v>
      </c>
      <c r="K147" s="205">
        <f t="shared" si="42"/>
        <v>30.5</v>
      </c>
      <c r="L147" s="206">
        <f t="shared" si="43"/>
        <v>0.26406926406926406</v>
      </c>
      <c r="M147" s="201" t="s">
        <v>591</v>
      </c>
      <c r="N147" s="207">
        <v>42202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8">
        <v>31</v>
      </c>
      <c r="B148" s="199">
        <v>42151</v>
      </c>
      <c r="C148" s="199"/>
      <c r="D148" s="200" t="s">
        <v>673</v>
      </c>
      <c r="E148" s="201" t="s">
        <v>593</v>
      </c>
      <c r="F148" s="202">
        <v>237.5</v>
      </c>
      <c r="G148" s="201"/>
      <c r="H148" s="201">
        <v>279.5</v>
      </c>
      <c r="I148" s="203">
        <v>278</v>
      </c>
      <c r="J148" s="204" t="s">
        <v>625</v>
      </c>
      <c r="K148" s="205">
        <f t="shared" si="42"/>
        <v>42</v>
      </c>
      <c r="L148" s="206">
        <f t="shared" si="43"/>
        <v>0.17684210526315788</v>
      </c>
      <c r="M148" s="201" t="s">
        <v>591</v>
      </c>
      <c r="N148" s="207">
        <v>42222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8">
        <v>32</v>
      </c>
      <c r="B149" s="199">
        <v>42174</v>
      </c>
      <c r="C149" s="199"/>
      <c r="D149" s="200" t="s">
        <v>644</v>
      </c>
      <c r="E149" s="201" t="s">
        <v>623</v>
      </c>
      <c r="F149" s="202">
        <v>340</v>
      </c>
      <c r="G149" s="201"/>
      <c r="H149" s="201">
        <v>448</v>
      </c>
      <c r="I149" s="203">
        <v>448</v>
      </c>
      <c r="J149" s="204" t="s">
        <v>625</v>
      </c>
      <c r="K149" s="205">
        <f t="shared" si="42"/>
        <v>108</v>
      </c>
      <c r="L149" s="206">
        <f t="shared" si="43"/>
        <v>0.31764705882352939</v>
      </c>
      <c r="M149" s="201" t="s">
        <v>591</v>
      </c>
      <c r="N149" s="207">
        <v>43018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8">
        <v>33</v>
      </c>
      <c r="B150" s="199">
        <v>42191</v>
      </c>
      <c r="C150" s="199"/>
      <c r="D150" s="200" t="s">
        <v>674</v>
      </c>
      <c r="E150" s="201" t="s">
        <v>623</v>
      </c>
      <c r="F150" s="202">
        <v>390</v>
      </c>
      <c r="G150" s="201"/>
      <c r="H150" s="201">
        <v>460</v>
      </c>
      <c r="I150" s="203">
        <v>460</v>
      </c>
      <c r="J150" s="204" t="s">
        <v>625</v>
      </c>
      <c r="K150" s="205">
        <f t="shared" si="42"/>
        <v>70</v>
      </c>
      <c r="L150" s="206">
        <f t="shared" si="43"/>
        <v>0.17948717948717949</v>
      </c>
      <c r="M150" s="201" t="s">
        <v>591</v>
      </c>
      <c r="N150" s="207">
        <v>42478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8">
        <v>34</v>
      </c>
      <c r="B151" s="209">
        <v>42195</v>
      </c>
      <c r="C151" s="209"/>
      <c r="D151" s="210" t="s">
        <v>675</v>
      </c>
      <c r="E151" s="211" t="s">
        <v>623</v>
      </c>
      <c r="F151" s="212">
        <v>122.5</v>
      </c>
      <c r="G151" s="212"/>
      <c r="H151" s="213">
        <v>61</v>
      </c>
      <c r="I151" s="213">
        <v>172</v>
      </c>
      <c r="J151" s="214" t="s">
        <v>676</v>
      </c>
      <c r="K151" s="215">
        <f t="shared" si="42"/>
        <v>-61.5</v>
      </c>
      <c r="L151" s="216">
        <f t="shared" si="43"/>
        <v>-0.50204081632653064</v>
      </c>
      <c r="M151" s="212" t="s">
        <v>604</v>
      </c>
      <c r="N151" s="209">
        <v>43333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8">
        <v>35</v>
      </c>
      <c r="B152" s="199">
        <v>42219</v>
      </c>
      <c r="C152" s="199"/>
      <c r="D152" s="200" t="s">
        <v>677</v>
      </c>
      <c r="E152" s="201" t="s">
        <v>623</v>
      </c>
      <c r="F152" s="202">
        <v>297.5</v>
      </c>
      <c r="G152" s="201"/>
      <c r="H152" s="201">
        <v>350</v>
      </c>
      <c r="I152" s="203">
        <v>360</v>
      </c>
      <c r="J152" s="204" t="s">
        <v>678</v>
      </c>
      <c r="K152" s="205">
        <f t="shared" si="42"/>
        <v>52.5</v>
      </c>
      <c r="L152" s="206">
        <f t="shared" si="43"/>
        <v>0.17647058823529413</v>
      </c>
      <c r="M152" s="201" t="s">
        <v>591</v>
      </c>
      <c r="N152" s="207">
        <v>42232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8">
        <v>36</v>
      </c>
      <c r="B153" s="199">
        <v>42219</v>
      </c>
      <c r="C153" s="199"/>
      <c r="D153" s="200" t="s">
        <v>679</v>
      </c>
      <c r="E153" s="201" t="s">
        <v>623</v>
      </c>
      <c r="F153" s="202">
        <v>115.5</v>
      </c>
      <c r="G153" s="201"/>
      <c r="H153" s="201">
        <v>149</v>
      </c>
      <c r="I153" s="203">
        <v>140</v>
      </c>
      <c r="J153" s="204" t="s">
        <v>680</v>
      </c>
      <c r="K153" s="205">
        <f t="shared" si="42"/>
        <v>33.5</v>
      </c>
      <c r="L153" s="206">
        <f t="shared" si="43"/>
        <v>0.29004329004329005</v>
      </c>
      <c r="M153" s="201" t="s">
        <v>591</v>
      </c>
      <c r="N153" s="207">
        <v>42740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8">
        <v>37</v>
      </c>
      <c r="B154" s="199">
        <v>42251</v>
      </c>
      <c r="C154" s="199"/>
      <c r="D154" s="200" t="s">
        <v>673</v>
      </c>
      <c r="E154" s="201" t="s">
        <v>623</v>
      </c>
      <c r="F154" s="202">
        <v>226</v>
      </c>
      <c r="G154" s="201"/>
      <c r="H154" s="201">
        <v>292</v>
      </c>
      <c r="I154" s="203">
        <v>292</v>
      </c>
      <c r="J154" s="204" t="s">
        <v>681</v>
      </c>
      <c r="K154" s="205">
        <f t="shared" si="42"/>
        <v>66</v>
      </c>
      <c r="L154" s="206">
        <f t="shared" si="43"/>
        <v>0.29203539823008851</v>
      </c>
      <c r="M154" s="201" t="s">
        <v>591</v>
      </c>
      <c r="N154" s="207">
        <v>42286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8">
        <v>38</v>
      </c>
      <c r="B155" s="199">
        <v>42254</v>
      </c>
      <c r="C155" s="199"/>
      <c r="D155" s="200" t="s">
        <v>668</v>
      </c>
      <c r="E155" s="201" t="s">
        <v>623</v>
      </c>
      <c r="F155" s="202">
        <v>232.5</v>
      </c>
      <c r="G155" s="201"/>
      <c r="H155" s="201">
        <v>312.5</v>
      </c>
      <c r="I155" s="203">
        <v>310</v>
      </c>
      <c r="J155" s="204" t="s">
        <v>625</v>
      </c>
      <c r="K155" s="205">
        <f t="shared" si="42"/>
        <v>80</v>
      </c>
      <c r="L155" s="206">
        <f t="shared" si="43"/>
        <v>0.34408602150537637</v>
      </c>
      <c r="M155" s="201" t="s">
        <v>591</v>
      </c>
      <c r="N155" s="207">
        <v>42823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8">
        <v>39</v>
      </c>
      <c r="B156" s="199">
        <v>42268</v>
      </c>
      <c r="C156" s="199"/>
      <c r="D156" s="200" t="s">
        <v>682</v>
      </c>
      <c r="E156" s="201" t="s">
        <v>623</v>
      </c>
      <c r="F156" s="202">
        <v>196.5</v>
      </c>
      <c r="G156" s="201"/>
      <c r="H156" s="201">
        <v>238</v>
      </c>
      <c r="I156" s="203">
        <v>238</v>
      </c>
      <c r="J156" s="204" t="s">
        <v>681</v>
      </c>
      <c r="K156" s="205">
        <f t="shared" si="42"/>
        <v>41.5</v>
      </c>
      <c r="L156" s="206">
        <f t="shared" si="43"/>
        <v>0.21119592875318066</v>
      </c>
      <c r="M156" s="201" t="s">
        <v>591</v>
      </c>
      <c r="N156" s="207">
        <v>42291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8">
        <v>40</v>
      </c>
      <c r="B157" s="199">
        <v>42271</v>
      </c>
      <c r="C157" s="199"/>
      <c r="D157" s="200" t="s">
        <v>622</v>
      </c>
      <c r="E157" s="201" t="s">
        <v>623</v>
      </c>
      <c r="F157" s="202">
        <v>65</v>
      </c>
      <c r="G157" s="201"/>
      <c r="H157" s="201">
        <v>82</v>
      </c>
      <c r="I157" s="203">
        <v>82</v>
      </c>
      <c r="J157" s="204" t="s">
        <v>681</v>
      </c>
      <c r="K157" s="205">
        <f t="shared" si="42"/>
        <v>17</v>
      </c>
      <c r="L157" s="206">
        <f t="shared" si="43"/>
        <v>0.26153846153846155</v>
      </c>
      <c r="M157" s="201" t="s">
        <v>591</v>
      </c>
      <c r="N157" s="207">
        <v>42578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8">
        <v>41</v>
      </c>
      <c r="B158" s="199">
        <v>42291</v>
      </c>
      <c r="C158" s="199"/>
      <c r="D158" s="200" t="s">
        <v>683</v>
      </c>
      <c r="E158" s="201" t="s">
        <v>623</v>
      </c>
      <c r="F158" s="202">
        <v>144</v>
      </c>
      <c r="G158" s="201"/>
      <c r="H158" s="201">
        <v>182.5</v>
      </c>
      <c r="I158" s="203">
        <v>181</v>
      </c>
      <c r="J158" s="204" t="s">
        <v>681</v>
      </c>
      <c r="K158" s="205">
        <f t="shared" si="42"/>
        <v>38.5</v>
      </c>
      <c r="L158" s="206">
        <f t="shared" si="43"/>
        <v>0.2673611111111111</v>
      </c>
      <c r="M158" s="201" t="s">
        <v>591</v>
      </c>
      <c r="N158" s="207">
        <v>42817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8">
        <v>42</v>
      </c>
      <c r="B159" s="199">
        <v>42291</v>
      </c>
      <c r="C159" s="199"/>
      <c r="D159" s="200" t="s">
        <v>684</v>
      </c>
      <c r="E159" s="201" t="s">
        <v>623</v>
      </c>
      <c r="F159" s="202">
        <v>264</v>
      </c>
      <c r="G159" s="201"/>
      <c r="H159" s="201">
        <v>311</v>
      </c>
      <c r="I159" s="203">
        <v>311</v>
      </c>
      <c r="J159" s="204" t="s">
        <v>681</v>
      </c>
      <c r="K159" s="205">
        <f t="shared" si="42"/>
        <v>47</v>
      </c>
      <c r="L159" s="206">
        <f t="shared" si="43"/>
        <v>0.17803030303030304</v>
      </c>
      <c r="M159" s="201" t="s">
        <v>591</v>
      </c>
      <c r="N159" s="207">
        <v>42604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8">
        <v>43</v>
      </c>
      <c r="B160" s="199">
        <v>42318</v>
      </c>
      <c r="C160" s="199"/>
      <c r="D160" s="200" t="s">
        <v>685</v>
      </c>
      <c r="E160" s="201" t="s">
        <v>593</v>
      </c>
      <c r="F160" s="202">
        <v>549.5</v>
      </c>
      <c r="G160" s="201"/>
      <c r="H160" s="201">
        <v>630</v>
      </c>
      <c r="I160" s="203">
        <v>630</v>
      </c>
      <c r="J160" s="204" t="s">
        <v>681</v>
      </c>
      <c r="K160" s="205">
        <f t="shared" si="42"/>
        <v>80.5</v>
      </c>
      <c r="L160" s="206">
        <f t="shared" si="43"/>
        <v>0.1464968152866242</v>
      </c>
      <c r="M160" s="201" t="s">
        <v>591</v>
      </c>
      <c r="N160" s="207">
        <v>42419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8">
        <v>44</v>
      </c>
      <c r="B161" s="199">
        <v>42342</v>
      </c>
      <c r="C161" s="199"/>
      <c r="D161" s="200" t="s">
        <v>686</v>
      </c>
      <c r="E161" s="201" t="s">
        <v>623</v>
      </c>
      <c r="F161" s="202">
        <v>1027.5</v>
      </c>
      <c r="G161" s="201"/>
      <c r="H161" s="201">
        <v>1315</v>
      </c>
      <c r="I161" s="203">
        <v>1250</v>
      </c>
      <c r="J161" s="204" t="s">
        <v>681</v>
      </c>
      <c r="K161" s="205">
        <f t="shared" si="42"/>
        <v>287.5</v>
      </c>
      <c r="L161" s="206">
        <f t="shared" si="43"/>
        <v>0.27980535279805352</v>
      </c>
      <c r="M161" s="201" t="s">
        <v>591</v>
      </c>
      <c r="N161" s="207">
        <v>43244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45</v>
      </c>
      <c r="B162" s="199">
        <v>42367</v>
      </c>
      <c r="C162" s="199"/>
      <c r="D162" s="200" t="s">
        <v>687</v>
      </c>
      <c r="E162" s="201" t="s">
        <v>623</v>
      </c>
      <c r="F162" s="202">
        <v>465</v>
      </c>
      <c r="G162" s="201"/>
      <c r="H162" s="201">
        <v>540</v>
      </c>
      <c r="I162" s="203">
        <v>540</v>
      </c>
      <c r="J162" s="204" t="s">
        <v>681</v>
      </c>
      <c r="K162" s="205">
        <f t="shared" si="42"/>
        <v>75</v>
      </c>
      <c r="L162" s="206">
        <f t="shared" si="43"/>
        <v>0.16129032258064516</v>
      </c>
      <c r="M162" s="201" t="s">
        <v>591</v>
      </c>
      <c r="N162" s="207">
        <v>42530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46</v>
      </c>
      <c r="B163" s="199">
        <v>42380</v>
      </c>
      <c r="C163" s="199"/>
      <c r="D163" s="200" t="s">
        <v>383</v>
      </c>
      <c r="E163" s="201" t="s">
        <v>593</v>
      </c>
      <c r="F163" s="202">
        <v>81</v>
      </c>
      <c r="G163" s="201"/>
      <c r="H163" s="201">
        <v>110</v>
      </c>
      <c r="I163" s="203">
        <v>110</v>
      </c>
      <c r="J163" s="204" t="s">
        <v>681</v>
      </c>
      <c r="K163" s="205">
        <f t="shared" si="42"/>
        <v>29</v>
      </c>
      <c r="L163" s="206">
        <f t="shared" si="43"/>
        <v>0.35802469135802467</v>
      </c>
      <c r="M163" s="201" t="s">
        <v>591</v>
      </c>
      <c r="N163" s="207">
        <v>42745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47</v>
      </c>
      <c r="B164" s="199">
        <v>42382</v>
      </c>
      <c r="C164" s="199"/>
      <c r="D164" s="200" t="s">
        <v>688</v>
      </c>
      <c r="E164" s="201" t="s">
        <v>593</v>
      </c>
      <c r="F164" s="202">
        <v>417.5</v>
      </c>
      <c r="G164" s="201"/>
      <c r="H164" s="201">
        <v>547</v>
      </c>
      <c r="I164" s="203">
        <v>535</v>
      </c>
      <c r="J164" s="204" t="s">
        <v>681</v>
      </c>
      <c r="K164" s="205">
        <f t="shared" si="42"/>
        <v>129.5</v>
      </c>
      <c r="L164" s="206">
        <f t="shared" si="43"/>
        <v>0.31017964071856285</v>
      </c>
      <c r="M164" s="201" t="s">
        <v>591</v>
      </c>
      <c r="N164" s="207">
        <v>42578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48</v>
      </c>
      <c r="B165" s="199">
        <v>42408</v>
      </c>
      <c r="C165" s="199"/>
      <c r="D165" s="200" t="s">
        <v>689</v>
      </c>
      <c r="E165" s="201" t="s">
        <v>623</v>
      </c>
      <c r="F165" s="202">
        <v>650</v>
      </c>
      <c r="G165" s="201"/>
      <c r="H165" s="201">
        <v>800</v>
      </c>
      <c r="I165" s="203">
        <v>800</v>
      </c>
      <c r="J165" s="204" t="s">
        <v>681</v>
      </c>
      <c r="K165" s="205">
        <f t="shared" si="42"/>
        <v>150</v>
      </c>
      <c r="L165" s="206">
        <f t="shared" si="43"/>
        <v>0.23076923076923078</v>
      </c>
      <c r="M165" s="201" t="s">
        <v>591</v>
      </c>
      <c r="N165" s="207">
        <v>43154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49</v>
      </c>
      <c r="B166" s="199">
        <v>42433</v>
      </c>
      <c r="C166" s="199"/>
      <c r="D166" s="200" t="s">
        <v>211</v>
      </c>
      <c r="E166" s="201" t="s">
        <v>623</v>
      </c>
      <c r="F166" s="202">
        <v>437.5</v>
      </c>
      <c r="G166" s="201"/>
      <c r="H166" s="201">
        <v>504.5</v>
      </c>
      <c r="I166" s="203">
        <v>522</v>
      </c>
      <c r="J166" s="204" t="s">
        <v>690</v>
      </c>
      <c r="K166" s="205">
        <f t="shared" si="42"/>
        <v>67</v>
      </c>
      <c r="L166" s="206">
        <f t="shared" si="43"/>
        <v>0.15314285714285714</v>
      </c>
      <c r="M166" s="201" t="s">
        <v>591</v>
      </c>
      <c r="N166" s="207">
        <v>42480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50</v>
      </c>
      <c r="B167" s="199">
        <v>42438</v>
      </c>
      <c r="C167" s="199"/>
      <c r="D167" s="200" t="s">
        <v>691</v>
      </c>
      <c r="E167" s="201" t="s">
        <v>623</v>
      </c>
      <c r="F167" s="202">
        <v>189.5</v>
      </c>
      <c r="G167" s="201"/>
      <c r="H167" s="201">
        <v>218</v>
      </c>
      <c r="I167" s="203">
        <v>218</v>
      </c>
      <c r="J167" s="204" t="s">
        <v>681</v>
      </c>
      <c r="K167" s="205">
        <f t="shared" si="42"/>
        <v>28.5</v>
      </c>
      <c r="L167" s="206">
        <f t="shared" si="43"/>
        <v>0.15039577836411611</v>
      </c>
      <c r="M167" s="201" t="s">
        <v>591</v>
      </c>
      <c r="N167" s="207">
        <v>43034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8">
        <v>51</v>
      </c>
      <c r="B168" s="209">
        <v>42471</v>
      </c>
      <c r="C168" s="209"/>
      <c r="D168" s="217" t="s">
        <v>692</v>
      </c>
      <c r="E168" s="212" t="s">
        <v>623</v>
      </c>
      <c r="F168" s="212">
        <v>36.5</v>
      </c>
      <c r="G168" s="213"/>
      <c r="H168" s="213">
        <v>15.85</v>
      </c>
      <c r="I168" s="213">
        <v>60</v>
      </c>
      <c r="J168" s="214" t="s">
        <v>693</v>
      </c>
      <c r="K168" s="215">
        <f t="shared" si="42"/>
        <v>-20.65</v>
      </c>
      <c r="L168" s="216">
        <f t="shared" si="43"/>
        <v>-0.5657534246575342</v>
      </c>
      <c r="M168" s="212" t="s">
        <v>604</v>
      </c>
      <c r="N168" s="220">
        <v>43627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8">
        <v>52</v>
      </c>
      <c r="B169" s="199">
        <v>42472</v>
      </c>
      <c r="C169" s="199"/>
      <c r="D169" s="200" t="s">
        <v>694</v>
      </c>
      <c r="E169" s="201" t="s">
        <v>623</v>
      </c>
      <c r="F169" s="202">
        <v>93</v>
      </c>
      <c r="G169" s="201"/>
      <c r="H169" s="201">
        <v>149</v>
      </c>
      <c r="I169" s="203">
        <v>140</v>
      </c>
      <c r="J169" s="204" t="s">
        <v>695</v>
      </c>
      <c r="K169" s="205">
        <f t="shared" si="42"/>
        <v>56</v>
      </c>
      <c r="L169" s="206">
        <f t="shared" si="43"/>
        <v>0.60215053763440862</v>
      </c>
      <c r="M169" s="201" t="s">
        <v>591</v>
      </c>
      <c r="N169" s="207">
        <v>42740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53</v>
      </c>
      <c r="B170" s="199">
        <v>42472</v>
      </c>
      <c r="C170" s="199"/>
      <c r="D170" s="200" t="s">
        <v>696</v>
      </c>
      <c r="E170" s="201" t="s">
        <v>623</v>
      </c>
      <c r="F170" s="202">
        <v>130</v>
      </c>
      <c r="G170" s="201"/>
      <c r="H170" s="201">
        <v>150</v>
      </c>
      <c r="I170" s="203" t="s">
        <v>697</v>
      </c>
      <c r="J170" s="204" t="s">
        <v>681</v>
      </c>
      <c r="K170" s="205">
        <f t="shared" si="42"/>
        <v>20</v>
      </c>
      <c r="L170" s="206">
        <f t="shared" si="43"/>
        <v>0.15384615384615385</v>
      </c>
      <c r="M170" s="201" t="s">
        <v>591</v>
      </c>
      <c r="N170" s="207">
        <v>42564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54</v>
      </c>
      <c r="B171" s="199">
        <v>42473</v>
      </c>
      <c r="C171" s="199"/>
      <c r="D171" s="200" t="s">
        <v>698</v>
      </c>
      <c r="E171" s="201" t="s">
        <v>623</v>
      </c>
      <c r="F171" s="202">
        <v>196</v>
      </c>
      <c r="G171" s="201"/>
      <c r="H171" s="201">
        <v>299</v>
      </c>
      <c r="I171" s="203">
        <v>299</v>
      </c>
      <c r="J171" s="204" t="s">
        <v>681</v>
      </c>
      <c r="K171" s="205">
        <v>103</v>
      </c>
      <c r="L171" s="206">
        <v>0.52551020408163296</v>
      </c>
      <c r="M171" s="201" t="s">
        <v>591</v>
      </c>
      <c r="N171" s="207">
        <v>42620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55</v>
      </c>
      <c r="B172" s="199">
        <v>42473</v>
      </c>
      <c r="C172" s="199"/>
      <c r="D172" s="200" t="s">
        <v>699</v>
      </c>
      <c r="E172" s="201" t="s">
        <v>623</v>
      </c>
      <c r="F172" s="202">
        <v>88</v>
      </c>
      <c r="G172" s="201"/>
      <c r="H172" s="201">
        <v>103</v>
      </c>
      <c r="I172" s="203">
        <v>103</v>
      </c>
      <c r="J172" s="204" t="s">
        <v>681</v>
      </c>
      <c r="K172" s="205">
        <v>15</v>
      </c>
      <c r="L172" s="206">
        <v>0.170454545454545</v>
      </c>
      <c r="M172" s="201" t="s">
        <v>591</v>
      </c>
      <c r="N172" s="207">
        <v>42530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8">
        <v>56</v>
      </c>
      <c r="B173" s="199">
        <v>42492</v>
      </c>
      <c r="C173" s="199"/>
      <c r="D173" s="200" t="s">
        <v>700</v>
      </c>
      <c r="E173" s="201" t="s">
        <v>623</v>
      </c>
      <c r="F173" s="202">
        <v>127.5</v>
      </c>
      <c r="G173" s="201"/>
      <c r="H173" s="201">
        <v>148</v>
      </c>
      <c r="I173" s="203" t="s">
        <v>701</v>
      </c>
      <c r="J173" s="204" t="s">
        <v>681</v>
      </c>
      <c r="K173" s="205">
        <f t="shared" ref="K173:K177" si="44">H173-F173</f>
        <v>20.5</v>
      </c>
      <c r="L173" s="206">
        <f t="shared" ref="L173:L177" si="45">K173/F173</f>
        <v>0.16078431372549021</v>
      </c>
      <c r="M173" s="201" t="s">
        <v>591</v>
      </c>
      <c r="N173" s="207">
        <v>42564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8">
        <v>57</v>
      </c>
      <c r="B174" s="199">
        <v>42493</v>
      </c>
      <c r="C174" s="199"/>
      <c r="D174" s="200" t="s">
        <v>702</v>
      </c>
      <c r="E174" s="201" t="s">
        <v>623</v>
      </c>
      <c r="F174" s="202">
        <v>675</v>
      </c>
      <c r="G174" s="201"/>
      <c r="H174" s="201">
        <v>815</v>
      </c>
      <c r="I174" s="203" t="s">
        <v>703</v>
      </c>
      <c r="J174" s="204" t="s">
        <v>681</v>
      </c>
      <c r="K174" s="205">
        <f t="shared" si="44"/>
        <v>140</v>
      </c>
      <c r="L174" s="206">
        <f t="shared" si="45"/>
        <v>0.2074074074074074</v>
      </c>
      <c r="M174" s="201" t="s">
        <v>591</v>
      </c>
      <c r="N174" s="207">
        <v>43154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8">
        <v>58</v>
      </c>
      <c r="B175" s="209">
        <v>42522</v>
      </c>
      <c r="C175" s="209"/>
      <c r="D175" s="210" t="s">
        <v>704</v>
      </c>
      <c r="E175" s="211" t="s">
        <v>623</v>
      </c>
      <c r="F175" s="212">
        <v>500</v>
      </c>
      <c r="G175" s="212"/>
      <c r="H175" s="213">
        <v>232.5</v>
      </c>
      <c r="I175" s="213" t="s">
        <v>705</v>
      </c>
      <c r="J175" s="214" t="s">
        <v>706</v>
      </c>
      <c r="K175" s="215">
        <f t="shared" si="44"/>
        <v>-267.5</v>
      </c>
      <c r="L175" s="216">
        <f t="shared" si="45"/>
        <v>-0.53500000000000003</v>
      </c>
      <c r="M175" s="212" t="s">
        <v>604</v>
      </c>
      <c r="N175" s="209">
        <v>43735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8">
        <v>59</v>
      </c>
      <c r="B176" s="199">
        <v>42527</v>
      </c>
      <c r="C176" s="199"/>
      <c r="D176" s="200" t="s">
        <v>542</v>
      </c>
      <c r="E176" s="201" t="s">
        <v>623</v>
      </c>
      <c r="F176" s="202">
        <v>110</v>
      </c>
      <c r="G176" s="201"/>
      <c r="H176" s="201">
        <v>126.5</v>
      </c>
      <c r="I176" s="203">
        <v>125</v>
      </c>
      <c r="J176" s="204" t="s">
        <v>632</v>
      </c>
      <c r="K176" s="205">
        <f t="shared" si="44"/>
        <v>16.5</v>
      </c>
      <c r="L176" s="206">
        <f t="shared" si="45"/>
        <v>0.15</v>
      </c>
      <c r="M176" s="201" t="s">
        <v>591</v>
      </c>
      <c r="N176" s="207">
        <v>42552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60</v>
      </c>
      <c r="B177" s="199">
        <v>42538</v>
      </c>
      <c r="C177" s="199"/>
      <c r="D177" s="200" t="s">
        <v>707</v>
      </c>
      <c r="E177" s="201" t="s">
        <v>623</v>
      </c>
      <c r="F177" s="202">
        <v>44</v>
      </c>
      <c r="G177" s="201"/>
      <c r="H177" s="201">
        <v>69.5</v>
      </c>
      <c r="I177" s="203">
        <v>69.5</v>
      </c>
      <c r="J177" s="204" t="s">
        <v>708</v>
      </c>
      <c r="K177" s="205">
        <f t="shared" si="44"/>
        <v>25.5</v>
      </c>
      <c r="L177" s="206">
        <f t="shared" si="45"/>
        <v>0.57954545454545459</v>
      </c>
      <c r="M177" s="201" t="s">
        <v>591</v>
      </c>
      <c r="N177" s="207">
        <v>42977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61</v>
      </c>
      <c r="B178" s="199">
        <v>42549</v>
      </c>
      <c r="C178" s="199"/>
      <c r="D178" s="200" t="s">
        <v>709</v>
      </c>
      <c r="E178" s="201" t="s">
        <v>623</v>
      </c>
      <c r="F178" s="202">
        <v>262.5</v>
      </c>
      <c r="G178" s="201"/>
      <c r="H178" s="201">
        <v>340</v>
      </c>
      <c r="I178" s="203">
        <v>333</v>
      </c>
      <c r="J178" s="204" t="s">
        <v>710</v>
      </c>
      <c r="K178" s="205">
        <v>77.5</v>
      </c>
      <c r="L178" s="206">
        <v>0.29523809523809502</v>
      </c>
      <c r="M178" s="201" t="s">
        <v>591</v>
      </c>
      <c r="N178" s="207">
        <v>43017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62</v>
      </c>
      <c r="B179" s="199">
        <v>42549</v>
      </c>
      <c r="C179" s="199"/>
      <c r="D179" s="200" t="s">
        <v>711</v>
      </c>
      <c r="E179" s="201" t="s">
        <v>623</v>
      </c>
      <c r="F179" s="202">
        <v>840</v>
      </c>
      <c r="G179" s="201"/>
      <c r="H179" s="201">
        <v>1230</v>
      </c>
      <c r="I179" s="203">
        <v>1230</v>
      </c>
      <c r="J179" s="204" t="s">
        <v>681</v>
      </c>
      <c r="K179" s="205">
        <v>390</v>
      </c>
      <c r="L179" s="206">
        <v>0.46428571428571402</v>
      </c>
      <c r="M179" s="201" t="s">
        <v>591</v>
      </c>
      <c r="N179" s="207">
        <v>42649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21">
        <v>63</v>
      </c>
      <c r="B180" s="222">
        <v>42556</v>
      </c>
      <c r="C180" s="222"/>
      <c r="D180" s="223" t="s">
        <v>712</v>
      </c>
      <c r="E180" s="224" t="s">
        <v>623</v>
      </c>
      <c r="F180" s="224">
        <v>395</v>
      </c>
      <c r="G180" s="225"/>
      <c r="H180" s="225">
        <f>(468.5+342.5)/2</f>
        <v>405.5</v>
      </c>
      <c r="I180" s="225">
        <v>510</v>
      </c>
      <c r="J180" s="226" t="s">
        <v>713</v>
      </c>
      <c r="K180" s="227">
        <f t="shared" ref="K180:K186" si="46">H180-F180</f>
        <v>10.5</v>
      </c>
      <c r="L180" s="228">
        <f t="shared" ref="L180:L186" si="47">K180/F180</f>
        <v>2.6582278481012658E-2</v>
      </c>
      <c r="M180" s="224" t="s">
        <v>714</v>
      </c>
      <c r="N180" s="222">
        <v>43606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8">
        <v>64</v>
      </c>
      <c r="B181" s="209">
        <v>42584</v>
      </c>
      <c r="C181" s="209"/>
      <c r="D181" s="210" t="s">
        <v>715</v>
      </c>
      <c r="E181" s="211" t="s">
        <v>593</v>
      </c>
      <c r="F181" s="212">
        <f>169.5-12.8</f>
        <v>156.69999999999999</v>
      </c>
      <c r="G181" s="212"/>
      <c r="H181" s="213">
        <v>77</v>
      </c>
      <c r="I181" s="213" t="s">
        <v>716</v>
      </c>
      <c r="J181" s="214" t="s">
        <v>717</v>
      </c>
      <c r="K181" s="215">
        <f t="shared" si="46"/>
        <v>-79.699999999999989</v>
      </c>
      <c r="L181" s="216">
        <f t="shared" si="47"/>
        <v>-0.50861518825781749</v>
      </c>
      <c r="M181" s="212" t="s">
        <v>604</v>
      </c>
      <c r="N181" s="209">
        <v>43522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8">
        <v>65</v>
      </c>
      <c r="B182" s="209">
        <v>42586</v>
      </c>
      <c r="C182" s="209"/>
      <c r="D182" s="210" t="s">
        <v>718</v>
      </c>
      <c r="E182" s="211" t="s">
        <v>623</v>
      </c>
      <c r="F182" s="212">
        <v>400</v>
      </c>
      <c r="G182" s="212"/>
      <c r="H182" s="213">
        <v>305</v>
      </c>
      <c r="I182" s="213">
        <v>475</v>
      </c>
      <c r="J182" s="214" t="s">
        <v>719</v>
      </c>
      <c r="K182" s="215">
        <f t="shared" si="46"/>
        <v>-95</v>
      </c>
      <c r="L182" s="216">
        <f t="shared" si="47"/>
        <v>-0.23749999999999999</v>
      </c>
      <c r="M182" s="212" t="s">
        <v>604</v>
      </c>
      <c r="N182" s="209">
        <v>43606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8">
        <v>66</v>
      </c>
      <c r="B183" s="199">
        <v>42593</v>
      </c>
      <c r="C183" s="199"/>
      <c r="D183" s="200" t="s">
        <v>720</v>
      </c>
      <c r="E183" s="201" t="s">
        <v>623</v>
      </c>
      <c r="F183" s="202">
        <v>86.5</v>
      </c>
      <c r="G183" s="201"/>
      <c r="H183" s="201">
        <v>130</v>
      </c>
      <c r="I183" s="203">
        <v>130</v>
      </c>
      <c r="J183" s="204" t="s">
        <v>721</v>
      </c>
      <c r="K183" s="205">
        <f t="shared" si="46"/>
        <v>43.5</v>
      </c>
      <c r="L183" s="206">
        <f t="shared" si="47"/>
        <v>0.50289017341040465</v>
      </c>
      <c r="M183" s="201" t="s">
        <v>591</v>
      </c>
      <c r="N183" s="207">
        <v>43091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8">
        <v>67</v>
      </c>
      <c r="B184" s="209">
        <v>42600</v>
      </c>
      <c r="C184" s="209"/>
      <c r="D184" s="210" t="s">
        <v>110</v>
      </c>
      <c r="E184" s="211" t="s">
        <v>623</v>
      </c>
      <c r="F184" s="212">
        <v>133.5</v>
      </c>
      <c r="G184" s="212"/>
      <c r="H184" s="213">
        <v>126.5</v>
      </c>
      <c r="I184" s="213">
        <v>178</v>
      </c>
      <c r="J184" s="214" t="s">
        <v>722</v>
      </c>
      <c r="K184" s="215">
        <f t="shared" si="46"/>
        <v>-7</v>
      </c>
      <c r="L184" s="216">
        <f t="shared" si="47"/>
        <v>-5.2434456928838954E-2</v>
      </c>
      <c r="M184" s="212" t="s">
        <v>604</v>
      </c>
      <c r="N184" s="209">
        <v>42615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8">
        <v>68</v>
      </c>
      <c r="B185" s="199">
        <v>42613</v>
      </c>
      <c r="C185" s="199"/>
      <c r="D185" s="200" t="s">
        <v>723</v>
      </c>
      <c r="E185" s="201" t="s">
        <v>623</v>
      </c>
      <c r="F185" s="202">
        <v>560</v>
      </c>
      <c r="G185" s="201"/>
      <c r="H185" s="201">
        <v>725</v>
      </c>
      <c r="I185" s="203">
        <v>725</v>
      </c>
      <c r="J185" s="204" t="s">
        <v>625</v>
      </c>
      <c r="K185" s="205">
        <f t="shared" si="46"/>
        <v>165</v>
      </c>
      <c r="L185" s="206">
        <f t="shared" si="47"/>
        <v>0.29464285714285715</v>
      </c>
      <c r="M185" s="201" t="s">
        <v>591</v>
      </c>
      <c r="N185" s="207">
        <v>42456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69</v>
      </c>
      <c r="B186" s="199">
        <v>42614</v>
      </c>
      <c r="C186" s="199"/>
      <c r="D186" s="200" t="s">
        <v>724</v>
      </c>
      <c r="E186" s="201" t="s">
        <v>623</v>
      </c>
      <c r="F186" s="202">
        <v>160.5</v>
      </c>
      <c r="G186" s="201"/>
      <c r="H186" s="201">
        <v>210</v>
      </c>
      <c r="I186" s="203">
        <v>210</v>
      </c>
      <c r="J186" s="204" t="s">
        <v>625</v>
      </c>
      <c r="K186" s="205">
        <f t="shared" si="46"/>
        <v>49.5</v>
      </c>
      <c r="L186" s="206">
        <f t="shared" si="47"/>
        <v>0.30841121495327101</v>
      </c>
      <c r="M186" s="201" t="s">
        <v>591</v>
      </c>
      <c r="N186" s="207">
        <v>42871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8">
        <v>70</v>
      </c>
      <c r="B187" s="199">
        <v>42646</v>
      </c>
      <c r="C187" s="199"/>
      <c r="D187" s="200" t="s">
        <v>397</v>
      </c>
      <c r="E187" s="201" t="s">
        <v>623</v>
      </c>
      <c r="F187" s="202">
        <v>430</v>
      </c>
      <c r="G187" s="201"/>
      <c r="H187" s="201">
        <v>596</v>
      </c>
      <c r="I187" s="203">
        <v>575</v>
      </c>
      <c r="J187" s="204" t="s">
        <v>725</v>
      </c>
      <c r="K187" s="205">
        <v>166</v>
      </c>
      <c r="L187" s="206">
        <v>0.38604651162790699</v>
      </c>
      <c r="M187" s="201" t="s">
        <v>591</v>
      </c>
      <c r="N187" s="207">
        <v>42769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71</v>
      </c>
      <c r="B188" s="199">
        <v>42657</v>
      </c>
      <c r="C188" s="199"/>
      <c r="D188" s="200" t="s">
        <v>726</v>
      </c>
      <c r="E188" s="201" t="s">
        <v>623</v>
      </c>
      <c r="F188" s="202">
        <v>280</v>
      </c>
      <c r="G188" s="201"/>
      <c r="H188" s="201">
        <v>345</v>
      </c>
      <c r="I188" s="203">
        <v>345</v>
      </c>
      <c r="J188" s="204" t="s">
        <v>625</v>
      </c>
      <c r="K188" s="205">
        <f t="shared" ref="K188:K193" si="48">H188-F188</f>
        <v>65</v>
      </c>
      <c r="L188" s="206">
        <f t="shared" ref="L188:L189" si="49">K188/F188</f>
        <v>0.23214285714285715</v>
      </c>
      <c r="M188" s="201" t="s">
        <v>591</v>
      </c>
      <c r="N188" s="207">
        <v>42814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72</v>
      </c>
      <c r="B189" s="199">
        <v>42657</v>
      </c>
      <c r="C189" s="199"/>
      <c r="D189" s="200" t="s">
        <v>727</v>
      </c>
      <c r="E189" s="201" t="s">
        <v>623</v>
      </c>
      <c r="F189" s="202">
        <v>245</v>
      </c>
      <c r="G189" s="201"/>
      <c r="H189" s="201">
        <v>325.5</v>
      </c>
      <c r="I189" s="203">
        <v>330</v>
      </c>
      <c r="J189" s="204" t="s">
        <v>728</v>
      </c>
      <c r="K189" s="205">
        <f t="shared" si="48"/>
        <v>80.5</v>
      </c>
      <c r="L189" s="206">
        <f t="shared" si="49"/>
        <v>0.32857142857142857</v>
      </c>
      <c r="M189" s="201" t="s">
        <v>591</v>
      </c>
      <c r="N189" s="207">
        <v>42769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73</v>
      </c>
      <c r="B190" s="199">
        <v>42660</v>
      </c>
      <c r="C190" s="199"/>
      <c r="D190" s="200" t="s">
        <v>347</v>
      </c>
      <c r="E190" s="201" t="s">
        <v>623</v>
      </c>
      <c r="F190" s="202">
        <v>125</v>
      </c>
      <c r="G190" s="201"/>
      <c r="H190" s="201">
        <v>160</v>
      </c>
      <c r="I190" s="203">
        <v>160</v>
      </c>
      <c r="J190" s="204" t="s">
        <v>681</v>
      </c>
      <c r="K190" s="205">
        <f t="shared" si="48"/>
        <v>35</v>
      </c>
      <c r="L190" s="206">
        <v>0.28000000000000003</v>
      </c>
      <c r="M190" s="201" t="s">
        <v>591</v>
      </c>
      <c r="N190" s="207">
        <v>42803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8">
        <v>74</v>
      </c>
      <c r="B191" s="199">
        <v>42660</v>
      </c>
      <c r="C191" s="199"/>
      <c r="D191" s="200" t="s">
        <v>470</v>
      </c>
      <c r="E191" s="201" t="s">
        <v>623</v>
      </c>
      <c r="F191" s="202">
        <v>114</v>
      </c>
      <c r="G191" s="201"/>
      <c r="H191" s="201">
        <v>145</v>
      </c>
      <c r="I191" s="203">
        <v>145</v>
      </c>
      <c r="J191" s="204" t="s">
        <v>681</v>
      </c>
      <c r="K191" s="205">
        <f t="shared" si="48"/>
        <v>31</v>
      </c>
      <c r="L191" s="206">
        <f t="shared" ref="L191:L193" si="50">K191/F191</f>
        <v>0.27192982456140352</v>
      </c>
      <c r="M191" s="201" t="s">
        <v>591</v>
      </c>
      <c r="N191" s="207">
        <v>42859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75</v>
      </c>
      <c r="B192" s="199">
        <v>42660</v>
      </c>
      <c r="C192" s="199"/>
      <c r="D192" s="200" t="s">
        <v>729</v>
      </c>
      <c r="E192" s="201" t="s">
        <v>623</v>
      </c>
      <c r="F192" s="202">
        <v>212</v>
      </c>
      <c r="G192" s="201"/>
      <c r="H192" s="201">
        <v>280</v>
      </c>
      <c r="I192" s="203">
        <v>276</v>
      </c>
      <c r="J192" s="204" t="s">
        <v>730</v>
      </c>
      <c r="K192" s="205">
        <f t="shared" si="48"/>
        <v>68</v>
      </c>
      <c r="L192" s="206">
        <f t="shared" si="50"/>
        <v>0.32075471698113206</v>
      </c>
      <c r="M192" s="201" t="s">
        <v>591</v>
      </c>
      <c r="N192" s="207">
        <v>42858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8">
        <v>76</v>
      </c>
      <c r="B193" s="199">
        <v>42678</v>
      </c>
      <c r="C193" s="199"/>
      <c r="D193" s="200" t="s">
        <v>458</v>
      </c>
      <c r="E193" s="201" t="s">
        <v>623</v>
      </c>
      <c r="F193" s="202">
        <v>155</v>
      </c>
      <c r="G193" s="201"/>
      <c r="H193" s="201">
        <v>210</v>
      </c>
      <c r="I193" s="203">
        <v>210</v>
      </c>
      <c r="J193" s="204" t="s">
        <v>731</v>
      </c>
      <c r="K193" s="205">
        <f t="shared" si="48"/>
        <v>55</v>
      </c>
      <c r="L193" s="206">
        <f t="shared" si="50"/>
        <v>0.35483870967741937</v>
      </c>
      <c r="M193" s="201" t="s">
        <v>591</v>
      </c>
      <c r="N193" s="207">
        <v>42944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8">
        <v>77</v>
      </c>
      <c r="B194" s="209">
        <v>42710</v>
      </c>
      <c r="C194" s="209"/>
      <c r="D194" s="210" t="s">
        <v>732</v>
      </c>
      <c r="E194" s="211" t="s">
        <v>623</v>
      </c>
      <c r="F194" s="212">
        <v>150.5</v>
      </c>
      <c r="G194" s="212"/>
      <c r="H194" s="213">
        <v>72.5</v>
      </c>
      <c r="I194" s="213">
        <v>174</v>
      </c>
      <c r="J194" s="214" t="s">
        <v>733</v>
      </c>
      <c r="K194" s="215">
        <v>-78</v>
      </c>
      <c r="L194" s="216">
        <v>-0.51827242524916906</v>
      </c>
      <c r="M194" s="212" t="s">
        <v>604</v>
      </c>
      <c r="N194" s="209">
        <v>43333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8">
        <v>78</v>
      </c>
      <c r="B195" s="199">
        <v>42712</v>
      </c>
      <c r="C195" s="199"/>
      <c r="D195" s="200" t="s">
        <v>734</v>
      </c>
      <c r="E195" s="201" t="s">
        <v>623</v>
      </c>
      <c r="F195" s="202">
        <v>380</v>
      </c>
      <c r="G195" s="201"/>
      <c r="H195" s="201">
        <v>478</v>
      </c>
      <c r="I195" s="203">
        <v>468</v>
      </c>
      <c r="J195" s="204" t="s">
        <v>681</v>
      </c>
      <c r="K195" s="205">
        <f t="shared" ref="K195:K197" si="51">H195-F195</f>
        <v>98</v>
      </c>
      <c r="L195" s="206">
        <f t="shared" ref="L195:L197" si="52">K195/F195</f>
        <v>0.25789473684210529</v>
      </c>
      <c r="M195" s="201" t="s">
        <v>591</v>
      </c>
      <c r="N195" s="207">
        <v>43025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79</v>
      </c>
      <c r="B196" s="199">
        <v>42734</v>
      </c>
      <c r="C196" s="199"/>
      <c r="D196" s="200" t="s">
        <v>109</v>
      </c>
      <c r="E196" s="201" t="s">
        <v>623</v>
      </c>
      <c r="F196" s="202">
        <v>305</v>
      </c>
      <c r="G196" s="201"/>
      <c r="H196" s="201">
        <v>375</v>
      </c>
      <c r="I196" s="203">
        <v>375</v>
      </c>
      <c r="J196" s="204" t="s">
        <v>681</v>
      </c>
      <c r="K196" s="205">
        <f t="shared" si="51"/>
        <v>70</v>
      </c>
      <c r="L196" s="206">
        <f t="shared" si="52"/>
        <v>0.22950819672131148</v>
      </c>
      <c r="M196" s="201" t="s">
        <v>591</v>
      </c>
      <c r="N196" s="207">
        <v>42768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80</v>
      </c>
      <c r="B197" s="199">
        <v>42739</v>
      </c>
      <c r="C197" s="199"/>
      <c r="D197" s="200" t="s">
        <v>95</v>
      </c>
      <c r="E197" s="201" t="s">
        <v>623</v>
      </c>
      <c r="F197" s="202">
        <v>99.5</v>
      </c>
      <c r="G197" s="201"/>
      <c r="H197" s="201">
        <v>158</v>
      </c>
      <c r="I197" s="203">
        <v>158</v>
      </c>
      <c r="J197" s="204" t="s">
        <v>681</v>
      </c>
      <c r="K197" s="205">
        <f t="shared" si="51"/>
        <v>58.5</v>
      </c>
      <c r="L197" s="206">
        <f t="shared" si="52"/>
        <v>0.5879396984924623</v>
      </c>
      <c r="M197" s="201" t="s">
        <v>591</v>
      </c>
      <c r="N197" s="207">
        <v>42898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81</v>
      </c>
      <c r="B198" s="199">
        <v>42739</v>
      </c>
      <c r="C198" s="199"/>
      <c r="D198" s="200" t="s">
        <v>95</v>
      </c>
      <c r="E198" s="201" t="s">
        <v>623</v>
      </c>
      <c r="F198" s="202">
        <v>99.5</v>
      </c>
      <c r="G198" s="201"/>
      <c r="H198" s="201">
        <v>158</v>
      </c>
      <c r="I198" s="203">
        <v>158</v>
      </c>
      <c r="J198" s="204" t="s">
        <v>681</v>
      </c>
      <c r="K198" s="205">
        <v>58.5</v>
      </c>
      <c r="L198" s="206">
        <v>0.58793969849246197</v>
      </c>
      <c r="M198" s="201" t="s">
        <v>591</v>
      </c>
      <c r="N198" s="207">
        <v>42898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8">
        <v>82</v>
      </c>
      <c r="B199" s="199">
        <v>42786</v>
      </c>
      <c r="C199" s="199"/>
      <c r="D199" s="200" t="s">
        <v>186</v>
      </c>
      <c r="E199" s="201" t="s">
        <v>623</v>
      </c>
      <c r="F199" s="202">
        <v>140.5</v>
      </c>
      <c r="G199" s="201"/>
      <c r="H199" s="201">
        <v>220</v>
      </c>
      <c r="I199" s="203">
        <v>220</v>
      </c>
      <c r="J199" s="204" t="s">
        <v>681</v>
      </c>
      <c r="K199" s="205">
        <f>H199-F199</f>
        <v>79.5</v>
      </c>
      <c r="L199" s="206">
        <f>K199/F199</f>
        <v>0.5658362989323843</v>
      </c>
      <c r="M199" s="201" t="s">
        <v>591</v>
      </c>
      <c r="N199" s="207">
        <v>42864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83</v>
      </c>
      <c r="B200" s="199">
        <v>42786</v>
      </c>
      <c r="C200" s="199"/>
      <c r="D200" s="200" t="s">
        <v>735</v>
      </c>
      <c r="E200" s="201" t="s">
        <v>623</v>
      </c>
      <c r="F200" s="202">
        <v>202.5</v>
      </c>
      <c r="G200" s="201"/>
      <c r="H200" s="201">
        <v>234</v>
      </c>
      <c r="I200" s="203">
        <v>234</v>
      </c>
      <c r="J200" s="204" t="s">
        <v>681</v>
      </c>
      <c r="K200" s="205">
        <v>31.5</v>
      </c>
      <c r="L200" s="206">
        <v>0.155555555555556</v>
      </c>
      <c r="M200" s="201" t="s">
        <v>591</v>
      </c>
      <c r="N200" s="207">
        <v>42836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8">
        <v>84</v>
      </c>
      <c r="B201" s="199">
        <v>42818</v>
      </c>
      <c r="C201" s="199"/>
      <c r="D201" s="200" t="s">
        <v>736</v>
      </c>
      <c r="E201" s="201" t="s">
        <v>623</v>
      </c>
      <c r="F201" s="202">
        <v>300.5</v>
      </c>
      <c r="G201" s="201"/>
      <c r="H201" s="201">
        <v>417.5</v>
      </c>
      <c r="I201" s="203">
        <v>420</v>
      </c>
      <c r="J201" s="204" t="s">
        <v>737</v>
      </c>
      <c r="K201" s="205">
        <f>H201-F201</f>
        <v>117</v>
      </c>
      <c r="L201" s="206">
        <f>K201/F201</f>
        <v>0.38935108153078202</v>
      </c>
      <c r="M201" s="201" t="s">
        <v>591</v>
      </c>
      <c r="N201" s="207">
        <v>43070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8">
        <v>85</v>
      </c>
      <c r="B202" s="199">
        <v>42818</v>
      </c>
      <c r="C202" s="199"/>
      <c r="D202" s="200" t="s">
        <v>711</v>
      </c>
      <c r="E202" s="201" t="s">
        <v>623</v>
      </c>
      <c r="F202" s="202">
        <v>850</v>
      </c>
      <c r="G202" s="201"/>
      <c r="H202" s="201">
        <v>1042.5</v>
      </c>
      <c r="I202" s="203">
        <v>1023</v>
      </c>
      <c r="J202" s="204" t="s">
        <v>738</v>
      </c>
      <c r="K202" s="205">
        <v>192.5</v>
      </c>
      <c r="L202" s="206">
        <v>0.22647058823529401</v>
      </c>
      <c r="M202" s="201" t="s">
        <v>591</v>
      </c>
      <c r="N202" s="207">
        <v>42830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8">
        <v>86</v>
      </c>
      <c r="B203" s="199">
        <v>42830</v>
      </c>
      <c r="C203" s="199"/>
      <c r="D203" s="200" t="s">
        <v>489</v>
      </c>
      <c r="E203" s="201" t="s">
        <v>623</v>
      </c>
      <c r="F203" s="202">
        <v>785</v>
      </c>
      <c r="G203" s="201"/>
      <c r="H203" s="201">
        <v>930</v>
      </c>
      <c r="I203" s="203">
        <v>920</v>
      </c>
      <c r="J203" s="204" t="s">
        <v>739</v>
      </c>
      <c r="K203" s="205">
        <f>H203-F203</f>
        <v>145</v>
      </c>
      <c r="L203" s="206">
        <f>K203/F203</f>
        <v>0.18471337579617833</v>
      </c>
      <c r="M203" s="201" t="s">
        <v>591</v>
      </c>
      <c r="N203" s="207">
        <v>42976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8">
        <v>87</v>
      </c>
      <c r="B204" s="209">
        <v>42831</v>
      </c>
      <c r="C204" s="209"/>
      <c r="D204" s="210" t="s">
        <v>740</v>
      </c>
      <c r="E204" s="211" t="s">
        <v>623</v>
      </c>
      <c r="F204" s="212">
        <v>40</v>
      </c>
      <c r="G204" s="212"/>
      <c r="H204" s="213">
        <v>13.1</v>
      </c>
      <c r="I204" s="213">
        <v>60</v>
      </c>
      <c r="J204" s="214" t="s">
        <v>741</v>
      </c>
      <c r="K204" s="215">
        <v>-26.9</v>
      </c>
      <c r="L204" s="216">
        <v>-0.67249999999999999</v>
      </c>
      <c r="M204" s="212" t="s">
        <v>604</v>
      </c>
      <c r="N204" s="209">
        <v>43138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8">
        <v>88</v>
      </c>
      <c r="B205" s="199">
        <v>42837</v>
      </c>
      <c r="C205" s="199"/>
      <c r="D205" s="200" t="s">
        <v>94</v>
      </c>
      <c r="E205" s="201" t="s">
        <v>623</v>
      </c>
      <c r="F205" s="202">
        <v>289.5</v>
      </c>
      <c r="G205" s="201"/>
      <c r="H205" s="201">
        <v>354</v>
      </c>
      <c r="I205" s="203">
        <v>360</v>
      </c>
      <c r="J205" s="204" t="s">
        <v>742</v>
      </c>
      <c r="K205" s="205">
        <f t="shared" ref="K205:K213" si="53">H205-F205</f>
        <v>64.5</v>
      </c>
      <c r="L205" s="206">
        <f t="shared" ref="L205:L213" si="54">K205/F205</f>
        <v>0.22279792746113988</v>
      </c>
      <c r="M205" s="201" t="s">
        <v>591</v>
      </c>
      <c r="N205" s="207">
        <v>43040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89</v>
      </c>
      <c r="B206" s="199">
        <v>42845</v>
      </c>
      <c r="C206" s="199"/>
      <c r="D206" s="200" t="s">
        <v>428</v>
      </c>
      <c r="E206" s="201" t="s">
        <v>623</v>
      </c>
      <c r="F206" s="202">
        <v>700</v>
      </c>
      <c r="G206" s="201"/>
      <c r="H206" s="201">
        <v>840</v>
      </c>
      <c r="I206" s="203">
        <v>840</v>
      </c>
      <c r="J206" s="204" t="s">
        <v>743</v>
      </c>
      <c r="K206" s="205">
        <f t="shared" si="53"/>
        <v>140</v>
      </c>
      <c r="L206" s="206">
        <f t="shared" si="54"/>
        <v>0.2</v>
      </c>
      <c r="M206" s="201" t="s">
        <v>591</v>
      </c>
      <c r="N206" s="207">
        <v>42893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90</v>
      </c>
      <c r="B207" s="199">
        <v>42887</v>
      </c>
      <c r="C207" s="199"/>
      <c r="D207" s="200" t="s">
        <v>744</v>
      </c>
      <c r="E207" s="201" t="s">
        <v>623</v>
      </c>
      <c r="F207" s="202">
        <v>130</v>
      </c>
      <c r="G207" s="201"/>
      <c r="H207" s="201">
        <v>144.25</v>
      </c>
      <c r="I207" s="203">
        <v>170</v>
      </c>
      <c r="J207" s="204" t="s">
        <v>745</v>
      </c>
      <c r="K207" s="205">
        <f t="shared" si="53"/>
        <v>14.25</v>
      </c>
      <c r="L207" s="206">
        <f t="shared" si="54"/>
        <v>0.10961538461538461</v>
      </c>
      <c r="M207" s="201" t="s">
        <v>591</v>
      </c>
      <c r="N207" s="207">
        <v>43675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8">
        <v>91</v>
      </c>
      <c r="B208" s="199">
        <v>42901</v>
      </c>
      <c r="C208" s="199"/>
      <c r="D208" s="200" t="s">
        <v>746</v>
      </c>
      <c r="E208" s="201" t="s">
        <v>623</v>
      </c>
      <c r="F208" s="202">
        <v>214.5</v>
      </c>
      <c r="G208" s="201"/>
      <c r="H208" s="201">
        <v>262</v>
      </c>
      <c r="I208" s="203">
        <v>262</v>
      </c>
      <c r="J208" s="204" t="s">
        <v>747</v>
      </c>
      <c r="K208" s="205">
        <f t="shared" si="53"/>
        <v>47.5</v>
      </c>
      <c r="L208" s="206">
        <f t="shared" si="54"/>
        <v>0.22144522144522144</v>
      </c>
      <c r="M208" s="201" t="s">
        <v>591</v>
      </c>
      <c r="N208" s="207">
        <v>42977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9">
        <v>92</v>
      </c>
      <c r="B209" s="230">
        <v>42933</v>
      </c>
      <c r="C209" s="230"/>
      <c r="D209" s="231" t="s">
        <v>748</v>
      </c>
      <c r="E209" s="232" t="s">
        <v>623</v>
      </c>
      <c r="F209" s="233">
        <v>370</v>
      </c>
      <c r="G209" s="232"/>
      <c r="H209" s="232">
        <v>447.5</v>
      </c>
      <c r="I209" s="234">
        <v>450</v>
      </c>
      <c r="J209" s="235" t="s">
        <v>681</v>
      </c>
      <c r="K209" s="205">
        <f t="shared" si="53"/>
        <v>77.5</v>
      </c>
      <c r="L209" s="236">
        <f t="shared" si="54"/>
        <v>0.20945945945945946</v>
      </c>
      <c r="M209" s="232" t="s">
        <v>591</v>
      </c>
      <c r="N209" s="237">
        <v>43035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9">
        <v>93</v>
      </c>
      <c r="B210" s="230">
        <v>42943</v>
      </c>
      <c r="C210" s="230"/>
      <c r="D210" s="231" t="s">
        <v>184</v>
      </c>
      <c r="E210" s="232" t="s">
        <v>623</v>
      </c>
      <c r="F210" s="233">
        <v>657.5</v>
      </c>
      <c r="G210" s="232"/>
      <c r="H210" s="232">
        <v>825</v>
      </c>
      <c r="I210" s="234">
        <v>820</v>
      </c>
      <c r="J210" s="235" t="s">
        <v>681</v>
      </c>
      <c r="K210" s="205">
        <f t="shared" si="53"/>
        <v>167.5</v>
      </c>
      <c r="L210" s="236">
        <f t="shared" si="54"/>
        <v>0.25475285171102663</v>
      </c>
      <c r="M210" s="232" t="s">
        <v>591</v>
      </c>
      <c r="N210" s="237">
        <v>43090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8">
        <v>94</v>
      </c>
      <c r="B211" s="199">
        <v>42964</v>
      </c>
      <c r="C211" s="199"/>
      <c r="D211" s="200" t="s">
        <v>363</v>
      </c>
      <c r="E211" s="201" t="s">
        <v>623</v>
      </c>
      <c r="F211" s="202">
        <v>605</v>
      </c>
      <c r="G211" s="201"/>
      <c r="H211" s="201">
        <v>750</v>
      </c>
      <c r="I211" s="203">
        <v>750</v>
      </c>
      <c r="J211" s="204" t="s">
        <v>739</v>
      </c>
      <c r="K211" s="205">
        <f t="shared" si="53"/>
        <v>145</v>
      </c>
      <c r="L211" s="206">
        <f t="shared" si="54"/>
        <v>0.23966942148760331</v>
      </c>
      <c r="M211" s="201" t="s">
        <v>591</v>
      </c>
      <c r="N211" s="207">
        <v>43027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8">
        <v>95</v>
      </c>
      <c r="B212" s="209">
        <v>42979</v>
      </c>
      <c r="C212" s="209"/>
      <c r="D212" s="217" t="s">
        <v>749</v>
      </c>
      <c r="E212" s="212" t="s">
        <v>623</v>
      </c>
      <c r="F212" s="212">
        <v>255</v>
      </c>
      <c r="G212" s="213"/>
      <c r="H212" s="213">
        <v>217.25</v>
      </c>
      <c r="I212" s="213">
        <v>320</v>
      </c>
      <c r="J212" s="214" t="s">
        <v>750</v>
      </c>
      <c r="K212" s="215">
        <f t="shared" si="53"/>
        <v>-37.75</v>
      </c>
      <c r="L212" s="218">
        <f t="shared" si="54"/>
        <v>-0.14803921568627451</v>
      </c>
      <c r="M212" s="212" t="s">
        <v>604</v>
      </c>
      <c r="N212" s="209">
        <v>43661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8">
        <v>96</v>
      </c>
      <c r="B213" s="199">
        <v>42997</v>
      </c>
      <c r="C213" s="199"/>
      <c r="D213" s="200" t="s">
        <v>751</v>
      </c>
      <c r="E213" s="201" t="s">
        <v>623</v>
      </c>
      <c r="F213" s="202">
        <v>215</v>
      </c>
      <c r="G213" s="201"/>
      <c r="H213" s="201">
        <v>258</v>
      </c>
      <c r="I213" s="203">
        <v>258</v>
      </c>
      <c r="J213" s="204" t="s">
        <v>681</v>
      </c>
      <c r="K213" s="205">
        <f t="shared" si="53"/>
        <v>43</v>
      </c>
      <c r="L213" s="206">
        <f t="shared" si="54"/>
        <v>0.2</v>
      </c>
      <c r="M213" s="201" t="s">
        <v>591</v>
      </c>
      <c r="N213" s="207">
        <v>43040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8">
        <v>97</v>
      </c>
      <c r="B214" s="199">
        <v>42997</v>
      </c>
      <c r="C214" s="199"/>
      <c r="D214" s="200" t="s">
        <v>751</v>
      </c>
      <c r="E214" s="201" t="s">
        <v>623</v>
      </c>
      <c r="F214" s="202">
        <v>215</v>
      </c>
      <c r="G214" s="201"/>
      <c r="H214" s="201">
        <v>258</v>
      </c>
      <c r="I214" s="203">
        <v>258</v>
      </c>
      <c r="J214" s="235" t="s">
        <v>681</v>
      </c>
      <c r="K214" s="205">
        <v>43</v>
      </c>
      <c r="L214" s="206">
        <v>0.2</v>
      </c>
      <c r="M214" s="201" t="s">
        <v>591</v>
      </c>
      <c r="N214" s="207">
        <v>43040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9">
        <v>98</v>
      </c>
      <c r="B215" s="230">
        <v>42998</v>
      </c>
      <c r="C215" s="230"/>
      <c r="D215" s="231" t="s">
        <v>752</v>
      </c>
      <c r="E215" s="232" t="s">
        <v>623</v>
      </c>
      <c r="F215" s="202">
        <v>75</v>
      </c>
      <c r="G215" s="232"/>
      <c r="H215" s="232">
        <v>90</v>
      </c>
      <c r="I215" s="234">
        <v>90</v>
      </c>
      <c r="J215" s="204" t="s">
        <v>753</v>
      </c>
      <c r="K215" s="205">
        <f t="shared" ref="K215:K220" si="55">H215-F215</f>
        <v>15</v>
      </c>
      <c r="L215" s="206">
        <f t="shared" ref="L215:L220" si="56">K215/F215</f>
        <v>0.2</v>
      </c>
      <c r="M215" s="201" t="s">
        <v>591</v>
      </c>
      <c r="N215" s="207">
        <v>43019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9">
        <v>99</v>
      </c>
      <c r="B216" s="230">
        <v>43011</v>
      </c>
      <c r="C216" s="230"/>
      <c r="D216" s="231" t="s">
        <v>606</v>
      </c>
      <c r="E216" s="232" t="s">
        <v>623</v>
      </c>
      <c r="F216" s="233">
        <v>315</v>
      </c>
      <c r="G216" s="232"/>
      <c r="H216" s="232">
        <v>392</v>
      </c>
      <c r="I216" s="234">
        <v>384</v>
      </c>
      <c r="J216" s="235" t="s">
        <v>754</v>
      </c>
      <c r="K216" s="205">
        <f t="shared" si="55"/>
        <v>77</v>
      </c>
      <c r="L216" s="236">
        <f t="shared" si="56"/>
        <v>0.24444444444444444</v>
      </c>
      <c r="M216" s="232" t="s">
        <v>591</v>
      </c>
      <c r="N216" s="237">
        <v>43017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9">
        <v>100</v>
      </c>
      <c r="B217" s="230">
        <v>43013</v>
      </c>
      <c r="C217" s="230"/>
      <c r="D217" s="231" t="s">
        <v>463</v>
      </c>
      <c r="E217" s="232" t="s">
        <v>623</v>
      </c>
      <c r="F217" s="233">
        <v>145</v>
      </c>
      <c r="G217" s="232"/>
      <c r="H217" s="232">
        <v>179</v>
      </c>
      <c r="I217" s="234">
        <v>180</v>
      </c>
      <c r="J217" s="235" t="s">
        <v>755</v>
      </c>
      <c r="K217" s="205">
        <f t="shared" si="55"/>
        <v>34</v>
      </c>
      <c r="L217" s="236">
        <f t="shared" si="56"/>
        <v>0.23448275862068965</v>
      </c>
      <c r="M217" s="232" t="s">
        <v>591</v>
      </c>
      <c r="N217" s="237">
        <v>43025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9">
        <v>101</v>
      </c>
      <c r="B218" s="230">
        <v>43014</v>
      </c>
      <c r="C218" s="230"/>
      <c r="D218" s="231" t="s">
        <v>337</v>
      </c>
      <c r="E218" s="232" t="s">
        <v>623</v>
      </c>
      <c r="F218" s="233">
        <v>256</v>
      </c>
      <c r="G218" s="232"/>
      <c r="H218" s="232">
        <v>323</v>
      </c>
      <c r="I218" s="234">
        <v>320</v>
      </c>
      <c r="J218" s="235" t="s">
        <v>681</v>
      </c>
      <c r="K218" s="205">
        <f t="shared" si="55"/>
        <v>67</v>
      </c>
      <c r="L218" s="236">
        <f t="shared" si="56"/>
        <v>0.26171875</v>
      </c>
      <c r="M218" s="232" t="s">
        <v>591</v>
      </c>
      <c r="N218" s="237">
        <v>43067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9">
        <v>102</v>
      </c>
      <c r="B219" s="230">
        <v>43017</v>
      </c>
      <c r="C219" s="230"/>
      <c r="D219" s="231" t="s">
        <v>353</v>
      </c>
      <c r="E219" s="232" t="s">
        <v>623</v>
      </c>
      <c r="F219" s="233">
        <v>137.5</v>
      </c>
      <c r="G219" s="232"/>
      <c r="H219" s="232">
        <v>184</v>
      </c>
      <c r="I219" s="234">
        <v>183</v>
      </c>
      <c r="J219" s="235" t="s">
        <v>756</v>
      </c>
      <c r="K219" s="205">
        <f t="shared" si="55"/>
        <v>46.5</v>
      </c>
      <c r="L219" s="236">
        <f t="shared" si="56"/>
        <v>0.33818181818181819</v>
      </c>
      <c r="M219" s="232" t="s">
        <v>591</v>
      </c>
      <c r="N219" s="237">
        <v>43108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103</v>
      </c>
      <c r="B220" s="230">
        <v>43018</v>
      </c>
      <c r="C220" s="230"/>
      <c r="D220" s="231" t="s">
        <v>757</v>
      </c>
      <c r="E220" s="232" t="s">
        <v>623</v>
      </c>
      <c r="F220" s="233">
        <v>125.5</v>
      </c>
      <c r="G220" s="232"/>
      <c r="H220" s="232">
        <v>158</v>
      </c>
      <c r="I220" s="234">
        <v>155</v>
      </c>
      <c r="J220" s="235" t="s">
        <v>758</v>
      </c>
      <c r="K220" s="205">
        <f t="shared" si="55"/>
        <v>32.5</v>
      </c>
      <c r="L220" s="236">
        <f t="shared" si="56"/>
        <v>0.25896414342629481</v>
      </c>
      <c r="M220" s="232" t="s">
        <v>591</v>
      </c>
      <c r="N220" s="237">
        <v>43067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9">
        <v>104</v>
      </c>
      <c r="B221" s="230">
        <v>43018</v>
      </c>
      <c r="C221" s="230"/>
      <c r="D221" s="231" t="s">
        <v>759</v>
      </c>
      <c r="E221" s="232" t="s">
        <v>623</v>
      </c>
      <c r="F221" s="233">
        <v>895</v>
      </c>
      <c r="G221" s="232"/>
      <c r="H221" s="232">
        <v>1122.5</v>
      </c>
      <c r="I221" s="234">
        <v>1078</v>
      </c>
      <c r="J221" s="235" t="s">
        <v>760</v>
      </c>
      <c r="K221" s="205">
        <v>227.5</v>
      </c>
      <c r="L221" s="236">
        <v>0.25418994413407803</v>
      </c>
      <c r="M221" s="232" t="s">
        <v>591</v>
      </c>
      <c r="N221" s="237">
        <v>43117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9">
        <v>105</v>
      </c>
      <c r="B222" s="230">
        <v>43020</v>
      </c>
      <c r="C222" s="230"/>
      <c r="D222" s="231" t="s">
        <v>346</v>
      </c>
      <c r="E222" s="232" t="s">
        <v>623</v>
      </c>
      <c r="F222" s="233">
        <v>525</v>
      </c>
      <c r="G222" s="232"/>
      <c r="H222" s="232">
        <v>629</v>
      </c>
      <c r="I222" s="234">
        <v>629</v>
      </c>
      <c r="J222" s="235" t="s">
        <v>681</v>
      </c>
      <c r="K222" s="205">
        <v>104</v>
      </c>
      <c r="L222" s="236">
        <v>0.19809523809523799</v>
      </c>
      <c r="M222" s="232" t="s">
        <v>591</v>
      </c>
      <c r="N222" s="237">
        <v>43119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9">
        <v>106</v>
      </c>
      <c r="B223" s="230">
        <v>43046</v>
      </c>
      <c r="C223" s="230"/>
      <c r="D223" s="231" t="s">
        <v>388</v>
      </c>
      <c r="E223" s="232" t="s">
        <v>623</v>
      </c>
      <c r="F223" s="233">
        <v>740</v>
      </c>
      <c r="G223" s="232"/>
      <c r="H223" s="232">
        <v>892.5</v>
      </c>
      <c r="I223" s="234">
        <v>900</v>
      </c>
      <c r="J223" s="235" t="s">
        <v>761</v>
      </c>
      <c r="K223" s="205">
        <f t="shared" ref="K223:K225" si="57">H223-F223</f>
        <v>152.5</v>
      </c>
      <c r="L223" s="236">
        <f t="shared" ref="L223:L225" si="58">K223/F223</f>
        <v>0.20608108108108109</v>
      </c>
      <c r="M223" s="232" t="s">
        <v>591</v>
      </c>
      <c r="N223" s="237">
        <v>43052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8">
        <v>107</v>
      </c>
      <c r="B224" s="199">
        <v>43073</v>
      </c>
      <c r="C224" s="199"/>
      <c r="D224" s="200" t="s">
        <v>762</v>
      </c>
      <c r="E224" s="201" t="s">
        <v>623</v>
      </c>
      <c r="F224" s="202">
        <v>118.5</v>
      </c>
      <c r="G224" s="201"/>
      <c r="H224" s="201">
        <v>143.5</v>
      </c>
      <c r="I224" s="203">
        <v>145</v>
      </c>
      <c r="J224" s="204" t="s">
        <v>613</v>
      </c>
      <c r="K224" s="205">
        <f t="shared" si="57"/>
        <v>25</v>
      </c>
      <c r="L224" s="206">
        <f t="shared" si="58"/>
        <v>0.2109704641350211</v>
      </c>
      <c r="M224" s="201" t="s">
        <v>591</v>
      </c>
      <c r="N224" s="207">
        <v>43097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8">
        <v>108</v>
      </c>
      <c r="B225" s="209">
        <v>43090</v>
      </c>
      <c r="C225" s="209"/>
      <c r="D225" s="210" t="s">
        <v>434</v>
      </c>
      <c r="E225" s="211" t="s">
        <v>623</v>
      </c>
      <c r="F225" s="212">
        <v>715</v>
      </c>
      <c r="G225" s="212"/>
      <c r="H225" s="213">
        <v>500</v>
      </c>
      <c r="I225" s="213">
        <v>872</v>
      </c>
      <c r="J225" s="214" t="s">
        <v>763</v>
      </c>
      <c r="K225" s="215">
        <f t="shared" si="57"/>
        <v>-215</v>
      </c>
      <c r="L225" s="216">
        <f t="shared" si="58"/>
        <v>-0.30069930069930068</v>
      </c>
      <c r="M225" s="212" t="s">
        <v>604</v>
      </c>
      <c r="N225" s="209">
        <v>43670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8">
        <v>109</v>
      </c>
      <c r="B226" s="199">
        <v>43098</v>
      </c>
      <c r="C226" s="199"/>
      <c r="D226" s="200" t="s">
        <v>606</v>
      </c>
      <c r="E226" s="201" t="s">
        <v>623</v>
      </c>
      <c r="F226" s="202">
        <v>435</v>
      </c>
      <c r="G226" s="201"/>
      <c r="H226" s="201">
        <v>542.5</v>
      </c>
      <c r="I226" s="203">
        <v>539</v>
      </c>
      <c r="J226" s="204" t="s">
        <v>681</v>
      </c>
      <c r="K226" s="205">
        <v>107.5</v>
      </c>
      <c r="L226" s="206">
        <v>0.247126436781609</v>
      </c>
      <c r="M226" s="201" t="s">
        <v>591</v>
      </c>
      <c r="N226" s="207">
        <v>43206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8">
        <v>110</v>
      </c>
      <c r="B227" s="199">
        <v>43098</v>
      </c>
      <c r="C227" s="199"/>
      <c r="D227" s="200" t="s">
        <v>563</v>
      </c>
      <c r="E227" s="201" t="s">
        <v>623</v>
      </c>
      <c r="F227" s="202">
        <v>885</v>
      </c>
      <c r="G227" s="201"/>
      <c r="H227" s="201">
        <v>1090</v>
      </c>
      <c r="I227" s="203">
        <v>1084</v>
      </c>
      <c r="J227" s="204" t="s">
        <v>681</v>
      </c>
      <c r="K227" s="205">
        <v>205</v>
      </c>
      <c r="L227" s="206">
        <v>0.23163841807909599</v>
      </c>
      <c r="M227" s="201" t="s">
        <v>591</v>
      </c>
      <c r="N227" s="207">
        <v>43213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8">
        <v>111</v>
      </c>
      <c r="B228" s="239">
        <v>43192</v>
      </c>
      <c r="C228" s="239"/>
      <c r="D228" s="217" t="s">
        <v>764</v>
      </c>
      <c r="E228" s="212" t="s">
        <v>623</v>
      </c>
      <c r="F228" s="240">
        <v>478.5</v>
      </c>
      <c r="G228" s="212"/>
      <c r="H228" s="212">
        <v>442</v>
      </c>
      <c r="I228" s="213">
        <v>613</v>
      </c>
      <c r="J228" s="214" t="s">
        <v>765</v>
      </c>
      <c r="K228" s="215">
        <f t="shared" ref="K228:K231" si="59">H228-F228</f>
        <v>-36.5</v>
      </c>
      <c r="L228" s="216">
        <f t="shared" ref="L228:L231" si="60">K228/F228</f>
        <v>-7.6280041797283177E-2</v>
      </c>
      <c r="M228" s="212" t="s">
        <v>604</v>
      </c>
      <c r="N228" s="209">
        <v>43762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8">
        <v>112</v>
      </c>
      <c r="B229" s="209">
        <v>43194</v>
      </c>
      <c r="C229" s="209"/>
      <c r="D229" s="210" t="s">
        <v>766</v>
      </c>
      <c r="E229" s="211" t="s">
        <v>623</v>
      </c>
      <c r="F229" s="212">
        <f>141.5-7.3</f>
        <v>134.19999999999999</v>
      </c>
      <c r="G229" s="212"/>
      <c r="H229" s="213">
        <v>77</v>
      </c>
      <c r="I229" s="213">
        <v>180</v>
      </c>
      <c r="J229" s="214" t="s">
        <v>767</v>
      </c>
      <c r="K229" s="215">
        <f t="shared" si="59"/>
        <v>-57.199999999999989</v>
      </c>
      <c r="L229" s="216">
        <f t="shared" si="60"/>
        <v>-0.42622950819672129</v>
      </c>
      <c r="M229" s="212" t="s">
        <v>604</v>
      </c>
      <c r="N229" s="209">
        <v>43522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8">
        <v>113</v>
      </c>
      <c r="B230" s="209">
        <v>43209</v>
      </c>
      <c r="C230" s="209"/>
      <c r="D230" s="210" t="s">
        <v>768</v>
      </c>
      <c r="E230" s="211" t="s">
        <v>623</v>
      </c>
      <c r="F230" s="212">
        <v>430</v>
      </c>
      <c r="G230" s="212"/>
      <c r="H230" s="213">
        <v>220</v>
      </c>
      <c r="I230" s="213">
        <v>537</v>
      </c>
      <c r="J230" s="214" t="s">
        <v>769</v>
      </c>
      <c r="K230" s="215">
        <f t="shared" si="59"/>
        <v>-210</v>
      </c>
      <c r="L230" s="216">
        <f t="shared" si="60"/>
        <v>-0.48837209302325579</v>
      </c>
      <c r="M230" s="212" t="s">
        <v>604</v>
      </c>
      <c r="N230" s="209">
        <v>43252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9">
        <v>114</v>
      </c>
      <c r="B231" s="230">
        <v>43220</v>
      </c>
      <c r="C231" s="230"/>
      <c r="D231" s="231" t="s">
        <v>389</v>
      </c>
      <c r="E231" s="232" t="s">
        <v>623</v>
      </c>
      <c r="F231" s="232">
        <v>153.5</v>
      </c>
      <c r="G231" s="232"/>
      <c r="H231" s="232">
        <v>196</v>
      </c>
      <c r="I231" s="234">
        <v>196</v>
      </c>
      <c r="J231" s="204" t="s">
        <v>770</v>
      </c>
      <c r="K231" s="205">
        <f t="shared" si="59"/>
        <v>42.5</v>
      </c>
      <c r="L231" s="206">
        <f t="shared" si="60"/>
        <v>0.27687296416938112</v>
      </c>
      <c r="M231" s="201" t="s">
        <v>591</v>
      </c>
      <c r="N231" s="207">
        <v>43605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8">
        <v>115</v>
      </c>
      <c r="B232" s="209">
        <v>43306</v>
      </c>
      <c r="C232" s="209"/>
      <c r="D232" s="210" t="s">
        <v>740</v>
      </c>
      <c r="E232" s="211" t="s">
        <v>623</v>
      </c>
      <c r="F232" s="212">
        <v>27.5</v>
      </c>
      <c r="G232" s="212"/>
      <c r="H232" s="213">
        <v>13.1</v>
      </c>
      <c r="I232" s="213">
        <v>60</v>
      </c>
      <c r="J232" s="214" t="s">
        <v>771</v>
      </c>
      <c r="K232" s="215">
        <v>-14.4</v>
      </c>
      <c r="L232" s="216">
        <v>-0.52363636363636401</v>
      </c>
      <c r="M232" s="212" t="s">
        <v>604</v>
      </c>
      <c r="N232" s="209">
        <v>43138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38">
        <v>116</v>
      </c>
      <c r="B233" s="239">
        <v>43318</v>
      </c>
      <c r="C233" s="239"/>
      <c r="D233" s="217" t="s">
        <v>772</v>
      </c>
      <c r="E233" s="212" t="s">
        <v>623</v>
      </c>
      <c r="F233" s="212">
        <v>148.5</v>
      </c>
      <c r="G233" s="212"/>
      <c r="H233" s="212">
        <v>102</v>
      </c>
      <c r="I233" s="213">
        <v>182</v>
      </c>
      <c r="J233" s="214" t="s">
        <v>773</v>
      </c>
      <c r="K233" s="215">
        <f>H233-F233</f>
        <v>-46.5</v>
      </c>
      <c r="L233" s="216">
        <f>K233/F233</f>
        <v>-0.31313131313131315</v>
      </c>
      <c r="M233" s="212" t="s">
        <v>604</v>
      </c>
      <c r="N233" s="209">
        <v>43661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8">
        <v>117</v>
      </c>
      <c r="B234" s="199">
        <v>43335</v>
      </c>
      <c r="C234" s="199"/>
      <c r="D234" s="200" t="s">
        <v>774</v>
      </c>
      <c r="E234" s="201" t="s">
        <v>623</v>
      </c>
      <c r="F234" s="232">
        <v>285</v>
      </c>
      <c r="G234" s="201"/>
      <c r="H234" s="201">
        <v>355</v>
      </c>
      <c r="I234" s="203">
        <v>364</v>
      </c>
      <c r="J234" s="204" t="s">
        <v>775</v>
      </c>
      <c r="K234" s="205">
        <v>70</v>
      </c>
      <c r="L234" s="206">
        <v>0.24561403508771901</v>
      </c>
      <c r="M234" s="201" t="s">
        <v>591</v>
      </c>
      <c r="N234" s="207">
        <v>43455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8">
        <v>118</v>
      </c>
      <c r="B235" s="199">
        <v>43341</v>
      </c>
      <c r="C235" s="199"/>
      <c r="D235" s="200" t="s">
        <v>377</v>
      </c>
      <c r="E235" s="201" t="s">
        <v>623</v>
      </c>
      <c r="F235" s="232">
        <v>525</v>
      </c>
      <c r="G235" s="201"/>
      <c r="H235" s="201">
        <v>585</v>
      </c>
      <c r="I235" s="203">
        <v>635</v>
      </c>
      <c r="J235" s="204" t="s">
        <v>776</v>
      </c>
      <c r="K235" s="205">
        <f t="shared" ref="K235:K252" si="61">H235-F235</f>
        <v>60</v>
      </c>
      <c r="L235" s="206">
        <f t="shared" ref="L235:L252" si="62">K235/F235</f>
        <v>0.11428571428571428</v>
      </c>
      <c r="M235" s="201" t="s">
        <v>591</v>
      </c>
      <c r="N235" s="207">
        <v>43662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8">
        <v>119</v>
      </c>
      <c r="B236" s="199">
        <v>43395</v>
      </c>
      <c r="C236" s="199"/>
      <c r="D236" s="200" t="s">
        <v>363</v>
      </c>
      <c r="E236" s="201" t="s">
        <v>623</v>
      </c>
      <c r="F236" s="232">
        <v>475</v>
      </c>
      <c r="G236" s="201"/>
      <c r="H236" s="201">
        <v>574</v>
      </c>
      <c r="I236" s="203">
        <v>570</v>
      </c>
      <c r="J236" s="204" t="s">
        <v>681</v>
      </c>
      <c r="K236" s="205">
        <f t="shared" si="61"/>
        <v>99</v>
      </c>
      <c r="L236" s="206">
        <f t="shared" si="62"/>
        <v>0.20842105263157895</v>
      </c>
      <c r="M236" s="201" t="s">
        <v>591</v>
      </c>
      <c r="N236" s="207">
        <v>43403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9">
        <v>120</v>
      </c>
      <c r="B237" s="230">
        <v>43397</v>
      </c>
      <c r="C237" s="230"/>
      <c r="D237" s="231" t="s">
        <v>384</v>
      </c>
      <c r="E237" s="232" t="s">
        <v>623</v>
      </c>
      <c r="F237" s="232">
        <v>707.5</v>
      </c>
      <c r="G237" s="232"/>
      <c r="H237" s="232">
        <v>872</v>
      </c>
      <c r="I237" s="234">
        <v>872</v>
      </c>
      <c r="J237" s="235" t="s">
        <v>681</v>
      </c>
      <c r="K237" s="205">
        <f t="shared" si="61"/>
        <v>164.5</v>
      </c>
      <c r="L237" s="236">
        <f t="shared" si="62"/>
        <v>0.23250883392226149</v>
      </c>
      <c r="M237" s="232" t="s">
        <v>591</v>
      </c>
      <c r="N237" s="237">
        <v>43482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121</v>
      </c>
      <c r="B238" s="230">
        <v>43398</v>
      </c>
      <c r="C238" s="230"/>
      <c r="D238" s="231" t="s">
        <v>777</v>
      </c>
      <c r="E238" s="232" t="s">
        <v>623</v>
      </c>
      <c r="F238" s="232">
        <v>162</v>
      </c>
      <c r="G238" s="232"/>
      <c r="H238" s="232">
        <v>204</v>
      </c>
      <c r="I238" s="234">
        <v>209</v>
      </c>
      <c r="J238" s="235" t="s">
        <v>778</v>
      </c>
      <c r="K238" s="205">
        <f t="shared" si="61"/>
        <v>42</v>
      </c>
      <c r="L238" s="236">
        <f t="shared" si="62"/>
        <v>0.25925925925925924</v>
      </c>
      <c r="M238" s="232" t="s">
        <v>591</v>
      </c>
      <c r="N238" s="237">
        <v>43539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122</v>
      </c>
      <c r="B239" s="230">
        <v>43399</v>
      </c>
      <c r="C239" s="230"/>
      <c r="D239" s="231" t="s">
        <v>482</v>
      </c>
      <c r="E239" s="232" t="s">
        <v>623</v>
      </c>
      <c r="F239" s="232">
        <v>240</v>
      </c>
      <c r="G239" s="232"/>
      <c r="H239" s="232">
        <v>297</v>
      </c>
      <c r="I239" s="234">
        <v>297</v>
      </c>
      <c r="J239" s="235" t="s">
        <v>681</v>
      </c>
      <c r="K239" s="241">
        <f t="shared" si="61"/>
        <v>57</v>
      </c>
      <c r="L239" s="236">
        <f t="shared" si="62"/>
        <v>0.23749999999999999</v>
      </c>
      <c r="M239" s="232" t="s">
        <v>591</v>
      </c>
      <c r="N239" s="237">
        <v>43417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8">
        <v>123</v>
      </c>
      <c r="B240" s="199">
        <v>43439</v>
      </c>
      <c r="C240" s="199"/>
      <c r="D240" s="200" t="s">
        <v>779</v>
      </c>
      <c r="E240" s="201" t="s">
        <v>623</v>
      </c>
      <c r="F240" s="201">
        <v>202.5</v>
      </c>
      <c r="G240" s="201"/>
      <c r="H240" s="201">
        <v>255</v>
      </c>
      <c r="I240" s="203">
        <v>252</v>
      </c>
      <c r="J240" s="204" t="s">
        <v>681</v>
      </c>
      <c r="K240" s="205">
        <f t="shared" si="61"/>
        <v>52.5</v>
      </c>
      <c r="L240" s="206">
        <f t="shared" si="62"/>
        <v>0.25925925925925924</v>
      </c>
      <c r="M240" s="201" t="s">
        <v>591</v>
      </c>
      <c r="N240" s="207">
        <v>43542</v>
      </c>
      <c r="O240" s="1"/>
      <c r="P240" s="1"/>
      <c r="Q240" s="1"/>
      <c r="R240" s="6" t="s">
        <v>780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9">
        <v>124</v>
      </c>
      <c r="B241" s="230">
        <v>43465</v>
      </c>
      <c r="C241" s="199"/>
      <c r="D241" s="231" t="s">
        <v>416</v>
      </c>
      <c r="E241" s="232" t="s">
        <v>623</v>
      </c>
      <c r="F241" s="232">
        <v>710</v>
      </c>
      <c r="G241" s="232"/>
      <c r="H241" s="232">
        <v>866</v>
      </c>
      <c r="I241" s="234">
        <v>866</v>
      </c>
      <c r="J241" s="235" t="s">
        <v>681</v>
      </c>
      <c r="K241" s="205">
        <f t="shared" si="61"/>
        <v>156</v>
      </c>
      <c r="L241" s="206">
        <f t="shared" si="62"/>
        <v>0.21971830985915494</v>
      </c>
      <c r="M241" s="201" t="s">
        <v>591</v>
      </c>
      <c r="N241" s="207">
        <v>43553</v>
      </c>
      <c r="O241" s="1"/>
      <c r="P241" s="1"/>
      <c r="Q241" s="1"/>
      <c r="R241" s="6" t="s">
        <v>780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125</v>
      </c>
      <c r="B242" s="230">
        <v>43522</v>
      </c>
      <c r="C242" s="230"/>
      <c r="D242" s="231" t="s">
        <v>153</v>
      </c>
      <c r="E242" s="232" t="s">
        <v>623</v>
      </c>
      <c r="F242" s="232">
        <v>337.25</v>
      </c>
      <c r="G242" s="232"/>
      <c r="H242" s="232">
        <v>398.5</v>
      </c>
      <c r="I242" s="234">
        <v>411</v>
      </c>
      <c r="J242" s="204" t="s">
        <v>781</v>
      </c>
      <c r="K242" s="205">
        <f t="shared" si="61"/>
        <v>61.25</v>
      </c>
      <c r="L242" s="206">
        <f t="shared" si="62"/>
        <v>0.1816160118606375</v>
      </c>
      <c r="M242" s="201" t="s">
        <v>591</v>
      </c>
      <c r="N242" s="207">
        <v>43760</v>
      </c>
      <c r="O242" s="1"/>
      <c r="P242" s="1"/>
      <c r="Q242" s="1"/>
      <c r="R242" s="6" t="s">
        <v>780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42">
        <v>126</v>
      </c>
      <c r="B243" s="243">
        <v>43559</v>
      </c>
      <c r="C243" s="243"/>
      <c r="D243" s="244" t="s">
        <v>782</v>
      </c>
      <c r="E243" s="245" t="s">
        <v>623</v>
      </c>
      <c r="F243" s="245">
        <v>130</v>
      </c>
      <c r="G243" s="245"/>
      <c r="H243" s="245">
        <v>65</v>
      </c>
      <c r="I243" s="246">
        <v>158</v>
      </c>
      <c r="J243" s="214" t="s">
        <v>783</v>
      </c>
      <c r="K243" s="215">
        <f t="shared" si="61"/>
        <v>-65</v>
      </c>
      <c r="L243" s="216">
        <f t="shared" si="62"/>
        <v>-0.5</v>
      </c>
      <c r="M243" s="212" t="s">
        <v>604</v>
      </c>
      <c r="N243" s="209">
        <v>43726</v>
      </c>
      <c r="O243" s="1"/>
      <c r="P243" s="1"/>
      <c r="Q243" s="1"/>
      <c r="R243" s="6" t="s">
        <v>784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9">
        <v>127</v>
      </c>
      <c r="B244" s="230">
        <v>43017</v>
      </c>
      <c r="C244" s="230"/>
      <c r="D244" s="231" t="s">
        <v>186</v>
      </c>
      <c r="E244" s="232" t="s">
        <v>623</v>
      </c>
      <c r="F244" s="232">
        <v>141.5</v>
      </c>
      <c r="G244" s="232"/>
      <c r="H244" s="232">
        <v>183.5</v>
      </c>
      <c r="I244" s="234">
        <v>210</v>
      </c>
      <c r="J244" s="204" t="s">
        <v>778</v>
      </c>
      <c r="K244" s="205">
        <f t="shared" si="61"/>
        <v>42</v>
      </c>
      <c r="L244" s="206">
        <f t="shared" si="62"/>
        <v>0.29681978798586572</v>
      </c>
      <c r="M244" s="201" t="s">
        <v>591</v>
      </c>
      <c r="N244" s="207">
        <v>43042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42">
        <v>128</v>
      </c>
      <c r="B245" s="243">
        <v>43074</v>
      </c>
      <c r="C245" s="243"/>
      <c r="D245" s="244" t="s">
        <v>785</v>
      </c>
      <c r="E245" s="245" t="s">
        <v>623</v>
      </c>
      <c r="F245" s="240">
        <v>172</v>
      </c>
      <c r="G245" s="245"/>
      <c r="H245" s="245">
        <v>155.25</v>
      </c>
      <c r="I245" s="246">
        <v>230</v>
      </c>
      <c r="J245" s="214" t="s">
        <v>786</v>
      </c>
      <c r="K245" s="215">
        <f t="shared" si="61"/>
        <v>-16.75</v>
      </c>
      <c r="L245" s="216">
        <f t="shared" si="62"/>
        <v>-9.7383720930232565E-2</v>
      </c>
      <c r="M245" s="212" t="s">
        <v>604</v>
      </c>
      <c r="N245" s="209">
        <v>43787</v>
      </c>
      <c r="O245" s="1"/>
      <c r="P245" s="1"/>
      <c r="Q245" s="1"/>
      <c r="R245" s="6" t="s">
        <v>784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9">
        <v>129</v>
      </c>
      <c r="B246" s="230">
        <v>43398</v>
      </c>
      <c r="C246" s="230"/>
      <c r="D246" s="231" t="s">
        <v>108</v>
      </c>
      <c r="E246" s="232" t="s">
        <v>623</v>
      </c>
      <c r="F246" s="232">
        <v>698.5</v>
      </c>
      <c r="G246" s="232"/>
      <c r="H246" s="232">
        <v>890</v>
      </c>
      <c r="I246" s="234">
        <v>890</v>
      </c>
      <c r="J246" s="204" t="s">
        <v>868</v>
      </c>
      <c r="K246" s="205">
        <f t="shared" si="61"/>
        <v>191.5</v>
      </c>
      <c r="L246" s="206">
        <f t="shared" si="62"/>
        <v>0.27415891195418757</v>
      </c>
      <c r="M246" s="201" t="s">
        <v>591</v>
      </c>
      <c r="N246" s="207">
        <v>44328</v>
      </c>
      <c r="O246" s="1"/>
      <c r="P246" s="1"/>
      <c r="Q246" s="1"/>
      <c r="R246" s="6" t="s">
        <v>780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130</v>
      </c>
      <c r="B247" s="230">
        <v>42877</v>
      </c>
      <c r="C247" s="230"/>
      <c r="D247" s="231" t="s">
        <v>376</v>
      </c>
      <c r="E247" s="232" t="s">
        <v>623</v>
      </c>
      <c r="F247" s="232">
        <v>127.6</v>
      </c>
      <c r="G247" s="232"/>
      <c r="H247" s="232">
        <v>138</v>
      </c>
      <c r="I247" s="234">
        <v>190</v>
      </c>
      <c r="J247" s="204" t="s">
        <v>787</v>
      </c>
      <c r="K247" s="205">
        <f t="shared" si="61"/>
        <v>10.400000000000006</v>
      </c>
      <c r="L247" s="206">
        <f t="shared" si="62"/>
        <v>8.1504702194357417E-2</v>
      </c>
      <c r="M247" s="201" t="s">
        <v>591</v>
      </c>
      <c r="N247" s="207">
        <v>43774</v>
      </c>
      <c r="O247" s="1"/>
      <c r="P247" s="1"/>
      <c r="Q247" s="1"/>
      <c r="R247" s="6" t="s">
        <v>784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131</v>
      </c>
      <c r="B248" s="230">
        <v>43158</v>
      </c>
      <c r="C248" s="230"/>
      <c r="D248" s="231" t="s">
        <v>788</v>
      </c>
      <c r="E248" s="232" t="s">
        <v>623</v>
      </c>
      <c r="F248" s="232">
        <v>317</v>
      </c>
      <c r="G248" s="232"/>
      <c r="H248" s="232">
        <v>382.5</v>
      </c>
      <c r="I248" s="234">
        <v>398</v>
      </c>
      <c r="J248" s="204" t="s">
        <v>789</v>
      </c>
      <c r="K248" s="205">
        <f t="shared" si="61"/>
        <v>65.5</v>
      </c>
      <c r="L248" s="206">
        <f t="shared" si="62"/>
        <v>0.20662460567823343</v>
      </c>
      <c r="M248" s="201" t="s">
        <v>591</v>
      </c>
      <c r="N248" s="207">
        <v>44238</v>
      </c>
      <c r="O248" s="1"/>
      <c r="P248" s="1"/>
      <c r="Q248" s="1"/>
      <c r="R248" s="6" t="s">
        <v>784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42">
        <v>132</v>
      </c>
      <c r="B249" s="243">
        <v>43164</v>
      </c>
      <c r="C249" s="243"/>
      <c r="D249" s="244" t="s">
        <v>145</v>
      </c>
      <c r="E249" s="245" t="s">
        <v>623</v>
      </c>
      <c r="F249" s="240">
        <f>510-14.4</f>
        <v>495.6</v>
      </c>
      <c r="G249" s="245"/>
      <c r="H249" s="245">
        <v>350</v>
      </c>
      <c r="I249" s="246">
        <v>672</v>
      </c>
      <c r="J249" s="214" t="s">
        <v>790</v>
      </c>
      <c r="K249" s="215">
        <f t="shared" si="61"/>
        <v>-145.60000000000002</v>
      </c>
      <c r="L249" s="216">
        <f t="shared" si="62"/>
        <v>-0.29378531073446329</v>
      </c>
      <c r="M249" s="212" t="s">
        <v>604</v>
      </c>
      <c r="N249" s="209">
        <v>43887</v>
      </c>
      <c r="O249" s="1"/>
      <c r="P249" s="1"/>
      <c r="Q249" s="1"/>
      <c r="R249" s="6" t="s">
        <v>780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42">
        <v>133</v>
      </c>
      <c r="B250" s="243">
        <v>43237</v>
      </c>
      <c r="C250" s="243"/>
      <c r="D250" s="244" t="s">
        <v>474</v>
      </c>
      <c r="E250" s="245" t="s">
        <v>623</v>
      </c>
      <c r="F250" s="240">
        <v>230.3</v>
      </c>
      <c r="G250" s="245"/>
      <c r="H250" s="245">
        <v>102.5</v>
      </c>
      <c r="I250" s="246">
        <v>348</v>
      </c>
      <c r="J250" s="214" t="s">
        <v>791</v>
      </c>
      <c r="K250" s="215">
        <f t="shared" si="61"/>
        <v>-127.80000000000001</v>
      </c>
      <c r="L250" s="216">
        <f t="shared" si="62"/>
        <v>-0.55492835432045162</v>
      </c>
      <c r="M250" s="212" t="s">
        <v>604</v>
      </c>
      <c r="N250" s="209">
        <v>43896</v>
      </c>
      <c r="O250" s="1"/>
      <c r="P250" s="1"/>
      <c r="Q250" s="1"/>
      <c r="R250" s="6" t="s">
        <v>780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9">
        <v>134</v>
      </c>
      <c r="B251" s="230">
        <v>43258</v>
      </c>
      <c r="C251" s="230"/>
      <c r="D251" s="231" t="s">
        <v>439</v>
      </c>
      <c r="E251" s="232" t="s">
        <v>623</v>
      </c>
      <c r="F251" s="232">
        <f>342.5-5.1</f>
        <v>337.4</v>
      </c>
      <c r="G251" s="232"/>
      <c r="H251" s="232">
        <v>412.5</v>
      </c>
      <c r="I251" s="234">
        <v>439</v>
      </c>
      <c r="J251" s="204" t="s">
        <v>792</v>
      </c>
      <c r="K251" s="205">
        <f t="shared" si="61"/>
        <v>75.100000000000023</v>
      </c>
      <c r="L251" s="206">
        <f t="shared" si="62"/>
        <v>0.22258446947243635</v>
      </c>
      <c r="M251" s="201" t="s">
        <v>591</v>
      </c>
      <c r="N251" s="207">
        <v>44230</v>
      </c>
      <c r="O251" s="1"/>
      <c r="P251" s="1"/>
      <c r="Q251" s="1"/>
      <c r="R251" s="6" t="s">
        <v>784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3">
        <v>135</v>
      </c>
      <c r="B252" s="222">
        <v>43285</v>
      </c>
      <c r="C252" s="222"/>
      <c r="D252" s="223" t="s">
        <v>55</v>
      </c>
      <c r="E252" s="224" t="s">
        <v>623</v>
      </c>
      <c r="F252" s="224">
        <f>127.5-5.53</f>
        <v>121.97</v>
      </c>
      <c r="G252" s="225"/>
      <c r="H252" s="225">
        <v>122.5</v>
      </c>
      <c r="I252" s="225">
        <v>170</v>
      </c>
      <c r="J252" s="226" t="s">
        <v>825</v>
      </c>
      <c r="K252" s="227">
        <f t="shared" si="61"/>
        <v>0.53000000000000114</v>
      </c>
      <c r="L252" s="228">
        <f t="shared" si="62"/>
        <v>4.3453308190538747E-3</v>
      </c>
      <c r="M252" s="224" t="s">
        <v>714</v>
      </c>
      <c r="N252" s="222">
        <v>44431</v>
      </c>
      <c r="O252" s="1"/>
      <c r="P252" s="1"/>
      <c r="Q252" s="1"/>
      <c r="R252" s="6" t="s">
        <v>780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42">
        <v>136</v>
      </c>
      <c r="B253" s="243">
        <v>43294</v>
      </c>
      <c r="C253" s="243"/>
      <c r="D253" s="244" t="s">
        <v>365</v>
      </c>
      <c r="E253" s="245" t="s">
        <v>623</v>
      </c>
      <c r="F253" s="240">
        <v>46.5</v>
      </c>
      <c r="G253" s="245"/>
      <c r="H253" s="245">
        <v>17</v>
      </c>
      <c r="I253" s="246">
        <v>59</v>
      </c>
      <c r="J253" s="214" t="s">
        <v>793</v>
      </c>
      <c r="K253" s="215">
        <f t="shared" ref="K253:K261" si="63">H253-F253</f>
        <v>-29.5</v>
      </c>
      <c r="L253" s="216">
        <f t="shared" ref="L253:L261" si="64">K253/F253</f>
        <v>-0.63440860215053763</v>
      </c>
      <c r="M253" s="212" t="s">
        <v>604</v>
      </c>
      <c r="N253" s="209">
        <v>43887</v>
      </c>
      <c r="O253" s="1"/>
      <c r="P253" s="1"/>
      <c r="Q253" s="1"/>
      <c r="R253" s="6" t="s">
        <v>780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9">
        <v>137</v>
      </c>
      <c r="B254" s="230">
        <v>43396</v>
      </c>
      <c r="C254" s="230"/>
      <c r="D254" s="231" t="s">
        <v>418</v>
      </c>
      <c r="E254" s="232" t="s">
        <v>623</v>
      </c>
      <c r="F254" s="232">
        <v>156.5</v>
      </c>
      <c r="G254" s="232"/>
      <c r="H254" s="232">
        <v>207.5</v>
      </c>
      <c r="I254" s="234">
        <v>191</v>
      </c>
      <c r="J254" s="204" t="s">
        <v>681</v>
      </c>
      <c r="K254" s="205">
        <f t="shared" si="63"/>
        <v>51</v>
      </c>
      <c r="L254" s="206">
        <f t="shared" si="64"/>
        <v>0.32587859424920129</v>
      </c>
      <c r="M254" s="201" t="s">
        <v>591</v>
      </c>
      <c r="N254" s="207">
        <v>44369</v>
      </c>
      <c r="O254" s="1"/>
      <c r="P254" s="1"/>
      <c r="Q254" s="1"/>
      <c r="R254" s="6" t="s">
        <v>780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9">
        <v>138</v>
      </c>
      <c r="B255" s="230">
        <v>43439</v>
      </c>
      <c r="C255" s="230"/>
      <c r="D255" s="231" t="s">
        <v>327</v>
      </c>
      <c r="E255" s="232" t="s">
        <v>623</v>
      </c>
      <c r="F255" s="232">
        <v>259.5</v>
      </c>
      <c r="G255" s="232"/>
      <c r="H255" s="232">
        <v>320</v>
      </c>
      <c r="I255" s="234">
        <v>320</v>
      </c>
      <c r="J255" s="204" t="s">
        <v>681</v>
      </c>
      <c r="K255" s="205">
        <f t="shared" si="63"/>
        <v>60.5</v>
      </c>
      <c r="L255" s="206">
        <f t="shared" si="64"/>
        <v>0.23314065510597304</v>
      </c>
      <c r="M255" s="201" t="s">
        <v>591</v>
      </c>
      <c r="N255" s="207">
        <v>44323</v>
      </c>
      <c r="O255" s="1"/>
      <c r="P255" s="1"/>
      <c r="Q255" s="1"/>
      <c r="R255" s="6" t="s">
        <v>780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42">
        <v>139</v>
      </c>
      <c r="B256" s="243">
        <v>43439</v>
      </c>
      <c r="C256" s="243"/>
      <c r="D256" s="244" t="s">
        <v>794</v>
      </c>
      <c r="E256" s="245" t="s">
        <v>623</v>
      </c>
      <c r="F256" s="245">
        <v>715</v>
      </c>
      <c r="G256" s="245"/>
      <c r="H256" s="245">
        <v>445</v>
      </c>
      <c r="I256" s="246">
        <v>840</v>
      </c>
      <c r="J256" s="214" t="s">
        <v>795</v>
      </c>
      <c r="K256" s="215">
        <f t="shared" si="63"/>
        <v>-270</v>
      </c>
      <c r="L256" s="216">
        <f t="shared" si="64"/>
        <v>-0.3776223776223776</v>
      </c>
      <c r="M256" s="212" t="s">
        <v>604</v>
      </c>
      <c r="N256" s="209">
        <v>43800</v>
      </c>
      <c r="O256" s="1"/>
      <c r="P256" s="1"/>
      <c r="Q256" s="1"/>
      <c r="R256" s="6" t="s">
        <v>780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9">
        <v>140</v>
      </c>
      <c r="B257" s="230">
        <v>43469</v>
      </c>
      <c r="C257" s="230"/>
      <c r="D257" s="231" t="s">
        <v>158</v>
      </c>
      <c r="E257" s="232" t="s">
        <v>623</v>
      </c>
      <c r="F257" s="232">
        <v>875</v>
      </c>
      <c r="G257" s="232"/>
      <c r="H257" s="232">
        <v>1165</v>
      </c>
      <c r="I257" s="234">
        <v>1185</v>
      </c>
      <c r="J257" s="204" t="s">
        <v>796</v>
      </c>
      <c r="K257" s="205">
        <f t="shared" si="63"/>
        <v>290</v>
      </c>
      <c r="L257" s="206">
        <f t="shared" si="64"/>
        <v>0.33142857142857141</v>
      </c>
      <c r="M257" s="201" t="s">
        <v>591</v>
      </c>
      <c r="N257" s="207">
        <v>43847</v>
      </c>
      <c r="O257" s="1"/>
      <c r="P257" s="1"/>
      <c r="Q257" s="1"/>
      <c r="R257" s="6" t="s">
        <v>780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9">
        <v>141</v>
      </c>
      <c r="B258" s="230">
        <v>43559</v>
      </c>
      <c r="C258" s="230"/>
      <c r="D258" s="231" t="s">
        <v>343</v>
      </c>
      <c r="E258" s="232" t="s">
        <v>623</v>
      </c>
      <c r="F258" s="232">
        <f>387-14.63</f>
        <v>372.37</v>
      </c>
      <c r="G258" s="232"/>
      <c r="H258" s="232">
        <v>490</v>
      </c>
      <c r="I258" s="234">
        <v>490</v>
      </c>
      <c r="J258" s="204" t="s">
        <v>681</v>
      </c>
      <c r="K258" s="205">
        <f t="shared" si="63"/>
        <v>117.63</v>
      </c>
      <c r="L258" s="206">
        <f t="shared" si="64"/>
        <v>0.31589548030185027</v>
      </c>
      <c r="M258" s="201" t="s">
        <v>591</v>
      </c>
      <c r="N258" s="207">
        <v>43850</v>
      </c>
      <c r="O258" s="1"/>
      <c r="P258" s="1"/>
      <c r="Q258" s="1"/>
      <c r="R258" s="6" t="s">
        <v>780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42">
        <v>142</v>
      </c>
      <c r="B259" s="243">
        <v>43578</v>
      </c>
      <c r="C259" s="243"/>
      <c r="D259" s="244" t="s">
        <v>797</v>
      </c>
      <c r="E259" s="245" t="s">
        <v>593</v>
      </c>
      <c r="F259" s="245">
        <v>220</v>
      </c>
      <c r="G259" s="245"/>
      <c r="H259" s="245">
        <v>127.5</v>
      </c>
      <c r="I259" s="246">
        <v>284</v>
      </c>
      <c r="J259" s="214" t="s">
        <v>798</v>
      </c>
      <c r="K259" s="215">
        <f t="shared" si="63"/>
        <v>-92.5</v>
      </c>
      <c r="L259" s="216">
        <f t="shared" si="64"/>
        <v>-0.42045454545454547</v>
      </c>
      <c r="M259" s="212" t="s">
        <v>604</v>
      </c>
      <c r="N259" s="209">
        <v>43896</v>
      </c>
      <c r="O259" s="1"/>
      <c r="P259" s="1"/>
      <c r="Q259" s="1"/>
      <c r="R259" s="6" t="s">
        <v>780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9">
        <v>143</v>
      </c>
      <c r="B260" s="230">
        <v>43622</v>
      </c>
      <c r="C260" s="230"/>
      <c r="D260" s="231" t="s">
        <v>483</v>
      </c>
      <c r="E260" s="232" t="s">
        <v>593</v>
      </c>
      <c r="F260" s="232">
        <v>332.8</v>
      </c>
      <c r="G260" s="232"/>
      <c r="H260" s="232">
        <v>405</v>
      </c>
      <c r="I260" s="234">
        <v>419</v>
      </c>
      <c r="J260" s="204" t="s">
        <v>799</v>
      </c>
      <c r="K260" s="205">
        <f t="shared" si="63"/>
        <v>72.199999999999989</v>
      </c>
      <c r="L260" s="206">
        <f t="shared" si="64"/>
        <v>0.21694711538461534</v>
      </c>
      <c r="M260" s="201" t="s">
        <v>591</v>
      </c>
      <c r="N260" s="207">
        <v>43860</v>
      </c>
      <c r="O260" s="1"/>
      <c r="P260" s="1"/>
      <c r="Q260" s="1"/>
      <c r="R260" s="6" t="s">
        <v>784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3">
        <v>144</v>
      </c>
      <c r="B261" s="222">
        <v>43641</v>
      </c>
      <c r="C261" s="222"/>
      <c r="D261" s="223" t="s">
        <v>151</v>
      </c>
      <c r="E261" s="224" t="s">
        <v>623</v>
      </c>
      <c r="F261" s="224">
        <v>386</v>
      </c>
      <c r="G261" s="225"/>
      <c r="H261" s="225">
        <v>395</v>
      </c>
      <c r="I261" s="225">
        <v>452</v>
      </c>
      <c r="J261" s="226" t="s">
        <v>800</v>
      </c>
      <c r="K261" s="227">
        <f t="shared" si="63"/>
        <v>9</v>
      </c>
      <c r="L261" s="228">
        <f t="shared" si="64"/>
        <v>2.3316062176165803E-2</v>
      </c>
      <c r="M261" s="224" t="s">
        <v>714</v>
      </c>
      <c r="N261" s="222">
        <v>43868</v>
      </c>
      <c r="O261" s="1"/>
      <c r="P261" s="1"/>
      <c r="Q261" s="1"/>
      <c r="R261" s="6" t="s">
        <v>784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3">
        <v>145</v>
      </c>
      <c r="B262" s="222">
        <v>43707</v>
      </c>
      <c r="C262" s="222"/>
      <c r="D262" s="223" t="s">
        <v>131</v>
      </c>
      <c r="E262" s="224" t="s">
        <v>623</v>
      </c>
      <c r="F262" s="224">
        <v>137.5</v>
      </c>
      <c r="G262" s="225"/>
      <c r="H262" s="225">
        <v>138.5</v>
      </c>
      <c r="I262" s="225">
        <v>190</v>
      </c>
      <c r="J262" s="226" t="s">
        <v>824</v>
      </c>
      <c r="K262" s="227">
        <f t="shared" ref="K262" si="65">H262-F262</f>
        <v>1</v>
      </c>
      <c r="L262" s="228">
        <f t="shared" ref="L262" si="66">K262/F262</f>
        <v>7.2727272727272727E-3</v>
      </c>
      <c r="M262" s="224" t="s">
        <v>714</v>
      </c>
      <c r="N262" s="222">
        <v>44432</v>
      </c>
      <c r="O262" s="1"/>
      <c r="P262" s="1"/>
      <c r="Q262" s="1"/>
      <c r="R262" s="6" t="s">
        <v>780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9">
        <v>146</v>
      </c>
      <c r="B263" s="230">
        <v>43731</v>
      </c>
      <c r="C263" s="230"/>
      <c r="D263" s="231" t="s">
        <v>430</v>
      </c>
      <c r="E263" s="232" t="s">
        <v>623</v>
      </c>
      <c r="F263" s="232">
        <v>235</v>
      </c>
      <c r="G263" s="232"/>
      <c r="H263" s="232">
        <v>295</v>
      </c>
      <c r="I263" s="234">
        <v>296</v>
      </c>
      <c r="J263" s="204" t="s">
        <v>801</v>
      </c>
      <c r="K263" s="205">
        <f t="shared" ref="K263:K268" si="67">H263-F263</f>
        <v>60</v>
      </c>
      <c r="L263" s="206">
        <f t="shared" ref="L263:L268" si="68">K263/F263</f>
        <v>0.25531914893617019</v>
      </c>
      <c r="M263" s="201" t="s">
        <v>591</v>
      </c>
      <c r="N263" s="207">
        <v>43844</v>
      </c>
      <c r="O263" s="1"/>
      <c r="P263" s="1"/>
      <c r="Q263" s="1"/>
      <c r="R263" s="6" t="s">
        <v>784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147</v>
      </c>
      <c r="B264" s="230">
        <v>43752</v>
      </c>
      <c r="C264" s="230"/>
      <c r="D264" s="231" t="s">
        <v>802</v>
      </c>
      <c r="E264" s="232" t="s">
        <v>623</v>
      </c>
      <c r="F264" s="232">
        <v>277.5</v>
      </c>
      <c r="G264" s="232"/>
      <c r="H264" s="232">
        <v>333</v>
      </c>
      <c r="I264" s="234">
        <v>333</v>
      </c>
      <c r="J264" s="204" t="s">
        <v>803</v>
      </c>
      <c r="K264" s="205">
        <f t="shared" si="67"/>
        <v>55.5</v>
      </c>
      <c r="L264" s="206">
        <f t="shared" si="68"/>
        <v>0.2</v>
      </c>
      <c r="M264" s="201" t="s">
        <v>591</v>
      </c>
      <c r="N264" s="207">
        <v>43846</v>
      </c>
      <c r="O264" s="1"/>
      <c r="P264" s="1"/>
      <c r="Q264" s="1"/>
      <c r="R264" s="6" t="s">
        <v>780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148</v>
      </c>
      <c r="B265" s="230">
        <v>43752</v>
      </c>
      <c r="C265" s="230"/>
      <c r="D265" s="231" t="s">
        <v>804</v>
      </c>
      <c r="E265" s="232" t="s">
        <v>623</v>
      </c>
      <c r="F265" s="232">
        <v>930</v>
      </c>
      <c r="G265" s="232"/>
      <c r="H265" s="232">
        <v>1165</v>
      </c>
      <c r="I265" s="234">
        <v>1200</v>
      </c>
      <c r="J265" s="204" t="s">
        <v>805</v>
      </c>
      <c r="K265" s="205">
        <f t="shared" si="67"/>
        <v>235</v>
      </c>
      <c r="L265" s="206">
        <f t="shared" si="68"/>
        <v>0.25268817204301075</v>
      </c>
      <c r="M265" s="201" t="s">
        <v>591</v>
      </c>
      <c r="N265" s="207">
        <v>43847</v>
      </c>
      <c r="O265" s="1"/>
      <c r="P265" s="1"/>
      <c r="Q265" s="1"/>
      <c r="R265" s="6" t="s">
        <v>784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9">
        <v>149</v>
      </c>
      <c r="B266" s="230">
        <v>43753</v>
      </c>
      <c r="C266" s="230"/>
      <c r="D266" s="231" t="s">
        <v>806</v>
      </c>
      <c r="E266" s="232" t="s">
        <v>623</v>
      </c>
      <c r="F266" s="202">
        <v>111</v>
      </c>
      <c r="G266" s="232"/>
      <c r="H266" s="232">
        <v>141</v>
      </c>
      <c r="I266" s="234">
        <v>141</v>
      </c>
      <c r="J266" s="204" t="s">
        <v>607</v>
      </c>
      <c r="K266" s="205">
        <f t="shared" si="67"/>
        <v>30</v>
      </c>
      <c r="L266" s="206">
        <f t="shared" si="68"/>
        <v>0.27027027027027029</v>
      </c>
      <c r="M266" s="201" t="s">
        <v>591</v>
      </c>
      <c r="N266" s="207">
        <v>44328</v>
      </c>
      <c r="O266" s="1"/>
      <c r="P266" s="1"/>
      <c r="Q266" s="1"/>
      <c r="R266" s="6" t="s">
        <v>784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150</v>
      </c>
      <c r="B267" s="230">
        <v>43753</v>
      </c>
      <c r="C267" s="230"/>
      <c r="D267" s="231" t="s">
        <v>807</v>
      </c>
      <c r="E267" s="232" t="s">
        <v>623</v>
      </c>
      <c r="F267" s="202">
        <v>296</v>
      </c>
      <c r="G267" s="232"/>
      <c r="H267" s="232">
        <v>370</v>
      </c>
      <c r="I267" s="234">
        <v>370</v>
      </c>
      <c r="J267" s="204" t="s">
        <v>681</v>
      </c>
      <c r="K267" s="205">
        <f t="shared" si="67"/>
        <v>74</v>
      </c>
      <c r="L267" s="206">
        <f t="shared" si="68"/>
        <v>0.25</v>
      </c>
      <c r="M267" s="201" t="s">
        <v>591</v>
      </c>
      <c r="N267" s="207">
        <v>43853</v>
      </c>
      <c r="O267" s="1"/>
      <c r="P267" s="1"/>
      <c r="Q267" s="1"/>
      <c r="R267" s="6" t="s">
        <v>784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9">
        <v>151</v>
      </c>
      <c r="B268" s="230">
        <v>43754</v>
      </c>
      <c r="C268" s="230"/>
      <c r="D268" s="231" t="s">
        <v>808</v>
      </c>
      <c r="E268" s="232" t="s">
        <v>623</v>
      </c>
      <c r="F268" s="202">
        <v>300</v>
      </c>
      <c r="G268" s="232"/>
      <c r="H268" s="232">
        <v>382.5</v>
      </c>
      <c r="I268" s="234">
        <v>344</v>
      </c>
      <c r="J268" s="204" t="s">
        <v>809</v>
      </c>
      <c r="K268" s="205">
        <f t="shared" si="67"/>
        <v>82.5</v>
      </c>
      <c r="L268" s="206">
        <f t="shared" si="68"/>
        <v>0.27500000000000002</v>
      </c>
      <c r="M268" s="201" t="s">
        <v>591</v>
      </c>
      <c r="N268" s="207">
        <v>44238</v>
      </c>
      <c r="O268" s="1"/>
      <c r="P268" s="1"/>
      <c r="Q268" s="1"/>
      <c r="R268" s="6" t="s">
        <v>784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48">
        <v>152</v>
      </c>
      <c r="B269" s="249">
        <v>43832</v>
      </c>
      <c r="C269" s="249"/>
      <c r="D269" s="250" t="s">
        <v>810</v>
      </c>
      <c r="E269" s="56" t="s">
        <v>623</v>
      </c>
      <c r="F269" s="251" t="s">
        <v>811</v>
      </c>
      <c r="G269" s="56"/>
      <c r="H269" s="56"/>
      <c r="I269" s="252">
        <v>590</v>
      </c>
      <c r="J269" s="247" t="s">
        <v>594</v>
      </c>
      <c r="K269" s="247"/>
      <c r="L269" s="253"/>
      <c r="M269" s="254" t="s">
        <v>594</v>
      </c>
      <c r="N269" s="255"/>
      <c r="O269" s="1"/>
      <c r="P269" s="1"/>
      <c r="Q269" s="1"/>
      <c r="R269" s="6" t="s">
        <v>784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9">
        <v>153</v>
      </c>
      <c r="B270" s="230">
        <v>43966</v>
      </c>
      <c r="C270" s="230"/>
      <c r="D270" s="231" t="s">
        <v>71</v>
      </c>
      <c r="E270" s="232" t="s">
        <v>623</v>
      </c>
      <c r="F270" s="202">
        <v>67.5</v>
      </c>
      <c r="G270" s="232"/>
      <c r="H270" s="232">
        <v>86</v>
      </c>
      <c r="I270" s="234">
        <v>86</v>
      </c>
      <c r="J270" s="204" t="s">
        <v>812</v>
      </c>
      <c r="K270" s="205">
        <f t="shared" ref="K270:K277" si="69">H270-F270</f>
        <v>18.5</v>
      </c>
      <c r="L270" s="206">
        <f t="shared" ref="L270:L277" si="70">K270/F270</f>
        <v>0.27407407407407408</v>
      </c>
      <c r="M270" s="201" t="s">
        <v>591</v>
      </c>
      <c r="N270" s="207">
        <v>44008</v>
      </c>
      <c r="O270" s="1"/>
      <c r="P270" s="1"/>
      <c r="Q270" s="1"/>
      <c r="R270" s="6" t="s">
        <v>784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9">
        <v>154</v>
      </c>
      <c r="B271" s="230">
        <v>44035</v>
      </c>
      <c r="C271" s="230"/>
      <c r="D271" s="231" t="s">
        <v>482</v>
      </c>
      <c r="E271" s="232" t="s">
        <v>623</v>
      </c>
      <c r="F271" s="202">
        <v>231</v>
      </c>
      <c r="G271" s="232"/>
      <c r="H271" s="232">
        <v>281</v>
      </c>
      <c r="I271" s="234">
        <v>281</v>
      </c>
      <c r="J271" s="204" t="s">
        <v>681</v>
      </c>
      <c r="K271" s="205">
        <f t="shared" si="69"/>
        <v>50</v>
      </c>
      <c r="L271" s="206">
        <f t="shared" si="70"/>
        <v>0.21645021645021645</v>
      </c>
      <c r="M271" s="201" t="s">
        <v>591</v>
      </c>
      <c r="N271" s="207">
        <v>44358</v>
      </c>
      <c r="O271" s="1"/>
      <c r="P271" s="1"/>
      <c r="Q271" s="1"/>
      <c r="R271" s="6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9">
        <v>155</v>
      </c>
      <c r="B272" s="230">
        <v>44092</v>
      </c>
      <c r="C272" s="230"/>
      <c r="D272" s="231" t="s">
        <v>407</v>
      </c>
      <c r="E272" s="232" t="s">
        <v>623</v>
      </c>
      <c r="F272" s="232">
        <v>206</v>
      </c>
      <c r="G272" s="232"/>
      <c r="H272" s="232">
        <v>248</v>
      </c>
      <c r="I272" s="234">
        <v>248</v>
      </c>
      <c r="J272" s="204" t="s">
        <v>681</v>
      </c>
      <c r="K272" s="205">
        <f t="shared" si="69"/>
        <v>42</v>
      </c>
      <c r="L272" s="206">
        <f t="shared" si="70"/>
        <v>0.20388349514563106</v>
      </c>
      <c r="M272" s="201" t="s">
        <v>591</v>
      </c>
      <c r="N272" s="207">
        <v>44214</v>
      </c>
      <c r="O272" s="1"/>
      <c r="P272" s="1"/>
      <c r="Q272" s="1"/>
      <c r="R272" s="6" t="s">
        <v>784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9">
        <v>156</v>
      </c>
      <c r="B273" s="230">
        <v>44140</v>
      </c>
      <c r="C273" s="230"/>
      <c r="D273" s="231" t="s">
        <v>407</v>
      </c>
      <c r="E273" s="232" t="s">
        <v>623</v>
      </c>
      <c r="F273" s="232">
        <v>182.5</v>
      </c>
      <c r="G273" s="232"/>
      <c r="H273" s="232">
        <v>248</v>
      </c>
      <c r="I273" s="234">
        <v>248</v>
      </c>
      <c r="J273" s="204" t="s">
        <v>681</v>
      </c>
      <c r="K273" s="205">
        <f t="shared" si="69"/>
        <v>65.5</v>
      </c>
      <c r="L273" s="206">
        <f t="shared" si="70"/>
        <v>0.35890410958904112</v>
      </c>
      <c r="M273" s="201" t="s">
        <v>591</v>
      </c>
      <c r="N273" s="207">
        <v>44214</v>
      </c>
      <c r="O273" s="1"/>
      <c r="P273" s="1"/>
      <c r="Q273" s="1"/>
      <c r="R273" s="6" t="s">
        <v>784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9">
        <v>157</v>
      </c>
      <c r="B274" s="230">
        <v>44140</v>
      </c>
      <c r="C274" s="230"/>
      <c r="D274" s="231" t="s">
        <v>327</v>
      </c>
      <c r="E274" s="232" t="s">
        <v>623</v>
      </c>
      <c r="F274" s="232">
        <v>247.5</v>
      </c>
      <c r="G274" s="232"/>
      <c r="H274" s="232">
        <v>320</v>
      </c>
      <c r="I274" s="234">
        <v>320</v>
      </c>
      <c r="J274" s="204" t="s">
        <v>681</v>
      </c>
      <c r="K274" s="205">
        <f t="shared" si="69"/>
        <v>72.5</v>
      </c>
      <c r="L274" s="206">
        <f t="shared" si="70"/>
        <v>0.29292929292929293</v>
      </c>
      <c r="M274" s="201" t="s">
        <v>591</v>
      </c>
      <c r="N274" s="207">
        <v>44323</v>
      </c>
      <c r="O274" s="1"/>
      <c r="P274" s="1"/>
      <c r="Q274" s="1"/>
      <c r="R274" s="6" t="s">
        <v>784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9">
        <v>158</v>
      </c>
      <c r="B275" s="230">
        <v>44140</v>
      </c>
      <c r="C275" s="230"/>
      <c r="D275" s="231" t="s">
        <v>272</v>
      </c>
      <c r="E275" s="232" t="s">
        <v>623</v>
      </c>
      <c r="F275" s="202">
        <v>925</v>
      </c>
      <c r="G275" s="232"/>
      <c r="H275" s="232">
        <v>1095</v>
      </c>
      <c r="I275" s="234">
        <v>1093</v>
      </c>
      <c r="J275" s="204" t="s">
        <v>813</v>
      </c>
      <c r="K275" s="205">
        <f t="shared" si="69"/>
        <v>170</v>
      </c>
      <c r="L275" s="206">
        <f t="shared" si="70"/>
        <v>0.18378378378378379</v>
      </c>
      <c r="M275" s="201" t="s">
        <v>591</v>
      </c>
      <c r="N275" s="207">
        <v>44201</v>
      </c>
      <c r="O275" s="1"/>
      <c r="P275" s="1"/>
      <c r="Q275" s="1"/>
      <c r="R275" s="6" t="s">
        <v>784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9">
        <v>159</v>
      </c>
      <c r="B276" s="230">
        <v>44140</v>
      </c>
      <c r="C276" s="230"/>
      <c r="D276" s="231" t="s">
        <v>343</v>
      </c>
      <c r="E276" s="232" t="s">
        <v>623</v>
      </c>
      <c r="F276" s="202">
        <v>332.5</v>
      </c>
      <c r="G276" s="232"/>
      <c r="H276" s="232">
        <v>393</v>
      </c>
      <c r="I276" s="234">
        <v>406</v>
      </c>
      <c r="J276" s="204" t="s">
        <v>814</v>
      </c>
      <c r="K276" s="205">
        <f t="shared" si="69"/>
        <v>60.5</v>
      </c>
      <c r="L276" s="206">
        <f t="shared" si="70"/>
        <v>0.18195488721804512</v>
      </c>
      <c r="M276" s="201" t="s">
        <v>591</v>
      </c>
      <c r="N276" s="207">
        <v>44256</v>
      </c>
      <c r="O276" s="1"/>
      <c r="P276" s="1"/>
      <c r="Q276" s="1"/>
      <c r="R276" s="6" t="s">
        <v>784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160</v>
      </c>
      <c r="B277" s="230">
        <v>44141</v>
      </c>
      <c r="C277" s="230"/>
      <c r="D277" s="231" t="s">
        <v>482</v>
      </c>
      <c r="E277" s="232" t="s">
        <v>623</v>
      </c>
      <c r="F277" s="202">
        <v>231</v>
      </c>
      <c r="G277" s="232"/>
      <c r="H277" s="232">
        <v>281</v>
      </c>
      <c r="I277" s="234">
        <v>281</v>
      </c>
      <c r="J277" s="204" t="s">
        <v>681</v>
      </c>
      <c r="K277" s="205">
        <f t="shared" si="69"/>
        <v>50</v>
      </c>
      <c r="L277" s="206">
        <f t="shared" si="70"/>
        <v>0.21645021645021645</v>
      </c>
      <c r="M277" s="201" t="s">
        <v>591</v>
      </c>
      <c r="N277" s="207">
        <v>44358</v>
      </c>
      <c r="O277" s="1"/>
      <c r="P277" s="1"/>
      <c r="Q277" s="1"/>
      <c r="R277" s="6" t="s">
        <v>784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56">
        <v>161</v>
      </c>
      <c r="B278" s="249">
        <v>44187</v>
      </c>
      <c r="C278" s="249"/>
      <c r="D278" s="250" t="s">
        <v>455</v>
      </c>
      <c r="E278" s="56" t="s">
        <v>623</v>
      </c>
      <c r="F278" s="251" t="s">
        <v>815</v>
      </c>
      <c r="G278" s="56"/>
      <c r="H278" s="56"/>
      <c r="I278" s="252">
        <v>239</v>
      </c>
      <c r="J278" s="247" t="s">
        <v>594</v>
      </c>
      <c r="K278" s="247"/>
      <c r="L278" s="253"/>
      <c r="M278" s="254"/>
      <c r="N278" s="255"/>
      <c r="O278" s="1"/>
      <c r="P278" s="1"/>
      <c r="Q278" s="1"/>
      <c r="R278" s="6" t="s">
        <v>784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56">
        <v>162</v>
      </c>
      <c r="B279" s="249">
        <v>44258</v>
      </c>
      <c r="C279" s="249"/>
      <c r="D279" s="250" t="s">
        <v>810</v>
      </c>
      <c r="E279" s="56" t="s">
        <v>623</v>
      </c>
      <c r="F279" s="251" t="s">
        <v>811</v>
      </c>
      <c r="G279" s="56"/>
      <c r="H279" s="56"/>
      <c r="I279" s="252">
        <v>590</v>
      </c>
      <c r="J279" s="247" t="s">
        <v>594</v>
      </c>
      <c r="K279" s="247"/>
      <c r="L279" s="253"/>
      <c r="M279" s="254"/>
      <c r="N279" s="255"/>
      <c r="O279" s="1"/>
      <c r="P279" s="1"/>
      <c r="R279" s="6" t="s">
        <v>784</v>
      </c>
    </row>
    <row r="280" spans="1:26" ht="12.75" customHeight="1">
      <c r="A280" s="229">
        <v>163</v>
      </c>
      <c r="B280" s="230">
        <v>44274</v>
      </c>
      <c r="C280" s="230"/>
      <c r="D280" s="231" t="s">
        <v>343</v>
      </c>
      <c r="E280" s="232" t="s">
        <v>623</v>
      </c>
      <c r="F280" s="202">
        <v>355</v>
      </c>
      <c r="G280" s="232"/>
      <c r="H280" s="232">
        <v>422.5</v>
      </c>
      <c r="I280" s="234">
        <v>420</v>
      </c>
      <c r="J280" s="204" t="s">
        <v>816</v>
      </c>
      <c r="K280" s="205">
        <f t="shared" ref="K280:K283" si="71">H280-F280</f>
        <v>67.5</v>
      </c>
      <c r="L280" s="206">
        <f t="shared" ref="L280:L283" si="72">K280/F280</f>
        <v>0.19014084507042253</v>
      </c>
      <c r="M280" s="201" t="s">
        <v>591</v>
      </c>
      <c r="N280" s="207">
        <v>44361</v>
      </c>
      <c r="O280" s="1"/>
      <c r="R280" s="257" t="s">
        <v>784</v>
      </c>
    </row>
    <row r="281" spans="1:26" ht="12.75" customHeight="1">
      <c r="A281" s="229">
        <v>164</v>
      </c>
      <c r="B281" s="230">
        <v>44295</v>
      </c>
      <c r="C281" s="230"/>
      <c r="D281" s="231" t="s">
        <v>817</v>
      </c>
      <c r="E281" s="232" t="s">
        <v>623</v>
      </c>
      <c r="F281" s="202">
        <v>555</v>
      </c>
      <c r="G281" s="232"/>
      <c r="H281" s="232">
        <v>663</v>
      </c>
      <c r="I281" s="234">
        <v>663</v>
      </c>
      <c r="J281" s="204" t="s">
        <v>818</v>
      </c>
      <c r="K281" s="205">
        <f t="shared" si="71"/>
        <v>108</v>
      </c>
      <c r="L281" s="206">
        <f t="shared" si="72"/>
        <v>0.19459459459459461</v>
      </c>
      <c r="M281" s="201" t="s">
        <v>591</v>
      </c>
      <c r="N281" s="207">
        <v>44321</v>
      </c>
      <c r="O281" s="1"/>
      <c r="P281" s="1"/>
      <c r="Q281" s="1"/>
      <c r="R281" s="257" t="s">
        <v>784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9">
        <v>165</v>
      </c>
      <c r="B282" s="230">
        <v>44308</v>
      </c>
      <c r="C282" s="230"/>
      <c r="D282" s="231" t="s">
        <v>376</v>
      </c>
      <c r="E282" s="232" t="s">
        <v>623</v>
      </c>
      <c r="F282" s="202">
        <v>126.5</v>
      </c>
      <c r="G282" s="232"/>
      <c r="H282" s="232">
        <v>155</v>
      </c>
      <c r="I282" s="234">
        <v>155</v>
      </c>
      <c r="J282" s="204" t="s">
        <v>681</v>
      </c>
      <c r="K282" s="205">
        <f t="shared" si="71"/>
        <v>28.5</v>
      </c>
      <c r="L282" s="206">
        <f t="shared" si="72"/>
        <v>0.22529644268774704</v>
      </c>
      <c r="M282" s="201" t="s">
        <v>591</v>
      </c>
      <c r="N282" s="207">
        <v>44362</v>
      </c>
      <c r="O282" s="1"/>
      <c r="R282" s="257" t="s">
        <v>784</v>
      </c>
    </row>
    <row r="283" spans="1:26" ht="12.75" customHeight="1">
      <c r="A283" s="355">
        <v>166</v>
      </c>
      <c r="B283" s="356">
        <v>44368</v>
      </c>
      <c r="C283" s="356"/>
      <c r="D283" s="357" t="s">
        <v>394</v>
      </c>
      <c r="E283" s="358" t="s">
        <v>623</v>
      </c>
      <c r="F283" s="359">
        <v>287.5</v>
      </c>
      <c r="G283" s="358"/>
      <c r="H283" s="358">
        <v>245</v>
      </c>
      <c r="I283" s="360">
        <v>344</v>
      </c>
      <c r="J283" s="214" t="s">
        <v>865</v>
      </c>
      <c r="K283" s="215">
        <f t="shared" si="71"/>
        <v>-42.5</v>
      </c>
      <c r="L283" s="216">
        <f t="shared" si="72"/>
        <v>-0.14782608695652175</v>
      </c>
      <c r="M283" s="212" t="s">
        <v>604</v>
      </c>
      <c r="N283" s="209">
        <v>44508</v>
      </c>
      <c r="O283" s="1"/>
      <c r="R283" s="257" t="s">
        <v>784</v>
      </c>
    </row>
    <row r="284" spans="1:26" ht="12.75" customHeight="1">
      <c r="A284" s="256">
        <v>167</v>
      </c>
      <c r="B284" s="249">
        <v>44368</v>
      </c>
      <c r="C284" s="249"/>
      <c r="D284" s="250" t="s">
        <v>482</v>
      </c>
      <c r="E284" s="56" t="s">
        <v>623</v>
      </c>
      <c r="F284" s="251" t="s">
        <v>819</v>
      </c>
      <c r="G284" s="56"/>
      <c r="H284" s="56"/>
      <c r="I284" s="252">
        <v>320</v>
      </c>
      <c r="J284" s="247" t="s">
        <v>594</v>
      </c>
      <c r="K284" s="256"/>
      <c r="L284" s="249"/>
      <c r="M284" s="249"/>
      <c r="N284" s="250"/>
      <c r="O284" s="44"/>
      <c r="R284" s="257" t="s">
        <v>784</v>
      </c>
    </row>
    <row r="285" spans="1:26" ht="12.75" customHeight="1">
      <c r="A285" s="256">
        <v>168</v>
      </c>
      <c r="B285" s="249">
        <v>44406</v>
      </c>
      <c r="C285" s="249"/>
      <c r="D285" s="250" t="s">
        <v>376</v>
      </c>
      <c r="E285" s="56" t="s">
        <v>623</v>
      </c>
      <c r="F285" s="251" t="s">
        <v>822</v>
      </c>
      <c r="G285" s="56"/>
      <c r="H285" s="56"/>
      <c r="I285" s="56">
        <v>200</v>
      </c>
      <c r="J285" s="247" t="s">
        <v>594</v>
      </c>
      <c r="K285" s="256"/>
      <c r="L285" s="249"/>
      <c r="M285" s="249"/>
      <c r="N285" s="250"/>
      <c r="O285" s="44"/>
      <c r="R285" s="257" t="s">
        <v>784</v>
      </c>
    </row>
    <row r="286" spans="1:26" ht="12.75" customHeight="1">
      <c r="A286" s="256">
        <v>169</v>
      </c>
      <c r="B286" s="249">
        <v>44462</v>
      </c>
      <c r="C286" s="249"/>
      <c r="D286" s="250" t="s">
        <v>827</v>
      </c>
      <c r="E286" s="56" t="s">
        <v>623</v>
      </c>
      <c r="F286" s="251" t="s">
        <v>828</v>
      </c>
      <c r="G286" s="56"/>
      <c r="H286" s="56"/>
      <c r="I286" s="56">
        <v>1500</v>
      </c>
      <c r="J286" s="247" t="s">
        <v>594</v>
      </c>
      <c r="K286" s="256"/>
      <c r="L286" s="249"/>
      <c r="M286" s="249"/>
      <c r="N286" s="250"/>
      <c r="O286" s="44"/>
      <c r="R286" s="257" t="s">
        <v>784</v>
      </c>
    </row>
    <row r="287" spans="1:26" ht="12.75" customHeight="1">
      <c r="A287" s="292">
        <v>170</v>
      </c>
      <c r="B287" s="293">
        <v>44480</v>
      </c>
      <c r="C287" s="293"/>
      <c r="D287" s="294" t="s">
        <v>832</v>
      </c>
      <c r="E287" s="295" t="s">
        <v>623</v>
      </c>
      <c r="F287" s="296" t="s">
        <v>837</v>
      </c>
      <c r="G287" s="295"/>
      <c r="H287" s="295"/>
      <c r="I287" s="295">
        <v>145</v>
      </c>
      <c r="J287" s="297" t="s">
        <v>594</v>
      </c>
      <c r="K287" s="292"/>
      <c r="L287" s="293"/>
      <c r="M287" s="293"/>
      <c r="N287" s="294"/>
      <c r="O287" s="44"/>
      <c r="R287" s="257" t="s">
        <v>784</v>
      </c>
    </row>
    <row r="288" spans="1:26" ht="12.75" customHeight="1">
      <c r="A288" s="298">
        <v>171</v>
      </c>
      <c r="B288" s="299">
        <v>44481</v>
      </c>
      <c r="C288" s="299"/>
      <c r="D288" s="300" t="s">
        <v>261</v>
      </c>
      <c r="E288" s="301" t="s">
        <v>623</v>
      </c>
      <c r="F288" s="302" t="s">
        <v>834</v>
      </c>
      <c r="G288" s="301"/>
      <c r="H288" s="301"/>
      <c r="I288" s="301">
        <v>380</v>
      </c>
      <c r="J288" s="303" t="s">
        <v>594</v>
      </c>
      <c r="K288" s="298"/>
      <c r="L288" s="299"/>
      <c r="M288" s="299"/>
      <c r="N288" s="300"/>
      <c r="O288" s="44"/>
      <c r="R288" s="257" t="s">
        <v>784</v>
      </c>
    </row>
    <row r="289" spans="1:18" ht="12.75" customHeight="1">
      <c r="A289" s="298">
        <v>172</v>
      </c>
      <c r="B289" s="299">
        <v>44481</v>
      </c>
      <c r="C289" s="299"/>
      <c r="D289" s="300" t="s">
        <v>402</v>
      </c>
      <c r="E289" s="301" t="s">
        <v>623</v>
      </c>
      <c r="F289" s="302" t="s">
        <v>835</v>
      </c>
      <c r="G289" s="301"/>
      <c r="H289" s="301"/>
      <c r="I289" s="301">
        <v>56</v>
      </c>
      <c r="J289" s="303" t="s">
        <v>594</v>
      </c>
      <c r="K289" s="298"/>
      <c r="L289" s="299"/>
      <c r="M289" s="299"/>
      <c r="N289" s="300"/>
      <c r="O289" s="44"/>
      <c r="R289" s="257"/>
    </row>
    <row r="290" spans="1:18" ht="12.75" customHeight="1">
      <c r="A290" s="304"/>
      <c r="B290" s="304"/>
      <c r="C290" s="304"/>
      <c r="D290" s="304"/>
      <c r="E290" s="304"/>
      <c r="F290" s="301"/>
      <c r="G290" s="301"/>
      <c r="H290" s="301"/>
      <c r="I290" s="301"/>
      <c r="J290" s="305"/>
      <c r="K290" s="301"/>
      <c r="L290" s="301"/>
      <c r="M290" s="301"/>
      <c r="N290" s="304"/>
      <c r="O290" s="44"/>
      <c r="R290" s="257"/>
    </row>
    <row r="291" spans="1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257"/>
    </row>
    <row r="292" spans="1:18" ht="12.75" customHeight="1">
      <c r="A292" s="256"/>
      <c r="B292" s="258" t="s">
        <v>820</v>
      </c>
      <c r="F292" s="59"/>
      <c r="G292" s="59"/>
      <c r="H292" s="59"/>
      <c r="I292" s="59"/>
      <c r="J292" s="44"/>
      <c r="K292" s="59"/>
      <c r="L292" s="59"/>
      <c r="M292" s="59"/>
      <c r="O292" s="44"/>
      <c r="R292" s="257"/>
    </row>
    <row r="293" spans="1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1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1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1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A302" s="259"/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A303" s="259"/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A304" s="56"/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</sheetData>
  <autoFilter ref="R1:R300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2021-12-13T02:44:48Z</dcterms:modified>
</cp:coreProperties>
</file>