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F&amp;O)'!$R$1:$R$320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L77" i="6"/>
  <c r="K77"/>
  <c r="L76"/>
  <c r="K76"/>
  <c r="K96"/>
  <c r="M96" s="1"/>
  <c r="L44"/>
  <c r="M44" s="1"/>
  <c r="K44"/>
  <c r="L36"/>
  <c r="K36"/>
  <c r="M36" s="1"/>
  <c r="P24"/>
  <c r="L35"/>
  <c r="K35"/>
  <c r="L46"/>
  <c r="K46"/>
  <c r="M46" s="1"/>
  <c r="L16"/>
  <c r="K16"/>
  <c r="M16" s="1"/>
  <c r="P23"/>
  <c r="L45"/>
  <c r="K45"/>
  <c r="M45" s="1"/>
  <c r="K89"/>
  <c r="M89" s="1"/>
  <c r="K95"/>
  <c r="M95" s="1"/>
  <c r="L74"/>
  <c r="K74"/>
  <c r="L72"/>
  <c r="K72"/>
  <c r="L75"/>
  <c r="K75"/>
  <c r="L71"/>
  <c r="M71" s="1"/>
  <c r="K71"/>
  <c r="L19"/>
  <c r="K19"/>
  <c r="M19" s="1"/>
  <c r="M94"/>
  <c r="K94"/>
  <c r="M90"/>
  <c r="K93"/>
  <c r="M93" s="1"/>
  <c r="L73"/>
  <c r="K73"/>
  <c r="K92"/>
  <c r="M92" s="1"/>
  <c r="K90"/>
  <c r="K91"/>
  <c r="M77" l="1"/>
  <c r="M76"/>
  <c r="M35"/>
  <c r="M74"/>
  <c r="M75"/>
  <c r="M72"/>
  <c r="M73"/>
  <c r="L42"/>
  <c r="K42"/>
  <c r="P22"/>
  <c r="P20"/>
  <c r="L40"/>
  <c r="K40"/>
  <c r="L39"/>
  <c r="K39"/>
  <c r="L37"/>
  <c r="K37"/>
  <c r="L69"/>
  <c r="M69" s="1"/>
  <c r="K69"/>
  <c r="L66"/>
  <c r="K66"/>
  <c r="L65"/>
  <c r="M65" s="1"/>
  <c r="K65"/>
  <c r="L67"/>
  <c r="K67"/>
  <c r="K87"/>
  <c r="M87" s="1"/>
  <c r="L70"/>
  <c r="K70"/>
  <c r="P21"/>
  <c r="L21"/>
  <c r="K21"/>
  <c r="L41"/>
  <c r="K41"/>
  <c r="M41" s="1"/>
  <c r="L68"/>
  <c r="M68" s="1"/>
  <c r="K68"/>
  <c r="L64"/>
  <c r="K64"/>
  <c r="M88"/>
  <c r="L61"/>
  <c r="K61"/>
  <c r="M61" s="1"/>
  <c r="L63"/>
  <c r="K63"/>
  <c r="L62"/>
  <c r="K62"/>
  <c r="M39" l="1"/>
  <c r="M70"/>
  <c r="M67"/>
  <c r="M66"/>
  <c r="M37"/>
  <c r="M40"/>
  <c r="M42"/>
  <c r="M21"/>
  <c r="M64"/>
  <c r="M63"/>
  <c r="M62"/>
  <c r="L12" l="1"/>
  <c r="K12"/>
  <c r="M12" s="1"/>
  <c r="L38"/>
  <c r="K38"/>
  <c r="P15"/>
  <c r="L15"/>
  <c r="K15"/>
  <c r="M15" s="1"/>
  <c r="L17"/>
  <c r="K17"/>
  <c r="L14"/>
  <c r="K14"/>
  <c r="K10"/>
  <c r="L10"/>
  <c r="P10"/>
  <c r="L18"/>
  <c r="K18"/>
  <c r="P13"/>
  <c r="P117"/>
  <c r="P11"/>
  <c r="L117"/>
  <c r="K117"/>
  <c r="M38" l="1"/>
  <c r="M17"/>
  <c r="M14"/>
  <c r="M10"/>
  <c r="M18"/>
  <c r="M117"/>
  <c r="K282" l="1"/>
  <c r="L282" s="1"/>
  <c r="K302" l="1"/>
  <c r="L302" s="1"/>
  <c r="K301"/>
  <c r="L301" s="1"/>
  <c r="K300"/>
  <c r="L300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F278"/>
  <c r="K278" s="1"/>
  <c r="L278" s="1"/>
  <c r="K277"/>
  <c r="L277" s="1"/>
  <c r="K276"/>
  <c r="L276" s="1"/>
  <c r="K275"/>
  <c r="L275" s="1"/>
  <c r="K274"/>
  <c r="L274" s="1"/>
  <c r="K273"/>
  <c r="L273" s="1"/>
  <c r="F272"/>
  <c r="K272" s="1"/>
  <c r="L272" s="1"/>
  <c r="F271"/>
  <c r="K271" s="1"/>
  <c r="L271" s="1"/>
  <c r="K270"/>
  <c r="L270" s="1"/>
  <c r="F269"/>
  <c r="K269" s="1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3"/>
  <c r="L253" s="1"/>
  <c r="K251"/>
  <c r="L251" s="1"/>
  <c r="K250"/>
  <c r="L250" s="1"/>
  <c r="F249"/>
  <c r="K249" s="1"/>
  <c r="L249" s="1"/>
  <c r="K248"/>
  <c r="L248" s="1"/>
  <c r="K245"/>
  <c r="L245" s="1"/>
  <c r="K244"/>
  <c r="L244" s="1"/>
  <c r="K243"/>
  <c r="L243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19"/>
  <c r="L219" s="1"/>
  <c r="K217"/>
  <c r="L217" s="1"/>
  <c r="K216"/>
  <c r="L216" s="1"/>
  <c r="K215"/>
  <c r="L215" s="1"/>
  <c r="K213"/>
  <c r="L213" s="1"/>
  <c r="K212"/>
  <c r="L212" s="1"/>
  <c r="K211"/>
  <c r="L211" s="1"/>
  <c r="K210"/>
  <c r="K209"/>
  <c r="L209" s="1"/>
  <c r="K208"/>
  <c r="L208" s="1"/>
  <c r="K206"/>
  <c r="L206" s="1"/>
  <c r="K205"/>
  <c r="L205" s="1"/>
  <c r="K204"/>
  <c r="L204" s="1"/>
  <c r="K203"/>
  <c r="L203" s="1"/>
  <c r="K202"/>
  <c r="L202" s="1"/>
  <c r="F201"/>
  <c r="K201" s="1"/>
  <c r="L201" s="1"/>
  <c r="H200"/>
  <c r="K200" s="1"/>
  <c r="L200" s="1"/>
  <c r="K197"/>
  <c r="L197" s="1"/>
  <c r="K196"/>
  <c r="L196" s="1"/>
  <c r="K195"/>
  <c r="L195" s="1"/>
  <c r="K194"/>
  <c r="L194" s="1"/>
  <c r="K193"/>
  <c r="L193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F165"/>
  <c r="K165" s="1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M7"/>
  <c r="D7" i="5"/>
  <c r="K6" i="4"/>
  <c r="K6" i="3"/>
  <c r="L6" i="2"/>
</calcChain>
</file>

<file path=xl/sharedStrings.xml><?xml version="1.0" encoding="utf-8"?>
<sst xmlns="http://schemas.openxmlformats.org/spreadsheetml/2006/main" count="3109" uniqueCount="1144">
  <si>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</si>
  <si>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</si>
  <si>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</si>
  <si>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</si>
  <si>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</si>
  <si>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</si>
  <si>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</si>
  <si>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</si>
  <si>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</si>
  <si>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</si>
  <si>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</si>
  <si>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</si>
  <si>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</si>
  <si>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</si>
  <si>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</si>
  <si>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</si>
  <si>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</si>
  <si>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</si>
  <si>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</si>
  <si>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</si>
  <si>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</si>
  <si>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</si>
  <si>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</si>
  <si>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</si>
  <si>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</si>
  <si>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</si>
  <si>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</si>
  <si>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</si>
  <si>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</si>
  <si>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</si>
  <si>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</si>
  <si>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</si>
  <si>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</si>
  <si>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</si>
  <si>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</si>
  <si>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</si>
  <si>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</si>
  <si>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</si>
  <si>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</si>
  <si>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</si>
  <si>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</si>
  <si>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</si>
  <si>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</si>
  <si>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</si>
  <si>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</si>
  <si>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</si>
  <si>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</si>
  <si>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</si>
  <si>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</si>
  <si>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</si>
  <si>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</si>
  <si>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</si>
  <si>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</si>
  <si>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</si>
  <si>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</si>
  <si>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</si>
  <si>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</si>
  <si>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</si>
  <si>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</si>
  <si>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</si>
  <si>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</si>
  <si>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</si>
  <si>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</si>
  <si>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</si>
  <si>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</si>
  <si>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</si>
  <si>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</si>
  <si>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</si>
  <si>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</si>
  <si>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</si>
  <si>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</si>
  <si>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</si>
  <si>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</si>
  <si>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</si>
  <si>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</si>
  <si>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</si>
  <si>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</si>
  <si>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</si>
  <si>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</si>
  <si>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</si>
  <si>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</si>
  <si>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</si>
  <si>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</si>
  <si>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</si>
  <si>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</si>
  <si>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</si>
  <si>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</si>
  <si>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</si>
  <si>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</si>
  <si>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</si>
  <si>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</si>
  <si>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</si>
  <si>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</si>
  <si>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</si>
  <si>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</si>
  <si>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</si>
  <si>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</si>
  <si>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</si>
  <si>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</si>
  <si>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</si>
  <si>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</si>
  <si>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</si>
  <si>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</si>
  <si>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</si>
  <si>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</si>
  <si>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</si>
  <si>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</si>
  <si>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</si>
  <si>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</si>
  <si>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</si>
  <si>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</si>
  <si>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</si>
  <si>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</si>
  <si>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</si>
  <si>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</si>
  <si>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</si>
  <si>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</si>
  <si>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</si>
  <si>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</si>
  <si>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</si>
  <si>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</si>
  <si>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</si>
  <si>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</si>
  <si>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</si>
  <si>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</si>
  <si>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</si>
  <si>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</si>
  <si>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</si>
  <si>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</si>
  <si>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</si>
  <si>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</si>
  <si>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</si>
  <si>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</si>
  <si>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</si>
  <si>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</si>
  <si>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</si>
  <si>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</si>
  <si>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</si>
  <si>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</si>
  <si>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</si>
  <si>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</si>
  <si>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</si>
  <si>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</si>
  <si>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</si>
  <si>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</si>
  <si>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</si>
  <si>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</si>
  <si>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</si>
  <si>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</si>
  <si>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</si>
  <si>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</si>
  <si>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</si>
  <si>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</si>
  <si>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</si>
  <si>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</si>
  <si>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</si>
  <si>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</si>
  <si>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</si>
  <si>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</si>
  <si>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</si>
  <si>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</si>
  <si>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</si>
  <si>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</si>
  <si>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</si>
  <si>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</si>
  <si>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</si>
  <si>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</si>
  <si>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</si>
  <si>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</si>
  <si>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</si>
  <si>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</si>
  <si>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</si>
  <si>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</si>
  <si>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</si>
  <si>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</si>
  <si>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</si>
  <si>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</si>
  <si>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</si>
  <si>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</si>
  <si>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</si>
  <si>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</si>
  <si>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</si>
  <si>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</si>
  <si>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</si>
  <si>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</si>
  <si>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</si>
  <si>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</si>
  <si>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</si>
  <si>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</si>
  <si>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</si>
  <si>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</si>
  <si>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</si>
  <si>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</si>
  <si>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</si>
  <si>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</si>
  <si>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</si>
  <si>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</si>
  <si>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</si>
  <si>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</si>
  <si>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</si>
  <si>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</si>
  <si>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</si>
  <si>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</si>
  <si>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</si>
  <si>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</si>
  <si>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</si>
  <si>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</si>
  <si>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</si>
  <si>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</si>
  <si>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</si>
  <si>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</si>
  <si>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</si>
  <si>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</si>
  <si>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</si>
  <si>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</si>
  <si>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</si>
  <si>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</si>
  <si>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</si>
  <si>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</si>
  <si>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</si>
  <si>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</si>
  <si>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</si>
  <si>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</si>
  <si>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</si>
  <si>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</si>
  <si>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</si>
  <si>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</si>
  <si>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</si>
  <si>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</si>
  <si>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</si>
  <si>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</si>
  <si>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</si>
  <si>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</si>
  <si>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</si>
  <si>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</si>
  <si>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</si>
  <si>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</si>
  <si>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</si>
  <si>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</si>
  <si>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</si>
  <si>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</si>
  <si>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</si>
  <si>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</si>
  <si>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</si>
  <si>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</si>
  <si>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</si>
  <si>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</si>
  <si>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</si>
  <si>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</si>
  <si>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</si>
  <si>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</si>
  <si>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</si>
  <si>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</si>
  <si>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</si>
  <si>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</si>
  <si>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</si>
  <si>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</si>
  <si>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</si>
  <si>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</si>
  <si>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</si>
  <si>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</si>
  <si>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</si>
  <si>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</si>
  <si>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</si>
  <si>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</si>
  <si>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</si>
  <si>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</si>
  <si>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</si>
  <si>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</si>
  <si>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</si>
  <si>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</si>
  <si>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</si>
  <si>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</si>
  <si>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</si>
  <si>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</si>
  <si>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</si>
  <si>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</si>
  <si>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</si>
  <si>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</si>
  <si>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</si>
  <si>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</si>
  <si>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</si>
  <si>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</si>
  <si>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</si>
  <si>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</si>
  <si>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</si>
  <si>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</si>
  <si>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</si>
  <si>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</si>
  <si>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</si>
  <si>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</si>
  <si>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</si>
  <si>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</si>
  <si>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</si>
  <si>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</si>
  <si>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</si>
  <si>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</si>
  <si>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</si>
  <si>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</si>
  <si>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</si>
  <si>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</si>
  <si>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</si>
  <si>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</si>
  <si>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</si>
  <si>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</si>
  <si>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</si>
  <si>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</si>
  <si>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</si>
  <si>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</si>
  <si>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</si>
  <si>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</si>
  <si>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</si>
  <si>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</si>
  <si>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</si>
  <si>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</si>
  <si>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</si>
  <si>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</si>
  <si>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</si>
  <si>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</si>
  <si>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</si>
  <si>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</si>
  <si>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</si>
  <si>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</si>
  <si>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</si>
  <si>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</si>
  <si>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</si>
  <si>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</si>
  <si>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</si>
  <si>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</si>
  <si>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</si>
  <si>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</si>
  <si>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</si>
  <si>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</si>
  <si>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</si>
  <si>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</si>
  <si>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</si>
  <si>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</si>
  <si>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</si>
  <si>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</si>
  <si>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</si>
  <si>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</si>
  <si>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</si>
  <si>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</si>
  <si>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</si>
  <si>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</si>
  <si>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</si>
  <si>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</si>
  <si>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</si>
  <si>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</si>
  <si>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</si>
  <si>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</si>
  <si>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</si>
  <si>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</si>
  <si>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</si>
  <si>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</si>
  <si>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</si>
  <si>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</si>
  <si>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</si>
  <si>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</si>
  <si>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</si>
  <si>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</si>
  <si>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</si>
  <si>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</si>
  <si>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</si>
  <si>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</si>
  <si>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</si>
  <si>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</si>
  <si>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</si>
  <si>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</si>
  <si>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</si>
  <si>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</si>
  <si>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</si>
  <si>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</si>
  <si>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</si>
  <si>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</si>
  <si>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</si>
  <si>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</si>
  <si>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</si>
  <si>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</si>
  <si>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</si>
  <si>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</si>
  <si>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</si>
  <si>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</si>
  <si>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</si>
  <si>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</si>
  <si>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</si>
  <si>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</si>
  <si>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</si>
  <si>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</si>
  <si>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</si>
  <si>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</si>
  <si>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</si>
  <si>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</si>
  <si>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</si>
  <si>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</si>
  <si>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</si>
  <si>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</si>
  <si>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</si>
  <si>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</si>
  <si>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</si>
  <si>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</si>
  <si>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</si>
  <si>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</si>
  <si>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</si>
  <si>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</si>
  <si>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</si>
  <si>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</si>
  <si>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</si>
  <si>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</si>
  <si>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</si>
  <si>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</si>
  <si>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</si>
  <si>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</si>
  <si>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</si>
  <si>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</si>
  <si>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</si>
  <si>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</si>
  <si>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</si>
  <si>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</si>
  <si>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</si>
  <si>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</si>
  <si>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</si>
  <si>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</si>
  <si>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</si>
  <si>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</si>
  <si>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</si>
  <si>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</si>
  <si>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</si>
  <si>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</si>
  <si>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</si>
  <si>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</si>
  <si>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</si>
  <si>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</si>
  <si>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</si>
  <si>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</si>
  <si>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</si>
  <si>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</si>
  <si>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</si>
  <si>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</si>
  <si>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</si>
  <si>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</si>
  <si>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</si>
  <si>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</si>
  <si>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</si>
  <si>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</si>
  <si>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</si>
  <si>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</si>
  <si>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</si>
  <si>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</si>
  <si>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</si>
  <si>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</si>
  <si>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</si>
  <si>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</si>
  <si>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</si>
  <si>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</si>
  <si>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</si>
  <si>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</si>
  <si>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</si>
  <si>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</si>
  <si>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</si>
  <si>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</si>
  <si>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</si>
  <si>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</si>
  <si>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</si>
  <si>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</si>
  <si>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</si>
  <si>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</si>
  <si>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</si>
  <si>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</si>
  <si>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</si>
  <si>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</si>
  <si>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</si>
  <si>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</si>
  <si>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</si>
  <si>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</si>
  <si>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</si>
  <si>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</si>
  <si>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</si>
  <si>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</si>
  <si>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</si>
  <si>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</si>
  <si>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</si>
  <si>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</si>
  <si>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</si>
  <si>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</si>
  <si>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</si>
  <si>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</si>
  <si>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</si>
  <si>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</si>
  <si>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</si>
  <si>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</si>
  <si>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</si>
  <si>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</si>
  <si>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</si>
  <si>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</si>
  <si>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</si>
  <si>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</si>
  <si>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</si>
  <si>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</si>
  <si>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</si>
  <si>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</si>
  <si>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</si>
  <si>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</si>
  <si>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</si>
  <si>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</si>
  <si>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</si>
  <si>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</si>
  <si>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</si>
  <si>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</si>
  <si>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</si>
  <si>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</si>
  <si>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</si>
  <si>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</si>
  <si>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</si>
  <si>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</si>
  <si>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</si>
  <si>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</si>
  <si>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</si>
  <si>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</si>
  <si>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</si>
  <si>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</si>
  <si>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</si>
  <si>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</si>
  <si>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</si>
  <si>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</si>
  <si>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</si>
  <si>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</si>
  <si>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</si>
  <si>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</si>
  <si>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</si>
  <si>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</si>
  <si>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</si>
  <si>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</si>
  <si>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</si>
  <si>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</si>
  <si>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</si>
  <si>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</si>
  <si>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</si>
  <si>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</si>
  <si>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</si>
  <si>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</si>
  <si>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</si>
  <si>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</si>
  <si>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</si>
  <si>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</si>
  <si>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</si>
  <si>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</si>
  <si>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</si>
  <si>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</si>
  <si>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</si>
  <si>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</si>
  <si>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</si>
  <si>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</si>
  <si>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</si>
  <si>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</si>
  <si>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</si>
  <si>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</si>
  <si>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</si>
  <si>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</si>
  <si>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</si>
  <si>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</si>
  <si>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</si>
  <si>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</si>
  <si>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</si>
  <si>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</si>
  <si>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</si>
  <si>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</si>
  <si>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</si>
  <si>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</si>
  <si>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</si>
  <si>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</si>
  <si>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</si>
  <si>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</si>
  <si>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</si>
  <si>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</si>
  <si>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</si>
  <si>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</si>
  <si>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</si>
  <si>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</si>
  <si>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</si>
  <si>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</si>
  <si>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</si>
  <si>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</si>
  <si>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</si>
  <si>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</si>
  <si>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</si>
  <si>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</si>
  <si>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</si>
  <si>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</si>
  <si>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</si>
  <si>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</si>
  <si>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</si>
  <si>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</si>
  <si>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</si>
  <si>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</si>
  <si>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</si>
  <si>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</si>
  <si>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</si>
  <si>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</si>
  <si>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</si>
  <si>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</si>
  <si>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</si>
  <si>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</si>
  <si>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</si>
  <si>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</si>
  <si>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</si>
  <si>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</si>
  <si>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</si>
  <si>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</si>
  <si>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</si>
  <si>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</si>
  <si>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</si>
  <si>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</si>
  <si>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</si>
  <si>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</si>
  <si>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</si>
  <si>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</si>
  <si>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</si>
  <si>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</si>
  <si>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</si>
  <si>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</si>
  <si>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</si>
  <si>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</si>
  <si>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</si>
  <si>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</si>
  <si>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</si>
  <si>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</si>
  <si>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</si>
  <si>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</si>
  <si>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</si>
  <si>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</si>
  <si>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</si>
  <si>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</si>
  <si>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</si>
  <si>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</si>
  <si>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</si>
  <si>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</si>
  <si>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</si>
  <si>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</si>
  <si>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</si>
  <si>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</si>
  <si>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</si>
  <si>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</si>
  <si>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</si>
  <si>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</si>
  <si>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</si>
  <si>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</si>
  <si>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</si>
  <si>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</si>
  <si>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</si>
  <si>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</si>
  <si>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</si>
  <si>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</si>
  <si>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</si>
  <si>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</si>
  <si>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</si>
  <si>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</si>
  <si>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</si>
  <si>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</si>
  <si>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</si>
  <si>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</si>
  <si>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</si>
  <si>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</si>
  <si>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</si>
  <si>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</si>
  <si>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</si>
  <si>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</si>
  <si>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</si>
  <si>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</si>
  <si>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</si>
  <si>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</si>
  <si>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</si>
  <si>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</si>
  <si>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</si>
  <si>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</si>
  <si>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</si>
  <si>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</si>
  <si>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</si>
  <si>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</si>
  <si>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</si>
  <si>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</si>
  <si>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</si>
  <si>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</si>
  <si>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</si>
  <si>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</si>
  <si>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</si>
  <si>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</si>
  <si>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</si>
  <si>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</si>
  <si>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</si>
  <si>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</si>
  <si>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</si>
  <si>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</si>
  <si>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</si>
  <si>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</si>
  <si>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</si>
  <si>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</si>
  <si>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</si>
  <si>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</si>
  <si>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</si>
  <si>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</si>
  <si>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</si>
  <si>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</si>
  <si>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</si>
  <si>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</si>
  <si>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</si>
  <si>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</si>
  <si>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</si>
  <si>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</si>
  <si>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</si>
  <si>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</si>
  <si>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</si>
  <si>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</si>
  <si>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</si>
  <si>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</si>
  <si>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</si>
  <si>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</si>
  <si>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</si>
  <si>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</si>
  <si>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</si>
  <si>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</si>
  <si>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</si>
  <si>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</si>
  <si>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</si>
  <si>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</si>
  <si>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</si>
  <si>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</si>
  <si>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</si>
  <si>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</si>
  <si>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</si>
  <si>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</si>
  <si>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</si>
  <si>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</si>
  <si>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</si>
  <si>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</si>
  <si>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</si>
  <si>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</si>
  <si>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</si>
  <si>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</si>
  <si>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</si>
  <si>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</si>
  <si>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</si>
  <si>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</si>
  <si>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</si>
  <si>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</si>
  <si>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</si>
  <si>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</si>
  <si>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</si>
  <si>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</si>
  <si>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</si>
  <si>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</si>
  <si>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</si>
  <si>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</si>
  <si>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</si>
  <si>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</si>
  <si>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</si>
  <si>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</si>
  <si>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</si>
  <si>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</si>
  <si>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</si>
  <si>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</si>
  <si>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</si>
  <si>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</si>
  <si>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</si>
  <si>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</si>
  <si>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</si>
  <si>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</si>
  <si>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</si>
  <si>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</si>
  <si>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</si>
  <si>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</si>
  <si>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</si>
  <si>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</si>
  <si>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</si>
  <si>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</si>
  <si>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</si>
  <si>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</si>
  <si>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</si>
  <si>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</si>
  <si>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</si>
  <si>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</si>
  <si>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</si>
  <si>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</si>
  <si>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</si>
  <si>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</si>
  <si>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</si>
  <si>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</si>
  <si>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</si>
  <si>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</si>
  <si>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</si>
  <si>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</si>
  <si>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</si>
  <si>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</si>
  <si>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</si>
  <si>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</si>
  <si>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</si>
  <si>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</si>
  <si>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</si>
  <si>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</si>
  <si>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</si>
  <si>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</si>
  <si>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</si>
  <si>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</si>
  <si>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</si>
  <si>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</si>
  <si>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</si>
  <si>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</si>
  <si>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</si>
  <si>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</si>
  <si>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</si>
  <si>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</si>
  <si>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</si>
  <si>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</si>
  <si>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</si>
  <si>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</si>
  <si>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</si>
  <si>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</si>
  <si>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</si>
  <si>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</si>
  <si>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</si>
  <si>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</si>
  <si>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</si>
  <si>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</si>
  <si>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</si>
  <si>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</si>
  <si>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</si>
  <si>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</si>
  <si>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</si>
  <si>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</si>
  <si>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</si>
  <si>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</si>
  <si>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</si>
  <si>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</si>
  <si>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</si>
  <si>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</si>
  <si>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</si>
  <si>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</si>
  <si>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</si>
  <si>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</si>
  <si>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</si>
  <si>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</si>
  <si>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</si>
  <si>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</si>
  <si>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</si>
  <si>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</si>
  <si>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</si>
  <si>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</si>
  <si>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</si>
  <si>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</si>
  <si>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</si>
  <si>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</si>
  <si>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</si>
  <si>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</si>
  <si>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</si>
  <si>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</si>
  <si>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</si>
  <si>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</si>
  <si>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</si>
  <si>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</si>
  <si>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KIMS</t>
  </si>
  <si>
    <t>1225-1245</t>
  </si>
  <si>
    <t>LOOKS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</si>
  <si>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</si>
  <si>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</si>
  <si>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</si>
  <si>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</si>
  <si>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</si>
  <si>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</si>
  <si>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</si>
  <si>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</si>
  <si>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</si>
  <si>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</si>
  <si>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</si>
  <si>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</si>
  <si>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</si>
  <si>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</si>
  <si>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</si>
  <si>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</si>
  <si>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</si>
  <si>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PANAFIC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</si>
  <si>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</si>
  <si>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</si>
  <si>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</si>
  <si>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</si>
  <si>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</si>
  <si>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</si>
  <si>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</si>
  <si>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</si>
  <si>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</si>
  <si>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</si>
  <si>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</si>
  <si>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</si>
  <si>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</si>
  <si>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</si>
  <si>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</si>
  <si>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</si>
  <si>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</si>
  <si>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SHYMINV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</si>
  <si>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</si>
  <si>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</si>
  <si>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</si>
  <si>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</si>
  <si>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</si>
  <si>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</si>
  <si>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</si>
  <si>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</si>
  <si>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</si>
  <si>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</si>
  <si>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</si>
  <si>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</si>
  <si>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</si>
  <si>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</si>
  <si>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</si>
  <si>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</si>
  <si>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</si>
  <si>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</si>
  <si>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</si>
  <si>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</si>
  <si>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</si>
  <si>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</si>
  <si>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</si>
  <si>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230-233</t>
  </si>
  <si>
    <t>260-270</t>
  </si>
  <si>
    <t>Part Profit of Rs.33.5/-</t>
  </si>
  <si>
    <t>Profit of Rs.18.5/-</t>
  </si>
  <si>
    <t>Profit of Rs.102.5/-</t>
  </si>
  <si>
    <t>Profit of Rs.20.5/-</t>
  </si>
  <si>
    <t>KABIR SHRAN DAGAR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</si>
  <si>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</si>
  <si>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</si>
  <si>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</si>
  <si>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</si>
  <si>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</si>
  <si>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</si>
  <si>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</si>
  <si>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</si>
  <si>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</si>
  <si>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</si>
  <si>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</si>
  <si>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</si>
  <si>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</si>
  <si>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</si>
  <si>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</si>
  <si>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</si>
  <si>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</si>
  <si>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</si>
  <si>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</si>
  <si>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</si>
  <si>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</si>
  <si>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</si>
  <si>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</si>
  <si>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</si>
  <si>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</si>
  <si>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</si>
  <si>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</si>
  <si>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</si>
  <si>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NNM SECURITIES PVT LTD</t>
  </si>
  <si>
    <t>LELAVOIR</t>
  </si>
  <si>
    <t>GRAVITON RESEARCH CAPITAL LLP</t>
  </si>
  <si>
    <t>FILATEX</t>
  </si>
  <si>
    <t>Indian Energy Exc Ltd</t>
  </si>
  <si>
    <t>XTX MARKETS LLP</t>
  </si>
  <si>
    <t>7300-7360</t>
  </si>
  <si>
    <t>7700-8000</t>
  </si>
  <si>
    <t>244-248</t>
  </si>
  <si>
    <t>Profit of Rs.2/-</t>
  </si>
  <si>
    <t>812-815</t>
  </si>
  <si>
    <t>835-845</t>
  </si>
  <si>
    <t>2280-2320</t>
  </si>
  <si>
    <t>215-220</t>
  </si>
  <si>
    <t>SIEMENS OCT FUT</t>
  </si>
  <si>
    <t>ADVIKCA</t>
  </si>
  <si>
    <t>DGL</t>
  </si>
  <si>
    <t>MAANOR INVESTMENTS PRIVATE LIMITED .</t>
  </si>
  <si>
    <t>NAVEEN GUPTA</t>
  </si>
  <si>
    <t>KMEW</t>
  </si>
  <si>
    <t>KAJAL ASHOK JAIN</t>
  </si>
  <si>
    <t>ASHOK DILIPKUMAR JAIN</t>
  </si>
  <si>
    <t>MANSI SHARE &amp; STOCK ADVISORS PRIVATE LIMITED</t>
  </si>
  <si>
    <t>SUVIDHA BUILDTECH PRIVATE LIMITED .</t>
  </si>
  <si>
    <t>RAMU JOMDAR JSONEYA</t>
  </si>
  <si>
    <t>SVRL</t>
  </si>
  <si>
    <t>KAMLESH ASHOK LADHE</t>
  </si>
  <si>
    <t>TERRASCOPE</t>
  </si>
  <si>
    <t>JILESH NAVIN CHHEDA</t>
  </si>
  <si>
    <t>BRIGHT</t>
  </si>
  <si>
    <t>Bright Solar Limited</t>
  </si>
  <si>
    <t>JUMP TRADING FINANCIAL INDIA PRIVATE LIMITED</t>
  </si>
  <si>
    <t>ADROIT FINANCIAL SERVICES PVT LTD</t>
  </si>
  <si>
    <t>MOKSH</t>
  </si>
  <si>
    <t>Moksh Ornaments Limited</t>
  </si>
  <si>
    <t>ANUPAM NARAIN GUPTA</t>
  </si>
  <si>
    <t>MSTCLTD</t>
  </si>
  <si>
    <t>MSTC Limited</t>
  </si>
  <si>
    <t>SICAL</t>
  </si>
  <si>
    <t>Sical Logistics Limited</t>
  </si>
  <si>
    <t>Profit of Rs.105/-</t>
  </si>
  <si>
    <t>Profit of Rs.20/-</t>
  </si>
  <si>
    <t>236-237</t>
  </si>
  <si>
    <t>HIKAL</t>
  </si>
  <si>
    <t>512-514</t>
  </si>
  <si>
    <t>530-540</t>
  </si>
  <si>
    <t>310-320</t>
  </si>
  <si>
    <t>45-46</t>
  </si>
  <si>
    <t>1630-1632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</si>
  <si>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</si>
  <si>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</si>
  <si>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</si>
  <si>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</si>
  <si>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</si>
  <si>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</si>
  <si>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</si>
  <si>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</si>
  <si>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ZUBER TRADING LLP</t>
  </si>
  <si>
    <t>AKI</t>
  </si>
  <si>
    <t>GRACEUNITED REAL ESTATE PRIVATE LIMITED</t>
  </si>
  <si>
    <t>ABHA SINGHANIA</t>
  </si>
  <si>
    <t>CHOTHANI</t>
  </si>
  <si>
    <t>HAJI AHMED QURESHI MOHAMED SHOEB</t>
  </si>
  <si>
    <t>COMSYN</t>
  </si>
  <si>
    <t>PRADEEP KUMAR AGRAWAL</t>
  </si>
  <si>
    <t>DML</t>
  </si>
  <si>
    <t>MAMTABEN KETANBHAI KAPASI</t>
  </si>
  <si>
    <t>EUROLED</t>
  </si>
  <si>
    <t>MITA DIPAK SHAH</t>
  </si>
  <si>
    <t>FRASER</t>
  </si>
  <si>
    <t>AMARJEET SINGH TOOR</t>
  </si>
  <si>
    <t>JITENDR KUMAR SHEOHARY</t>
  </si>
  <si>
    <t>JTLINFRA</t>
  </si>
  <si>
    <t>MAZE ENTERPRISE</t>
  </si>
  <si>
    <t>KISHORE KUMAR GIRDHARILAL</t>
  </si>
  <si>
    <t>PUSPA KHANDELWAL</t>
  </si>
  <si>
    <t>BETTER WEALTH ADVISERS PRIVATE LIMITED</t>
  </si>
  <si>
    <t>RENU KHANDELWAL</t>
  </si>
  <si>
    <t>RAKESH KUMAR KHANDELWAL</t>
  </si>
  <si>
    <t>KHANDELWAL ANITA</t>
  </si>
  <si>
    <t>MONIKA KHANDELWAL</t>
  </si>
  <si>
    <t>RAMAVATAR KHANDELWAL</t>
  </si>
  <si>
    <t>MEGHA MUNOT</t>
  </si>
  <si>
    <t>PRATEEK JAIN</t>
  </si>
  <si>
    <t>GAURAV JAIN</t>
  </si>
  <si>
    <t>INDU JAIN</t>
  </si>
  <si>
    <t>JAYA KARAMCHANDANI</t>
  </si>
  <si>
    <t>PARMANAND KARAMCHANDANI</t>
  </si>
  <si>
    <t>ZAIN ASLAM DON</t>
  </si>
  <si>
    <t>GAUTAM PRABHUDAS NANKANI</t>
  </si>
  <si>
    <t>SIDDARTH S MALIK</t>
  </si>
  <si>
    <t>LALITKUMAR SHANTILAL JAIN</t>
  </si>
  <si>
    <t>PARESH DHIRAJLAL SHAH</t>
  </si>
  <si>
    <t>TOPGAIN FINANCE PRIVATE LIMITED</t>
  </si>
  <si>
    <t>MAHACORP</t>
  </si>
  <si>
    <t>TURBOT MARKETING PRIVATE LIMITED .</t>
  </si>
  <si>
    <t>MAYUKH</t>
  </si>
  <si>
    <t>KAUSHIKA HEMANT KHAJANCHI</t>
  </si>
  <si>
    <t>DEEPAK KUMAR</t>
  </si>
  <si>
    <t>MENIKA.</t>
  </si>
  <si>
    <t>SITA RAM</t>
  </si>
  <si>
    <t>REKHA DAGAR</t>
  </si>
  <si>
    <t>RAMA KRISHNA INFRASOL PRIVATE LIMITED</t>
  </si>
  <si>
    <t>SARATH KUMAR CHENNUPATI</t>
  </si>
  <si>
    <t>SBLI</t>
  </si>
  <si>
    <t>NIKUNJ KAUSHIK SHAH</t>
  </si>
  <si>
    <t>SANJAY PUNJABHAI PARMAR HUF</t>
  </si>
  <si>
    <t>SHEETAL</t>
  </si>
  <si>
    <t>RANJANBEN VASANTBHAI KOTHARI</t>
  </si>
  <si>
    <t>RANJANDINKARTEWARI</t>
  </si>
  <si>
    <t>ANAND KUMAR SARAOGI</t>
  </si>
  <si>
    <t>RAGHAV SARAOGI</t>
  </si>
  <si>
    <t>RADHESHYAM CHAMPALALJI PANPALIA</t>
  </si>
  <si>
    <t>SHINDL</t>
  </si>
  <si>
    <t>KISHAN GOPAL MOHTA</t>
  </si>
  <si>
    <t>SABBELLA PRASAD REDDY</t>
  </si>
  <si>
    <t>A K RUNGTA PVT LTD</t>
  </si>
  <si>
    <t>SYNCOMF</t>
  </si>
  <si>
    <t>KAMALKISHOR HARNARAYAN VYAS</t>
  </si>
  <si>
    <t>TTFL</t>
  </si>
  <si>
    <t>DHAVALVIMALSHAH</t>
  </si>
  <si>
    <t>ULTRACAB</t>
  </si>
  <si>
    <t>PARVIN NURMOHAMED</t>
  </si>
  <si>
    <t>AKG</t>
  </si>
  <si>
    <t>AKG Exim Limited</t>
  </si>
  <si>
    <t>MANISHA  JAIN</t>
  </si>
  <si>
    <t>SUSHMA BAJAJ</t>
  </si>
  <si>
    <t>SAROJ GUPTA</t>
  </si>
  <si>
    <t>ALPHAGEO</t>
  </si>
  <si>
    <t>Alphageo (India) Limited</t>
  </si>
  <si>
    <t>SMP SECURITIES LTD</t>
  </si>
  <si>
    <t>BESTAGRO</t>
  </si>
  <si>
    <t>Best Agrolife Limited</t>
  </si>
  <si>
    <t>SUNIDHI SECURITIES &amp; FINANCE LTD</t>
  </si>
  <si>
    <t>BMETRICS</t>
  </si>
  <si>
    <t>Bombay Metrics S C Ltd</t>
  </si>
  <si>
    <t>RAJ KUMAR JAIN</t>
  </si>
  <si>
    <t>PARAG ARVIND DEKHANE</t>
  </si>
  <si>
    <t>Delta Corp Limited</t>
  </si>
  <si>
    <t>SURJECTIVE RESEARCH CAPITAL LLP</t>
  </si>
  <si>
    <t>DSML</t>
  </si>
  <si>
    <t>Debock Sale Marketing Ltd</t>
  </si>
  <si>
    <t>SATISH RAMSEVAK PANDEY</t>
  </si>
  <si>
    <t>UMESH BHAT</t>
  </si>
  <si>
    <t>RAMESH BHANDAPPA MUNNOLI</t>
  </si>
  <si>
    <t>GMBREW</t>
  </si>
  <si>
    <t>GM Breweries Ltd.</t>
  </si>
  <si>
    <t>NK SECURITIES RESEARCH PRIVATE LIMITED</t>
  </si>
  <si>
    <t>JISLJALEQS</t>
  </si>
  <si>
    <t>Jain Irrigation Systems L</t>
  </si>
  <si>
    <t>EMPLOYEES RETIREMENT SYSTEM OF TEXAS - SELF MANAGED PORTFOLIO</t>
  </si>
  <si>
    <t>MOHOTAIND</t>
  </si>
  <si>
    <t>Mohota Industries Ltd.</t>
  </si>
  <si>
    <t>MANOJ KUMAR CHHALANI</t>
  </si>
  <si>
    <t>NIPPOBATRY</t>
  </si>
  <si>
    <t>Indo-National Limited</t>
  </si>
  <si>
    <t>ORIENTPPR</t>
  </si>
  <si>
    <t>Orient Paper &amp; Ind Ltd</t>
  </si>
  <si>
    <t>L7 HITECH PRIVATE LIMITED</t>
  </si>
  <si>
    <t>REPL</t>
  </si>
  <si>
    <t>Rudrabhishek Enterp Ltd</t>
  </si>
  <si>
    <t>SECUROCROP SEC. INDIA ( P) LTD.</t>
  </si>
  <si>
    <t>SERVOTECH</t>
  </si>
  <si>
    <t>Servotech Power Sys Ltd.</t>
  </si>
  <si>
    <t>ANKIT JAIN</t>
  </si>
  <si>
    <t>TIMESGTY</t>
  </si>
  <si>
    <t>Times Guaranty Limited</t>
  </si>
  <si>
    <t>AMRITA JAIN</t>
  </si>
  <si>
    <t>URAVI</t>
  </si>
  <si>
    <t>Uravi T And Wedg Lamp Ltd</t>
  </si>
  <si>
    <t>EMRALD COMMERCIAL LIMITED</t>
  </si>
  <si>
    <t>WEBELSOLAR</t>
  </si>
  <si>
    <t>Websol Energy System Ltd</t>
  </si>
  <si>
    <t>WILLAMAGOR</t>
  </si>
  <si>
    <t>Williamson Magor &amp; Co</t>
  </si>
  <si>
    <t>GAURAV DOSHI</t>
  </si>
  <si>
    <t>MULTIPLEX CAPITAL LTD</t>
  </si>
  <si>
    <t>HARSHIT SINGHAL</t>
  </si>
  <si>
    <t>REKHA DHAWAN</t>
  </si>
  <si>
    <t>RAJKUMAR DAMANI</t>
  </si>
  <si>
    <t>AMISHA SATISH KUMAR  SACHDEVAA</t>
  </si>
  <si>
    <t>MAHESH KUMAR MAHESHWARI</t>
  </si>
  <si>
    <t>MAHESH MAHESHWARI &amp; SONS HUF</t>
  </si>
  <si>
    <t>KHUSHBOO HOLANI</t>
  </si>
  <si>
    <t>NARAYANSWAMY  VENKITKRISHNAN</t>
  </si>
  <si>
    <t>RICK EARLEY</t>
  </si>
  <si>
    <t>GITA KIRTI AMBANI</t>
  </si>
  <si>
    <t>BIPIN C SHAH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</si>
</sst>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2" fontId="36" fillId="14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5" sqref="B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44482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Q12" sqref="Q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44482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6" t="s">
        <v>20</v>
      </c>
      <c r="F9" s="26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6"/>
      <c r="N9" s="27"/>
      <c r="O9" s="27"/>
      <c r="P9" s="27"/>
    </row>
    <row r="10" spans="1:16" ht="59.25" customHeight="1">
      <c r="A10" s="453"/>
      <c r="B10" s="455"/>
      <c r="C10" s="455"/>
      <c r="D10" s="45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38588.35</v>
      </c>
      <c r="F11" s="35">
        <v>38478.783333333333</v>
      </c>
      <c r="G11" s="36">
        <v>38289.566666666666</v>
      </c>
      <c r="H11" s="36">
        <v>37990.783333333333</v>
      </c>
      <c r="I11" s="36">
        <v>37801.566666666666</v>
      </c>
      <c r="J11" s="36">
        <v>38777.566666666666</v>
      </c>
      <c r="K11" s="36">
        <v>38966.783333333326</v>
      </c>
      <c r="L11" s="36">
        <v>39265.566666666666</v>
      </c>
      <c r="M11" s="37">
        <v>38668</v>
      </c>
      <c r="N11" s="37">
        <v>38180</v>
      </c>
      <c r="O11" s="38">
        <v>1766925</v>
      </c>
      <c r="P11" s="39">
        <v>5.2900515448559428E-2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18002.55</v>
      </c>
      <c r="F12" s="40">
        <v>17960.05</v>
      </c>
      <c r="G12" s="41">
        <v>17905.099999999999</v>
      </c>
      <c r="H12" s="41">
        <v>17807.649999999998</v>
      </c>
      <c r="I12" s="41">
        <v>17752.699999999997</v>
      </c>
      <c r="J12" s="41">
        <v>18057.5</v>
      </c>
      <c r="K12" s="41">
        <v>18112.450000000004</v>
      </c>
      <c r="L12" s="41">
        <v>18209.900000000001</v>
      </c>
      <c r="M12" s="31">
        <v>18015</v>
      </c>
      <c r="N12" s="31">
        <v>17862.599999999999</v>
      </c>
      <c r="O12" s="42">
        <v>13827500</v>
      </c>
      <c r="P12" s="43">
        <v>2.1191901362943161E-2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18634.8</v>
      </c>
      <c r="F13" s="40">
        <v>18591.233333333334</v>
      </c>
      <c r="G13" s="41">
        <v>18519.566666666666</v>
      </c>
      <c r="H13" s="41">
        <v>18404.333333333332</v>
      </c>
      <c r="I13" s="41">
        <v>18332.666666666664</v>
      </c>
      <c r="J13" s="41">
        <v>18706.466666666667</v>
      </c>
      <c r="K13" s="41">
        <v>18778.133333333331</v>
      </c>
      <c r="L13" s="41">
        <v>18893.366666666669</v>
      </c>
      <c r="M13" s="31">
        <v>18662.900000000001</v>
      </c>
      <c r="N13" s="31">
        <v>18476</v>
      </c>
      <c r="O13" s="42">
        <v>2520</v>
      </c>
      <c r="P13" s="43">
        <v>0.05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1114</v>
      </c>
      <c r="F14" s="40">
        <v>1108.8833333333334</v>
      </c>
      <c r="G14" s="41">
        <v>1095.7666666666669</v>
      </c>
      <c r="H14" s="41">
        <v>1077.5333333333335</v>
      </c>
      <c r="I14" s="41">
        <v>1064.416666666667</v>
      </c>
      <c r="J14" s="41">
        <v>1127.1166666666668</v>
      </c>
      <c r="K14" s="41">
        <v>1140.2333333333331</v>
      </c>
      <c r="L14" s="41">
        <v>1158.4666666666667</v>
      </c>
      <c r="M14" s="31">
        <v>1122</v>
      </c>
      <c r="N14" s="31">
        <v>1090.6500000000001</v>
      </c>
      <c r="O14" s="42">
        <v>3571700</v>
      </c>
      <c r="P14" s="43">
        <v>3.6507153428712386E-2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21809.9</v>
      </c>
      <c r="F15" s="40">
        <v>21959.116666666669</v>
      </c>
      <c r="G15" s="41">
        <v>21578.233333333337</v>
      </c>
      <c r="H15" s="41">
        <v>21346.566666666669</v>
      </c>
      <c r="I15" s="41">
        <v>20965.683333333338</v>
      </c>
      <c r="J15" s="41">
        <v>22190.783333333336</v>
      </c>
      <c r="K15" s="41">
        <v>22571.666666666668</v>
      </c>
      <c r="L15" s="41">
        <v>22803.333333333336</v>
      </c>
      <c r="M15" s="31">
        <v>22340</v>
      </c>
      <c r="N15" s="31">
        <v>21727.45</v>
      </c>
      <c r="O15" s="42">
        <v>36000</v>
      </c>
      <c r="P15" s="43">
        <v>8.7613293051359523E-2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272.95</v>
      </c>
      <c r="F16" s="40">
        <v>269.21666666666664</v>
      </c>
      <c r="G16" s="41">
        <v>261.73333333333329</v>
      </c>
      <c r="H16" s="41">
        <v>250.51666666666665</v>
      </c>
      <c r="I16" s="41">
        <v>243.0333333333333</v>
      </c>
      <c r="J16" s="41">
        <v>280.43333333333328</v>
      </c>
      <c r="K16" s="41">
        <v>287.91666666666663</v>
      </c>
      <c r="L16" s="41">
        <v>299.13333333333327</v>
      </c>
      <c r="M16" s="31">
        <v>276.7</v>
      </c>
      <c r="N16" s="31">
        <v>258</v>
      </c>
      <c r="O16" s="42">
        <v>11297000</v>
      </c>
      <c r="P16" s="43">
        <v>0.16083355597114615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2254.15</v>
      </c>
      <c r="F17" s="40">
        <v>2250.6166666666668</v>
      </c>
      <c r="G17" s="41">
        <v>2235.5333333333338</v>
      </c>
      <c r="H17" s="41">
        <v>2216.916666666667</v>
      </c>
      <c r="I17" s="41">
        <v>2201.8333333333339</v>
      </c>
      <c r="J17" s="41">
        <v>2269.2333333333336</v>
      </c>
      <c r="K17" s="41">
        <v>2284.3166666666666</v>
      </c>
      <c r="L17" s="41">
        <v>2302.9333333333334</v>
      </c>
      <c r="M17" s="31">
        <v>2265.6999999999998</v>
      </c>
      <c r="N17" s="31">
        <v>2232</v>
      </c>
      <c r="O17" s="42">
        <v>2929500</v>
      </c>
      <c r="P17" s="43">
        <v>1.3317191283292978E-2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1562.15</v>
      </c>
      <c r="F18" s="40">
        <v>1552.0833333333333</v>
      </c>
      <c r="G18" s="41">
        <v>1530.0666666666666</v>
      </c>
      <c r="H18" s="41">
        <v>1497.9833333333333</v>
      </c>
      <c r="I18" s="41">
        <v>1475.9666666666667</v>
      </c>
      <c r="J18" s="41">
        <v>1584.1666666666665</v>
      </c>
      <c r="K18" s="41">
        <v>1606.1833333333334</v>
      </c>
      <c r="L18" s="41">
        <v>1638.2666666666664</v>
      </c>
      <c r="M18" s="31">
        <v>1574.1</v>
      </c>
      <c r="N18" s="31">
        <v>1520</v>
      </c>
      <c r="O18" s="42">
        <v>26344000</v>
      </c>
      <c r="P18" s="43">
        <v>7.2646631490402994E-3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740.2</v>
      </c>
      <c r="F19" s="40">
        <v>737.73333333333323</v>
      </c>
      <c r="G19" s="41">
        <v>732.66666666666652</v>
      </c>
      <c r="H19" s="41">
        <v>725.13333333333333</v>
      </c>
      <c r="I19" s="41">
        <v>720.06666666666661</v>
      </c>
      <c r="J19" s="41">
        <v>745.26666666666642</v>
      </c>
      <c r="K19" s="41">
        <v>750.33333333333326</v>
      </c>
      <c r="L19" s="41">
        <v>757.86666666666633</v>
      </c>
      <c r="M19" s="31">
        <v>742.8</v>
      </c>
      <c r="N19" s="31">
        <v>730.2</v>
      </c>
      <c r="O19" s="42">
        <v>90566250</v>
      </c>
      <c r="P19" s="43">
        <v>1.5620680121647774E-3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3959.5</v>
      </c>
      <c r="F20" s="40">
        <v>3952.4</v>
      </c>
      <c r="G20" s="41">
        <v>3924.9</v>
      </c>
      <c r="H20" s="41">
        <v>3890.3</v>
      </c>
      <c r="I20" s="41">
        <v>3862.8</v>
      </c>
      <c r="J20" s="41">
        <v>3987</v>
      </c>
      <c r="K20" s="41">
        <v>4014.5</v>
      </c>
      <c r="L20" s="41">
        <v>4049.1</v>
      </c>
      <c r="M20" s="31">
        <v>3979.9</v>
      </c>
      <c r="N20" s="31">
        <v>3917.8</v>
      </c>
      <c r="O20" s="42">
        <v>566200</v>
      </c>
      <c r="P20" s="43">
        <v>-1.3588850174216028E-2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771.05</v>
      </c>
      <c r="F21" s="40">
        <v>773.63333333333333</v>
      </c>
      <c r="G21" s="41">
        <v>765.31666666666661</v>
      </c>
      <c r="H21" s="41">
        <v>759.58333333333326</v>
      </c>
      <c r="I21" s="41">
        <v>751.26666666666654</v>
      </c>
      <c r="J21" s="41">
        <v>779.36666666666667</v>
      </c>
      <c r="K21" s="41">
        <v>787.68333333333351</v>
      </c>
      <c r="L21" s="41">
        <v>793.41666666666674</v>
      </c>
      <c r="M21" s="31">
        <v>781.95</v>
      </c>
      <c r="N21" s="31">
        <v>767.9</v>
      </c>
      <c r="O21" s="42">
        <v>9519000</v>
      </c>
      <c r="P21" s="43">
        <v>2.1351931330472102E-2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405.2</v>
      </c>
      <c r="F22" s="40">
        <v>403.91666666666669</v>
      </c>
      <c r="G22" s="41">
        <v>401.43333333333339</v>
      </c>
      <c r="H22" s="41">
        <v>397.66666666666669</v>
      </c>
      <c r="I22" s="41">
        <v>395.18333333333339</v>
      </c>
      <c r="J22" s="41">
        <v>407.68333333333339</v>
      </c>
      <c r="K22" s="41">
        <v>410.16666666666663</v>
      </c>
      <c r="L22" s="41">
        <v>413.93333333333339</v>
      </c>
      <c r="M22" s="31">
        <v>406.4</v>
      </c>
      <c r="N22" s="31">
        <v>400.15</v>
      </c>
      <c r="O22" s="42">
        <v>20190000</v>
      </c>
      <c r="P22" s="43">
        <v>1.7862459065197975E-3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825.1</v>
      </c>
      <c r="F23" s="40">
        <v>835.71666666666658</v>
      </c>
      <c r="G23" s="41">
        <v>807.43333333333317</v>
      </c>
      <c r="H23" s="41">
        <v>789.76666666666654</v>
      </c>
      <c r="I23" s="41">
        <v>761.48333333333312</v>
      </c>
      <c r="J23" s="41">
        <v>853.38333333333321</v>
      </c>
      <c r="K23" s="41">
        <v>881.66666666666674</v>
      </c>
      <c r="L23" s="41">
        <v>899.33333333333326</v>
      </c>
      <c r="M23" s="31">
        <v>864</v>
      </c>
      <c r="N23" s="31">
        <v>818.05</v>
      </c>
      <c r="O23" s="42">
        <v>2728550</v>
      </c>
      <c r="P23" s="43">
        <v>-2.8140703517587941E-3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4368</v>
      </c>
      <c r="F24" s="40">
        <v>4365.1500000000005</v>
      </c>
      <c r="G24" s="41">
        <v>4314.3000000000011</v>
      </c>
      <c r="H24" s="41">
        <v>4260.6000000000004</v>
      </c>
      <c r="I24" s="41">
        <v>4209.7500000000009</v>
      </c>
      <c r="J24" s="41">
        <v>4418.8500000000013</v>
      </c>
      <c r="K24" s="41">
        <v>4469.7000000000016</v>
      </c>
      <c r="L24" s="41">
        <v>4523.4000000000015</v>
      </c>
      <c r="M24" s="31">
        <v>4416</v>
      </c>
      <c r="N24" s="31">
        <v>4311.45</v>
      </c>
      <c r="O24" s="42">
        <v>2869000</v>
      </c>
      <c r="P24" s="43">
        <v>3.2107203885241478E-2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239.8</v>
      </c>
      <c r="F25" s="40">
        <v>240.7166666666667</v>
      </c>
      <c r="G25" s="41">
        <v>235.53333333333339</v>
      </c>
      <c r="H25" s="41">
        <v>231.26666666666668</v>
      </c>
      <c r="I25" s="41">
        <v>226.08333333333337</v>
      </c>
      <c r="J25" s="41">
        <v>244.98333333333341</v>
      </c>
      <c r="K25" s="41">
        <v>250.16666666666669</v>
      </c>
      <c r="L25" s="41">
        <v>254.43333333333342</v>
      </c>
      <c r="M25" s="31">
        <v>245.9</v>
      </c>
      <c r="N25" s="31">
        <v>236.45</v>
      </c>
      <c r="O25" s="42">
        <v>15167500</v>
      </c>
      <c r="P25" s="43">
        <v>-1.2532552083333334E-2</v>
      </c>
    </row>
    <row r="26" spans="1:16" ht="12.75" customHeight="1">
      <c r="A26" s="31">
        <v>16</v>
      </c>
      <c r="B26" s="351" t="s">
        <v>50</v>
      </c>
      <c r="C26" s="33" t="s">
        <v>56</v>
      </c>
      <c r="D26" s="34">
        <v>44497</v>
      </c>
      <c r="E26" s="40">
        <v>139.75</v>
      </c>
      <c r="F26" s="40">
        <v>138.48333333333332</v>
      </c>
      <c r="G26" s="41">
        <v>136.46666666666664</v>
      </c>
      <c r="H26" s="41">
        <v>133.18333333333331</v>
      </c>
      <c r="I26" s="41">
        <v>131.16666666666663</v>
      </c>
      <c r="J26" s="41">
        <v>141.76666666666665</v>
      </c>
      <c r="K26" s="41">
        <v>143.78333333333336</v>
      </c>
      <c r="L26" s="41">
        <v>147.06666666666666</v>
      </c>
      <c r="M26" s="31">
        <v>140.5</v>
      </c>
      <c r="N26" s="31">
        <v>135.19999999999999</v>
      </c>
      <c r="O26" s="42">
        <v>45391500</v>
      </c>
      <c r="P26" s="43">
        <v>9.6086477830047042E-3</v>
      </c>
    </row>
    <row r="27" spans="1:16" ht="12.75" customHeight="1">
      <c r="A27" s="31">
        <v>17</v>
      </c>
      <c r="B27" s="352" t="s">
        <v>57</v>
      </c>
      <c r="C27" s="33" t="s">
        <v>58</v>
      </c>
      <c r="D27" s="34">
        <v>44497</v>
      </c>
      <c r="E27" s="40">
        <v>3321.15</v>
      </c>
      <c r="F27" s="40">
        <v>3313.9</v>
      </c>
      <c r="G27" s="41">
        <v>3294.25</v>
      </c>
      <c r="H27" s="41">
        <v>3267.35</v>
      </c>
      <c r="I27" s="41">
        <v>3247.7</v>
      </c>
      <c r="J27" s="41">
        <v>3340.8</v>
      </c>
      <c r="K27" s="41">
        <v>3360.4500000000007</v>
      </c>
      <c r="L27" s="41">
        <v>3387.3500000000004</v>
      </c>
      <c r="M27" s="31">
        <v>3333.55</v>
      </c>
      <c r="N27" s="31">
        <v>3287</v>
      </c>
      <c r="O27" s="42">
        <v>3831300</v>
      </c>
      <c r="P27" s="43">
        <v>-1.2449737086297557E-2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2288.1999999999998</v>
      </c>
      <c r="F28" s="40">
        <v>2282.2333333333331</v>
      </c>
      <c r="G28" s="41">
        <v>2259.8666666666663</v>
      </c>
      <c r="H28" s="41">
        <v>2231.5333333333333</v>
      </c>
      <c r="I28" s="41">
        <v>2209.1666666666665</v>
      </c>
      <c r="J28" s="41">
        <v>2310.5666666666662</v>
      </c>
      <c r="K28" s="41">
        <v>2332.9333333333329</v>
      </c>
      <c r="L28" s="41">
        <v>2361.266666666666</v>
      </c>
      <c r="M28" s="31">
        <v>2304.6</v>
      </c>
      <c r="N28" s="31">
        <v>2253.9</v>
      </c>
      <c r="O28" s="42">
        <v>758175</v>
      </c>
      <c r="P28" s="43">
        <v>0.13597033374536466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1218.05</v>
      </c>
      <c r="F29" s="40">
        <v>1216.4333333333334</v>
      </c>
      <c r="G29" s="41">
        <v>1202.8666666666668</v>
      </c>
      <c r="H29" s="41">
        <v>1187.6833333333334</v>
      </c>
      <c r="I29" s="41">
        <v>1174.1166666666668</v>
      </c>
      <c r="J29" s="41">
        <v>1231.6166666666668</v>
      </c>
      <c r="K29" s="41">
        <v>1245.1833333333334</v>
      </c>
      <c r="L29" s="41">
        <v>1260.3666666666668</v>
      </c>
      <c r="M29" s="31">
        <v>1230</v>
      </c>
      <c r="N29" s="31">
        <v>1201.25</v>
      </c>
      <c r="O29" s="42">
        <v>4248000</v>
      </c>
      <c r="P29" s="43">
        <v>-2.3336015633980918E-2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731.65</v>
      </c>
      <c r="F30" s="40">
        <v>730.73333333333323</v>
      </c>
      <c r="G30" s="41">
        <v>723.06666666666649</v>
      </c>
      <c r="H30" s="41">
        <v>714.48333333333323</v>
      </c>
      <c r="I30" s="41">
        <v>706.81666666666649</v>
      </c>
      <c r="J30" s="41">
        <v>739.31666666666649</v>
      </c>
      <c r="K30" s="41">
        <v>746.98333333333323</v>
      </c>
      <c r="L30" s="41">
        <v>755.56666666666649</v>
      </c>
      <c r="M30" s="31">
        <v>738.4</v>
      </c>
      <c r="N30" s="31">
        <v>722.15</v>
      </c>
      <c r="O30" s="42">
        <v>15232100</v>
      </c>
      <c r="P30" s="43">
        <v>-6.5708592988257238E-3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798.15</v>
      </c>
      <c r="F31" s="40">
        <v>795.5</v>
      </c>
      <c r="G31" s="41">
        <v>789.75</v>
      </c>
      <c r="H31" s="41">
        <v>781.35</v>
      </c>
      <c r="I31" s="41">
        <v>775.6</v>
      </c>
      <c r="J31" s="41">
        <v>803.9</v>
      </c>
      <c r="K31" s="41">
        <v>809.65</v>
      </c>
      <c r="L31" s="41">
        <v>818.05</v>
      </c>
      <c r="M31" s="31">
        <v>801.25</v>
      </c>
      <c r="N31" s="31">
        <v>787.1</v>
      </c>
      <c r="O31" s="42">
        <v>33490800</v>
      </c>
      <c r="P31" s="43">
        <v>-1.5347163420829806E-2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3988.35</v>
      </c>
      <c r="F32" s="40">
        <v>3954.1333333333332</v>
      </c>
      <c r="G32" s="41">
        <v>3897.4666666666662</v>
      </c>
      <c r="H32" s="41">
        <v>3806.583333333333</v>
      </c>
      <c r="I32" s="41">
        <v>3749.9166666666661</v>
      </c>
      <c r="J32" s="41">
        <v>4045.0166666666664</v>
      </c>
      <c r="K32" s="41">
        <v>4101.6833333333334</v>
      </c>
      <c r="L32" s="41">
        <v>4192.5666666666666</v>
      </c>
      <c r="M32" s="31">
        <v>4010.8</v>
      </c>
      <c r="N32" s="31">
        <v>3863.25</v>
      </c>
      <c r="O32" s="42">
        <v>3001500</v>
      </c>
      <c r="P32" s="43">
        <v>-1.3475760065735415E-2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18265.45</v>
      </c>
      <c r="F33" s="40">
        <v>18150.783333333336</v>
      </c>
      <c r="G33" s="41">
        <v>17774.666666666672</v>
      </c>
      <c r="H33" s="41">
        <v>17283.883333333335</v>
      </c>
      <c r="I33" s="41">
        <v>16907.76666666667</v>
      </c>
      <c r="J33" s="41">
        <v>18641.566666666673</v>
      </c>
      <c r="K33" s="41">
        <v>19017.683333333334</v>
      </c>
      <c r="L33" s="41">
        <v>19508.466666666674</v>
      </c>
      <c r="M33" s="31">
        <v>18526.900000000001</v>
      </c>
      <c r="N33" s="31">
        <v>17660</v>
      </c>
      <c r="O33" s="42">
        <v>819075</v>
      </c>
      <c r="P33" s="43">
        <v>-3.045099431818182E-2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7890.6</v>
      </c>
      <c r="F34" s="40">
        <v>7872.1833333333334</v>
      </c>
      <c r="G34" s="41">
        <v>7784.4666666666672</v>
      </c>
      <c r="H34" s="41">
        <v>7678.3333333333339</v>
      </c>
      <c r="I34" s="41">
        <v>7590.6166666666677</v>
      </c>
      <c r="J34" s="41">
        <v>7978.3166666666666</v>
      </c>
      <c r="K34" s="41">
        <v>8066.0333333333319</v>
      </c>
      <c r="L34" s="41">
        <v>8172.1666666666661</v>
      </c>
      <c r="M34" s="31">
        <v>7959.9</v>
      </c>
      <c r="N34" s="31">
        <v>7766.05</v>
      </c>
      <c r="O34" s="42">
        <v>4512000</v>
      </c>
      <c r="P34" s="43">
        <v>2.2781366882012922E-2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2602.9499999999998</v>
      </c>
      <c r="F35" s="40">
        <v>2606.85</v>
      </c>
      <c r="G35" s="41">
        <v>2579.8999999999996</v>
      </c>
      <c r="H35" s="41">
        <v>2556.85</v>
      </c>
      <c r="I35" s="41">
        <v>2529.8999999999996</v>
      </c>
      <c r="J35" s="41">
        <v>2629.8999999999996</v>
      </c>
      <c r="K35" s="41">
        <v>2656.8499999999995</v>
      </c>
      <c r="L35" s="41">
        <v>2679.8999999999996</v>
      </c>
      <c r="M35" s="31">
        <v>2633.8</v>
      </c>
      <c r="N35" s="31">
        <v>2583.8000000000002</v>
      </c>
      <c r="O35" s="42">
        <v>1763600</v>
      </c>
      <c r="P35" s="43">
        <v>2.7291335001137138E-3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329.7</v>
      </c>
      <c r="F36" s="40">
        <v>329.05</v>
      </c>
      <c r="G36" s="41">
        <v>324.35000000000002</v>
      </c>
      <c r="H36" s="41">
        <v>319</v>
      </c>
      <c r="I36" s="41">
        <v>314.3</v>
      </c>
      <c r="J36" s="41">
        <v>334.40000000000003</v>
      </c>
      <c r="K36" s="41">
        <v>339.09999999999997</v>
      </c>
      <c r="L36" s="41">
        <v>344.45000000000005</v>
      </c>
      <c r="M36" s="31">
        <v>333.75</v>
      </c>
      <c r="N36" s="31">
        <v>323.7</v>
      </c>
      <c r="O36" s="42">
        <v>18747000</v>
      </c>
      <c r="P36" s="43">
        <v>1.3625304136253041E-2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88.3</v>
      </c>
      <c r="F37" s="40">
        <v>87.866666666666674</v>
      </c>
      <c r="G37" s="41">
        <v>86.783333333333346</v>
      </c>
      <c r="H37" s="41">
        <v>85.266666666666666</v>
      </c>
      <c r="I37" s="41">
        <v>84.183333333333337</v>
      </c>
      <c r="J37" s="41">
        <v>89.383333333333354</v>
      </c>
      <c r="K37" s="41">
        <v>90.466666666666669</v>
      </c>
      <c r="L37" s="41">
        <v>91.983333333333363</v>
      </c>
      <c r="M37" s="31">
        <v>88.95</v>
      </c>
      <c r="N37" s="31">
        <v>86.35</v>
      </c>
      <c r="O37" s="42">
        <v>173382300</v>
      </c>
      <c r="P37" s="43">
        <v>-8.5585585585585586E-2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2092.5500000000002</v>
      </c>
      <c r="F38" s="40">
        <v>2054.6</v>
      </c>
      <c r="G38" s="41">
        <v>1997.6</v>
      </c>
      <c r="H38" s="41">
        <v>1902.65</v>
      </c>
      <c r="I38" s="41">
        <v>1845.65</v>
      </c>
      <c r="J38" s="41">
        <v>2149.5499999999997</v>
      </c>
      <c r="K38" s="41">
        <v>2206.5499999999997</v>
      </c>
      <c r="L38" s="41">
        <v>2301.4999999999995</v>
      </c>
      <c r="M38" s="31">
        <v>2111.6</v>
      </c>
      <c r="N38" s="31">
        <v>1959.65</v>
      </c>
      <c r="O38" s="42">
        <v>2225850</v>
      </c>
      <c r="P38" s="43">
        <v>0.22524977293369663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210.75</v>
      </c>
      <c r="F39" s="40">
        <v>209.35</v>
      </c>
      <c r="G39" s="41">
        <v>206.6</v>
      </c>
      <c r="H39" s="41">
        <v>202.45</v>
      </c>
      <c r="I39" s="41">
        <v>199.7</v>
      </c>
      <c r="J39" s="41">
        <v>213.5</v>
      </c>
      <c r="K39" s="41">
        <v>216.25</v>
      </c>
      <c r="L39" s="41">
        <v>220.4</v>
      </c>
      <c r="M39" s="31">
        <v>212.1</v>
      </c>
      <c r="N39" s="31">
        <v>205.2</v>
      </c>
      <c r="O39" s="42">
        <v>24532800</v>
      </c>
      <c r="P39" s="43">
        <v>-2.1669949992423096E-2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821.55</v>
      </c>
      <c r="F40" s="40">
        <v>822.36666666666667</v>
      </c>
      <c r="G40" s="41">
        <v>816.93333333333339</v>
      </c>
      <c r="H40" s="41">
        <v>812.31666666666672</v>
      </c>
      <c r="I40" s="41">
        <v>806.88333333333344</v>
      </c>
      <c r="J40" s="41">
        <v>826.98333333333335</v>
      </c>
      <c r="K40" s="41">
        <v>832.41666666666652</v>
      </c>
      <c r="L40" s="41">
        <v>837.0333333333333</v>
      </c>
      <c r="M40" s="31">
        <v>827.8</v>
      </c>
      <c r="N40" s="31">
        <v>817.75</v>
      </c>
      <c r="O40" s="42">
        <v>4852100</v>
      </c>
      <c r="P40" s="43">
        <v>1.2393848978655038E-2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791.95</v>
      </c>
      <c r="F41" s="40">
        <v>793.88333333333333</v>
      </c>
      <c r="G41" s="41">
        <v>782.76666666666665</v>
      </c>
      <c r="H41" s="41">
        <v>773.58333333333337</v>
      </c>
      <c r="I41" s="41">
        <v>762.4666666666667</v>
      </c>
      <c r="J41" s="41">
        <v>803.06666666666661</v>
      </c>
      <c r="K41" s="41">
        <v>814.18333333333317</v>
      </c>
      <c r="L41" s="41">
        <v>823.36666666666656</v>
      </c>
      <c r="M41" s="31">
        <v>805</v>
      </c>
      <c r="N41" s="31">
        <v>784.7</v>
      </c>
      <c r="O41" s="42">
        <v>12213000</v>
      </c>
      <c r="P41" s="43">
        <v>-3.1521351254906627E-2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689.15</v>
      </c>
      <c r="F42" s="40">
        <v>691.6</v>
      </c>
      <c r="G42" s="41">
        <v>683.85</v>
      </c>
      <c r="H42" s="41">
        <v>678.55</v>
      </c>
      <c r="I42" s="41">
        <v>670.8</v>
      </c>
      <c r="J42" s="41">
        <v>696.90000000000009</v>
      </c>
      <c r="K42" s="41">
        <v>704.65000000000009</v>
      </c>
      <c r="L42" s="41">
        <v>709.95000000000016</v>
      </c>
      <c r="M42" s="31">
        <v>699.35</v>
      </c>
      <c r="N42" s="31">
        <v>686.3</v>
      </c>
      <c r="O42" s="42">
        <v>68699436</v>
      </c>
      <c r="P42" s="43">
        <v>-1.4608018178867067E-2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70.95</v>
      </c>
      <c r="F43" s="40">
        <v>69.399999999999991</v>
      </c>
      <c r="G43" s="41">
        <v>67.499999999999986</v>
      </c>
      <c r="H43" s="41">
        <v>64.05</v>
      </c>
      <c r="I43" s="41">
        <v>62.149999999999991</v>
      </c>
      <c r="J43" s="41">
        <v>72.84999999999998</v>
      </c>
      <c r="K43" s="41">
        <v>74.749999999999986</v>
      </c>
      <c r="L43" s="41">
        <v>78.199999999999974</v>
      </c>
      <c r="M43" s="31">
        <v>71.3</v>
      </c>
      <c r="N43" s="31">
        <v>65.95</v>
      </c>
      <c r="O43" s="42">
        <v>104359500</v>
      </c>
      <c r="P43" s="43">
        <v>-0.21942982800596875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360</v>
      </c>
      <c r="F44" s="40">
        <v>361.34999999999997</v>
      </c>
      <c r="G44" s="41">
        <v>357.29999999999995</v>
      </c>
      <c r="H44" s="41">
        <v>354.59999999999997</v>
      </c>
      <c r="I44" s="41">
        <v>350.54999999999995</v>
      </c>
      <c r="J44" s="41">
        <v>364.04999999999995</v>
      </c>
      <c r="K44" s="41">
        <v>368.1</v>
      </c>
      <c r="L44" s="41">
        <v>370.79999999999995</v>
      </c>
      <c r="M44" s="31">
        <v>365.4</v>
      </c>
      <c r="N44" s="31">
        <v>358.65</v>
      </c>
      <c r="O44" s="42">
        <v>18121700</v>
      </c>
      <c r="P44" s="43">
        <v>2.6713578316393014E-2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18115.650000000001</v>
      </c>
      <c r="F45" s="40">
        <v>18065.2</v>
      </c>
      <c r="G45" s="41">
        <v>17800.5</v>
      </c>
      <c r="H45" s="41">
        <v>17485.349999999999</v>
      </c>
      <c r="I45" s="41">
        <v>17220.649999999998</v>
      </c>
      <c r="J45" s="41">
        <v>18380.350000000002</v>
      </c>
      <c r="K45" s="41">
        <v>18645.050000000007</v>
      </c>
      <c r="L45" s="41">
        <v>18960.200000000004</v>
      </c>
      <c r="M45" s="31">
        <v>18329.900000000001</v>
      </c>
      <c r="N45" s="31">
        <v>17750.05</v>
      </c>
      <c r="O45" s="42">
        <v>170800</v>
      </c>
      <c r="P45" s="43">
        <v>-8.9933275311865398E-3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456.15</v>
      </c>
      <c r="F46" s="40">
        <v>455.15000000000003</v>
      </c>
      <c r="G46" s="41">
        <v>452.30000000000007</v>
      </c>
      <c r="H46" s="41">
        <v>448.45000000000005</v>
      </c>
      <c r="I46" s="41">
        <v>445.60000000000008</v>
      </c>
      <c r="J46" s="41">
        <v>459.00000000000006</v>
      </c>
      <c r="K46" s="41">
        <v>461.85000000000008</v>
      </c>
      <c r="L46" s="41">
        <v>465.70000000000005</v>
      </c>
      <c r="M46" s="31">
        <v>458</v>
      </c>
      <c r="N46" s="31">
        <v>451.3</v>
      </c>
      <c r="O46" s="42">
        <v>39231000</v>
      </c>
      <c r="P46" s="43">
        <v>3.6378706944188615E-3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3875.5</v>
      </c>
      <c r="F47" s="40">
        <v>3864.4666666666672</v>
      </c>
      <c r="G47" s="41">
        <v>3846.0833333333344</v>
      </c>
      <c r="H47" s="41">
        <v>3816.6666666666674</v>
      </c>
      <c r="I47" s="41">
        <v>3798.2833333333347</v>
      </c>
      <c r="J47" s="41">
        <v>3893.8833333333341</v>
      </c>
      <c r="K47" s="41">
        <v>3912.2666666666673</v>
      </c>
      <c r="L47" s="41">
        <v>3941.6833333333338</v>
      </c>
      <c r="M47" s="31">
        <v>3882.85</v>
      </c>
      <c r="N47" s="31">
        <v>3835.05</v>
      </c>
      <c r="O47" s="42">
        <v>1336600</v>
      </c>
      <c r="P47" s="43">
        <v>1.8905320933069066E-2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542.75</v>
      </c>
      <c r="F48" s="40">
        <v>545.63333333333333</v>
      </c>
      <c r="G48" s="41">
        <v>532.66666666666663</v>
      </c>
      <c r="H48" s="41">
        <v>522.58333333333326</v>
      </c>
      <c r="I48" s="41">
        <v>509.61666666666656</v>
      </c>
      <c r="J48" s="41">
        <v>555.7166666666667</v>
      </c>
      <c r="K48" s="41">
        <v>568.68333333333339</v>
      </c>
      <c r="L48" s="41">
        <v>578.76666666666677</v>
      </c>
      <c r="M48" s="31">
        <v>558.6</v>
      </c>
      <c r="N48" s="31">
        <v>535.54999999999995</v>
      </c>
      <c r="O48" s="42">
        <v>20277400</v>
      </c>
      <c r="P48" s="43">
        <v>7.3741845293569433E-2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187.2</v>
      </c>
      <c r="F49" s="40">
        <v>183.9</v>
      </c>
      <c r="G49" s="41">
        <v>179.85000000000002</v>
      </c>
      <c r="H49" s="41">
        <v>172.50000000000003</v>
      </c>
      <c r="I49" s="41">
        <v>168.45000000000005</v>
      </c>
      <c r="J49" s="41">
        <v>191.25</v>
      </c>
      <c r="K49" s="41">
        <v>195.3</v>
      </c>
      <c r="L49" s="41">
        <v>202.64999999999998</v>
      </c>
      <c r="M49" s="31">
        <v>187.95</v>
      </c>
      <c r="N49" s="31">
        <v>176.55</v>
      </c>
      <c r="O49" s="42">
        <v>65248200</v>
      </c>
      <c r="P49" s="43">
        <v>-9.8081660073150709E-2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702.15</v>
      </c>
      <c r="F50" s="40">
        <v>702.7166666666667</v>
      </c>
      <c r="G50" s="41">
        <v>695.43333333333339</v>
      </c>
      <c r="H50" s="41">
        <v>688.7166666666667</v>
      </c>
      <c r="I50" s="41">
        <v>681.43333333333339</v>
      </c>
      <c r="J50" s="41">
        <v>709.43333333333339</v>
      </c>
      <c r="K50" s="41">
        <v>716.7166666666667</v>
      </c>
      <c r="L50" s="41">
        <v>723.43333333333339</v>
      </c>
      <c r="M50" s="31">
        <v>710</v>
      </c>
      <c r="N50" s="31">
        <v>696</v>
      </c>
      <c r="O50" s="42">
        <v>5048550</v>
      </c>
      <c r="P50" s="43">
        <v>2.2108172127911566E-2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575.20000000000005</v>
      </c>
      <c r="F51" s="40">
        <v>574.15</v>
      </c>
      <c r="G51" s="41">
        <v>569.29999999999995</v>
      </c>
      <c r="H51" s="41">
        <v>563.4</v>
      </c>
      <c r="I51" s="41">
        <v>558.54999999999995</v>
      </c>
      <c r="J51" s="41">
        <v>580.04999999999995</v>
      </c>
      <c r="K51" s="41">
        <v>584.90000000000009</v>
      </c>
      <c r="L51" s="41">
        <v>590.79999999999995</v>
      </c>
      <c r="M51" s="31">
        <v>579</v>
      </c>
      <c r="N51" s="31">
        <v>568.25</v>
      </c>
      <c r="O51" s="42">
        <v>11193750</v>
      </c>
      <c r="P51" s="43">
        <v>-4.4469149527515284E-3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919.9</v>
      </c>
      <c r="F52" s="40">
        <v>919.43333333333339</v>
      </c>
      <c r="G52" s="41">
        <v>911.46666666666681</v>
      </c>
      <c r="H52" s="41">
        <v>903.03333333333342</v>
      </c>
      <c r="I52" s="41">
        <v>895.06666666666683</v>
      </c>
      <c r="J52" s="41">
        <v>927.86666666666679</v>
      </c>
      <c r="K52" s="41">
        <v>935.83333333333348</v>
      </c>
      <c r="L52" s="41">
        <v>944.26666666666677</v>
      </c>
      <c r="M52" s="31">
        <v>927.4</v>
      </c>
      <c r="N52" s="31">
        <v>911</v>
      </c>
      <c r="O52" s="42">
        <v>12492350</v>
      </c>
      <c r="P52" s="43">
        <v>5.8617260689799548E-3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193.85</v>
      </c>
      <c r="F53" s="40">
        <v>195.5</v>
      </c>
      <c r="G53" s="41">
        <v>189.75</v>
      </c>
      <c r="H53" s="41">
        <v>185.65</v>
      </c>
      <c r="I53" s="41">
        <v>179.9</v>
      </c>
      <c r="J53" s="41">
        <v>199.6</v>
      </c>
      <c r="K53" s="41">
        <v>205.35</v>
      </c>
      <c r="L53" s="41">
        <v>209.45</v>
      </c>
      <c r="M53" s="31">
        <v>201.25</v>
      </c>
      <c r="N53" s="31">
        <v>191.4</v>
      </c>
      <c r="O53" s="42">
        <v>69119400</v>
      </c>
      <c r="P53" s="43">
        <v>2.5997506234413964E-2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5302.8</v>
      </c>
      <c r="F54" s="40">
        <v>5311.4833333333327</v>
      </c>
      <c r="G54" s="41">
        <v>5211.4666666666653</v>
      </c>
      <c r="H54" s="41">
        <v>5120.1333333333323</v>
      </c>
      <c r="I54" s="41">
        <v>5020.116666666665</v>
      </c>
      <c r="J54" s="41">
        <v>5402.8166666666657</v>
      </c>
      <c r="K54" s="41">
        <v>5502.8333333333339</v>
      </c>
      <c r="L54" s="41">
        <v>5594.1666666666661</v>
      </c>
      <c r="M54" s="31">
        <v>5411.5</v>
      </c>
      <c r="N54" s="31">
        <v>5220.1499999999996</v>
      </c>
      <c r="O54" s="42">
        <v>697800</v>
      </c>
      <c r="P54" s="43">
        <v>-4.8488305761551628E-3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1711.85</v>
      </c>
      <c r="F55" s="40">
        <v>1708.4666666666665</v>
      </c>
      <c r="G55" s="41">
        <v>1702.2833333333328</v>
      </c>
      <c r="H55" s="41">
        <v>1692.7166666666665</v>
      </c>
      <c r="I55" s="41">
        <v>1686.5333333333328</v>
      </c>
      <c r="J55" s="41">
        <v>1718.0333333333328</v>
      </c>
      <c r="K55" s="41">
        <v>1724.2166666666667</v>
      </c>
      <c r="L55" s="41">
        <v>1733.7833333333328</v>
      </c>
      <c r="M55" s="31">
        <v>1714.65</v>
      </c>
      <c r="N55" s="31">
        <v>1698.9</v>
      </c>
      <c r="O55" s="42">
        <v>2472400</v>
      </c>
      <c r="P55" s="43">
        <v>-2.7934498417503784E-2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700.45</v>
      </c>
      <c r="F56" s="40">
        <v>695.76666666666677</v>
      </c>
      <c r="G56" s="41">
        <v>687.73333333333358</v>
      </c>
      <c r="H56" s="41">
        <v>675.01666666666677</v>
      </c>
      <c r="I56" s="41">
        <v>666.98333333333358</v>
      </c>
      <c r="J56" s="41">
        <v>708.48333333333358</v>
      </c>
      <c r="K56" s="41">
        <v>716.51666666666665</v>
      </c>
      <c r="L56" s="41">
        <v>729.23333333333358</v>
      </c>
      <c r="M56" s="31">
        <v>703.8</v>
      </c>
      <c r="N56" s="31">
        <v>683.05</v>
      </c>
      <c r="O56" s="42">
        <v>8444889</v>
      </c>
      <c r="P56" s="43">
        <v>-1.2609649122807017E-2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856.55</v>
      </c>
      <c r="F57" s="40">
        <v>866.7833333333333</v>
      </c>
      <c r="G57" s="41">
        <v>843.56666666666661</v>
      </c>
      <c r="H57" s="41">
        <v>830.58333333333326</v>
      </c>
      <c r="I57" s="41">
        <v>807.36666666666656</v>
      </c>
      <c r="J57" s="41">
        <v>879.76666666666665</v>
      </c>
      <c r="K57" s="41">
        <v>902.98333333333335</v>
      </c>
      <c r="L57" s="41">
        <v>915.9666666666667</v>
      </c>
      <c r="M57" s="31">
        <v>890</v>
      </c>
      <c r="N57" s="31">
        <v>853.8</v>
      </c>
      <c r="O57" s="42">
        <v>1973125</v>
      </c>
      <c r="P57" s="43">
        <v>7.7474402730375425E-2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483.9</v>
      </c>
      <c r="F58" s="40">
        <v>485.48333333333335</v>
      </c>
      <c r="G58" s="41">
        <v>478.66666666666669</v>
      </c>
      <c r="H58" s="41">
        <v>473.43333333333334</v>
      </c>
      <c r="I58" s="41">
        <v>466.61666666666667</v>
      </c>
      <c r="J58" s="41">
        <v>490.7166666666667</v>
      </c>
      <c r="K58" s="41">
        <v>497.5333333333333</v>
      </c>
      <c r="L58" s="41">
        <v>502.76666666666671</v>
      </c>
      <c r="M58" s="31">
        <v>492.3</v>
      </c>
      <c r="N58" s="31">
        <v>480.25</v>
      </c>
      <c r="O58" s="42">
        <v>1716000</v>
      </c>
      <c r="P58" s="43">
        <v>0.18902439024390244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170.3</v>
      </c>
      <c r="F59" s="40">
        <v>169.21666666666667</v>
      </c>
      <c r="G59" s="41">
        <v>167.83333333333334</v>
      </c>
      <c r="H59" s="41">
        <v>165.36666666666667</v>
      </c>
      <c r="I59" s="41">
        <v>163.98333333333335</v>
      </c>
      <c r="J59" s="41">
        <v>171.68333333333334</v>
      </c>
      <c r="K59" s="41">
        <v>173.06666666666666</v>
      </c>
      <c r="L59" s="41">
        <v>175.53333333333333</v>
      </c>
      <c r="M59" s="31">
        <v>170.6</v>
      </c>
      <c r="N59" s="31">
        <v>166.75</v>
      </c>
      <c r="O59" s="42">
        <v>9027200</v>
      </c>
      <c r="P59" s="43">
        <v>-4.4444444444444444E-3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900.95</v>
      </c>
      <c r="F60" s="40">
        <v>905.31666666666661</v>
      </c>
      <c r="G60" s="41">
        <v>890.63333333333321</v>
      </c>
      <c r="H60" s="41">
        <v>880.31666666666661</v>
      </c>
      <c r="I60" s="41">
        <v>865.63333333333321</v>
      </c>
      <c r="J60" s="41">
        <v>915.63333333333321</v>
      </c>
      <c r="K60" s="41">
        <v>930.31666666666661</v>
      </c>
      <c r="L60" s="41">
        <v>940.63333333333321</v>
      </c>
      <c r="M60" s="31">
        <v>920</v>
      </c>
      <c r="N60" s="31">
        <v>895</v>
      </c>
      <c r="O60" s="42">
        <v>2562600</v>
      </c>
      <c r="P60" s="43">
        <v>1.1720581340834506E-3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619.65</v>
      </c>
      <c r="F61" s="40">
        <v>618.0333333333333</v>
      </c>
      <c r="G61" s="41">
        <v>613.41666666666663</v>
      </c>
      <c r="H61" s="41">
        <v>607.18333333333328</v>
      </c>
      <c r="I61" s="41">
        <v>602.56666666666661</v>
      </c>
      <c r="J61" s="41">
        <v>624.26666666666665</v>
      </c>
      <c r="K61" s="41">
        <v>628.88333333333344</v>
      </c>
      <c r="L61" s="41">
        <v>635.11666666666667</v>
      </c>
      <c r="M61" s="31">
        <v>622.65</v>
      </c>
      <c r="N61" s="31">
        <v>611.79999999999995</v>
      </c>
      <c r="O61" s="42">
        <v>11925000</v>
      </c>
      <c r="P61" s="43">
        <v>-3.490136570561457E-2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2074.1</v>
      </c>
      <c r="F62" s="40">
        <v>2077.8000000000002</v>
      </c>
      <c r="G62" s="41">
        <v>2037.6000000000004</v>
      </c>
      <c r="H62" s="41">
        <v>2001.1000000000001</v>
      </c>
      <c r="I62" s="41">
        <v>1960.9000000000003</v>
      </c>
      <c r="J62" s="41">
        <v>2114.3000000000002</v>
      </c>
      <c r="K62" s="41">
        <v>2154.5</v>
      </c>
      <c r="L62" s="41">
        <v>2191.0000000000005</v>
      </c>
      <c r="M62" s="31">
        <v>2118</v>
      </c>
      <c r="N62" s="31">
        <v>2041.3</v>
      </c>
      <c r="O62" s="42">
        <v>457750</v>
      </c>
      <c r="P62" s="43">
        <v>0.26888426888426886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2860.65</v>
      </c>
      <c r="F63" s="40">
        <v>2860.35</v>
      </c>
      <c r="G63" s="41">
        <v>2822.7</v>
      </c>
      <c r="H63" s="41">
        <v>2784.75</v>
      </c>
      <c r="I63" s="41">
        <v>2747.1</v>
      </c>
      <c r="J63" s="41">
        <v>2898.2999999999997</v>
      </c>
      <c r="K63" s="41">
        <v>2935.9500000000003</v>
      </c>
      <c r="L63" s="41">
        <v>2973.8999999999996</v>
      </c>
      <c r="M63" s="31">
        <v>2898</v>
      </c>
      <c r="N63" s="31">
        <v>2822.4</v>
      </c>
      <c r="O63" s="42">
        <v>2663500</v>
      </c>
      <c r="P63" s="43">
        <v>-2.5429930479326748E-2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286.2</v>
      </c>
      <c r="F64" s="40">
        <v>289.16666666666669</v>
      </c>
      <c r="G64" s="41">
        <v>271.58333333333337</v>
      </c>
      <c r="H64" s="41">
        <v>256.9666666666667</v>
      </c>
      <c r="I64" s="41">
        <v>239.38333333333338</v>
      </c>
      <c r="J64" s="41">
        <v>303.78333333333336</v>
      </c>
      <c r="K64" s="41">
        <v>321.36666666666673</v>
      </c>
      <c r="L64" s="41">
        <v>335.98333333333335</v>
      </c>
      <c r="M64" s="31">
        <v>306.75</v>
      </c>
      <c r="N64" s="31">
        <v>274.55</v>
      </c>
      <c r="O64" s="42">
        <v>13116900</v>
      </c>
      <c r="P64" s="43">
        <v>9.2528735632183903E-2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5258.85</v>
      </c>
      <c r="F65" s="40">
        <v>5225.6166666666668</v>
      </c>
      <c r="G65" s="41">
        <v>5151.2333333333336</v>
      </c>
      <c r="H65" s="41">
        <v>5043.6166666666668</v>
      </c>
      <c r="I65" s="41">
        <v>4969.2333333333336</v>
      </c>
      <c r="J65" s="41">
        <v>5333.2333333333336</v>
      </c>
      <c r="K65" s="41">
        <v>5407.6166666666668</v>
      </c>
      <c r="L65" s="41">
        <v>5515.2333333333336</v>
      </c>
      <c r="M65" s="31">
        <v>5300</v>
      </c>
      <c r="N65" s="31">
        <v>5118</v>
      </c>
      <c r="O65" s="42">
        <v>2445200</v>
      </c>
      <c r="P65" s="43">
        <v>3.5312050131255823E-2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5484</v>
      </c>
      <c r="F66" s="40">
        <v>5485.0999999999995</v>
      </c>
      <c r="G66" s="41">
        <v>5390.1999999999989</v>
      </c>
      <c r="H66" s="41">
        <v>5296.4</v>
      </c>
      <c r="I66" s="41">
        <v>5201.4999999999991</v>
      </c>
      <c r="J66" s="41">
        <v>5578.8999999999987</v>
      </c>
      <c r="K66" s="41">
        <v>5673.7999999999984</v>
      </c>
      <c r="L66" s="41">
        <v>5767.5999999999985</v>
      </c>
      <c r="M66" s="31">
        <v>5580</v>
      </c>
      <c r="N66" s="31">
        <v>5391.3</v>
      </c>
      <c r="O66" s="42">
        <v>520625</v>
      </c>
      <c r="P66" s="43">
        <v>6.7681895093062603E-3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431.05</v>
      </c>
      <c r="F67" s="40">
        <v>428.43333333333339</v>
      </c>
      <c r="G67" s="41">
        <v>422.96666666666681</v>
      </c>
      <c r="H67" s="41">
        <v>414.88333333333344</v>
      </c>
      <c r="I67" s="41">
        <v>409.41666666666686</v>
      </c>
      <c r="J67" s="41">
        <v>436.51666666666677</v>
      </c>
      <c r="K67" s="41">
        <v>441.98333333333335</v>
      </c>
      <c r="L67" s="41">
        <v>450.06666666666672</v>
      </c>
      <c r="M67" s="31">
        <v>433.9</v>
      </c>
      <c r="N67" s="31">
        <v>420.35</v>
      </c>
      <c r="O67" s="42">
        <v>36151500</v>
      </c>
      <c r="P67" s="43">
        <v>6.317934782608696E-2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4913.3</v>
      </c>
      <c r="F68" s="40">
        <v>4913.0833333333339</v>
      </c>
      <c r="G68" s="41">
        <v>4862.8166666666675</v>
      </c>
      <c r="H68" s="41">
        <v>4812.3333333333339</v>
      </c>
      <c r="I68" s="41">
        <v>4762.0666666666675</v>
      </c>
      <c r="J68" s="41">
        <v>4963.5666666666675</v>
      </c>
      <c r="K68" s="41">
        <v>5013.8333333333339</v>
      </c>
      <c r="L68" s="41">
        <v>5064.3166666666675</v>
      </c>
      <c r="M68" s="31">
        <v>4963.3500000000004</v>
      </c>
      <c r="N68" s="31">
        <v>4862.6000000000004</v>
      </c>
      <c r="O68" s="42">
        <v>2897875</v>
      </c>
      <c r="P68" s="43">
        <v>4.4192192712620773E-3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2908.1</v>
      </c>
      <c r="F69" s="40">
        <v>2897.35</v>
      </c>
      <c r="G69" s="41">
        <v>2858.75</v>
      </c>
      <c r="H69" s="41">
        <v>2809.4</v>
      </c>
      <c r="I69" s="41">
        <v>2770.8</v>
      </c>
      <c r="J69" s="41">
        <v>2946.7</v>
      </c>
      <c r="K69" s="41">
        <v>2985.2999999999993</v>
      </c>
      <c r="L69" s="41">
        <v>3034.6499999999996</v>
      </c>
      <c r="M69" s="31">
        <v>2935.95</v>
      </c>
      <c r="N69" s="31">
        <v>2848</v>
      </c>
      <c r="O69" s="42">
        <v>3915800</v>
      </c>
      <c r="P69" s="43">
        <v>-3.0418580466244908E-2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1520.8</v>
      </c>
      <c r="F70" s="40">
        <v>1520.8500000000001</v>
      </c>
      <c r="G70" s="41">
        <v>1499.9500000000003</v>
      </c>
      <c r="H70" s="41">
        <v>1479.1000000000001</v>
      </c>
      <c r="I70" s="41">
        <v>1458.2000000000003</v>
      </c>
      <c r="J70" s="41">
        <v>1541.7000000000003</v>
      </c>
      <c r="K70" s="41">
        <v>1562.6000000000004</v>
      </c>
      <c r="L70" s="41">
        <v>1583.4500000000003</v>
      </c>
      <c r="M70" s="31">
        <v>1541.75</v>
      </c>
      <c r="N70" s="31">
        <v>1500</v>
      </c>
      <c r="O70" s="42">
        <v>7657100</v>
      </c>
      <c r="P70" s="43">
        <v>-2.7793296089385473E-2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188.25</v>
      </c>
      <c r="F71" s="40">
        <v>188.21666666666667</v>
      </c>
      <c r="G71" s="41">
        <v>186.48333333333335</v>
      </c>
      <c r="H71" s="41">
        <v>184.71666666666667</v>
      </c>
      <c r="I71" s="41">
        <v>182.98333333333335</v>
      </c>
      <c r="J71" s="41">
        <v>189.98333333333335</v>
      </c>
      <c r="K71" s="41">
        <v>191.71666666666664</v>
      </c>
      <c r="L71" s="41">
        <v>193.48333333333335</v>
      </c>
      <c r="M71" s="31">
        <v>189.95</v>
      </c>
      <c r="N71" s="31">
        <v>186.45</v>
      </c>
      <c r="O71" s="42">
        <v>34758000</v>
      </c>
      <c r="P71" s="43">
        <v>-2.1088918179053028E-2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89.05</v>
      </c>
      <c r="F72" s="40">
        <v>88.083333333333329</v>
      </c>
      <c r="G72" s="41">
        <v>86.816666666666663</v>
      </c>
      <c r="H72" s="41">
        <v>84.583333333333329</v>
      </c>
      <c r="I72" s="41">
        <v>83.316666666666663</v>
      </c>
      <c r="J72" s="41">
        <v>90.316666666666663</v>
      </c>
      <c r="K72" s="41">
        <v>91.583333333333343</v>
      </c>
      <c r="L72" s="41">
        <v>93.816666666666663</v>
      </c>
      <c r="M72" s="31">
        <v>89.35</v>
      </c>
      <c r="N72" s="31">
        <v>85.85</v>
      </c>
      <c r="O72" s="42">
        <v>97430000</v>
      </c>
      <c r="P72" s="43">
        <v>4.4825737265415548E-2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158.6</v>
      </c>
      <c r="F73" s="40">
        <v>158.5</v>
      </c>
      <c r="G73" s="41">
        <v>157.25</v>
      </c>
      <c r="H73" s="41">
        <v>155.9</v>
      </c>
      <c r="I73" s="41">
        <v>154.65</v>
      </c>
      <c r="J73" s="41">
        <v>159.85</v>
      </c>
      <c r="K73" s="41">
        <v>161.1</v>
      </c>
      <c r="L73" s="41">
        <v>162.44999999999999</v>
      </c>
      <c r="M73" s="31">
        <v>159.75</v>
      </c>
      <c r="N73" s="31">
        <v>157.15</v>
      </c>
      <c r="O73" s="42">
        <v>48147300</v>
      </c>
      <c r="P73" s="43">
        <v>-1.7705830276969774E-3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527.70000000000005</v>
      </c>
      <c r="F74" s="40">
        <v>530.33333333333337</v>
      </c>
      <c r="G74" s="41">
        <v>521.26666666666677</v>
      </c>
      <c r="H74" s="41">
        <v>514.83333333333337</v>
      </c>
      <c r="I74" s="41">
        <v>505.76666666666677</v>
      </c>
      <c r="J74" s="41">
        <v>536.76666666666677</v>
      </c>
      <c r="K74" s="41">
        <v>545.83333333333337</v>
      </c>
      <c r="L74" s="41">
        <v>552.26666666666677</v>
      </c>
      <c r="M74" s="31">
        <v>539.4</v>
      </c>
      <c r="N74" s="31">
        <v>523.9</v>
      </c>
      <c r="O74" s="42">
        <v>8266200</v>
      </c>
      <c r="P74" s="43">
        <v>2.8179087398083249E-2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43.15</v>
      </c>
      <c r="F75" s="40">
        <v>43.1</v>
      </c>
      <c r="G75" s="41">
        <v>42.5</v>
      </c>
      <c r="H75" s="41">
        <v>41.85</v>
      </c>
      <c r="I75" s="41">
        <v>41.25</v>
      </c>
      <c r="J75" s="41">
        <v>43.75</v>
      </c>
      <c r="K75" s="41">
        <v>44.350000000000009</v>
      </c>
      <c r="L75" s="41">
        <v>45</v>
      </c>
      <c r="M75" s="31">
        <v>43.7</v>
      </c>
      <c r="N75" s="31">
        <v>42.45</v>
      </c>
      <c r="O75" s="42">
        <v>114660000</v>
      </c>
      <c r="P75" s="43">
        <v>-1.762977473065622E-3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1030.7</v>
      </c>
      <c r="F76" s="40">
        <v>1028.05</v>
      </c>
      <c r="G76" s="41">
        <v>1020.1499999999999</v>
      </c>
      <c r="H76" s="41">
        <v>1009.5999999999999</v>
      </c>
      <c r="I76" s="41">
        <v>1001.6999999999998</v>
      </c>
      <c r="J76" s="41">
        <v>1038.5999999999999</v>
      </c>
      <c r="K76" s="41">
        <v>1046.5</v>
      </c>
      <c r="L76" s="41">
        <v>1057.05</v>
      </c>
      <c r="M76" s="31">
        <v>1035.95</v>
      </c>
      <c r="N76" s="31">
        <v>1017.5</v>
      </c>
      <c r="O76" s="42">
        <v>5530000</v>
      </c>
      <c r="P76" s="43">
        <v>2.6735982176011884E-2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2436.75</v>
      </c>
      <c r="F77" s="40">
        <v>2413.2333333333331</v>
      </c>
      <c r="G77" s="41">
        <v>2378.5166666666664</v>
      </c>
      <c r="H77" s="41">
        <v>2320.2833333333333</v>
      </c>
      <c r="I77" s="41">
        <v>2285.5666666666666</v>
      </c>
      <c r="J77" s="41">
        <v>2471.4666666666662</v>
      </c>
      <c r="K77" s="41">
        <v>2506.1833333333325</v>
      </c>
      <c r="L77" s="41">
        <v>2564.4166666666661</v>
      </c>
      <c r="M77" s="31">
        <v>2447.9499999999998</v>
      </c>
      <c r="N77" s="31">
        <v>2355</v>
      </c>
      <c r="O77" s="42">
        <v>2297750</v>
      </c>
      <c r="P77" s="43">
        <v>-6.6296883254094024E-2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331.5</v>
      </c>
      <c r="F78" s="40">
        <v>331.98333333333335</v>
      </c>
      <c r="G78" s="41">
        <v>326.86666666666667</v>
      </c>
      <c r="H78" s="41">
        <v>322.23333333333335</v>
      </c>
      <c r="I78" s="41">
        <v>317.11666666666667</v>
      </c>
      <c r="J78" s="41">
        <v>336.61666666666667</v>
      </c>
      <c r="K78" s="41">
        <v>341.73333333333335</v>
      </c>
      <c r="L78" s="41">
        <v>346.36666666666667</v>
      </c>
      <c r="M78" s="31">
        <v>337.1</v>
      </c>
      <c r="N78" s="31">
        <v>327.35000000000002</v>
      </c>
      <c r="O78" s="42">
        <v>11603300</v>
      </c>
      <c r="P78" s="43">
        <v>1.6015200868621064E-2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1644.75</v>
      </c>
      <c r="F79" s="40">
        <v>1648.5</v>
      </c>
      <c r="G79" s="41">
        <v>1629</v>
      </c>
      <c r="H79" s="41">
        <v>1613.25</v>
      </c>
      <c r="I79" s="41">
        <v>1593.75</v>
      </c>
      <c r="J79" s="41">
        <v>1664.25</v>
      </c>
      <c r="K79" s="41">
        <v>1683.75</v>
      </c>
      <c r="L79" s="41">
        <v>1699.5</v>
      </c>
      <c r="M79" s="31">
        <v>1668</v>
      </c>
      <c r="N79" s="31">
        <v>1632.75</v>
      </c>
      <c r="O79" s="42">
        <v>10825725</v>
      </c>
      <c r="P79" s="43">
        <v>5.3374503749448613E-3</v>
      </c>
    </row>
    <row r="80" spans="1:16" ht="12.75" customHeight="1">
      <c r="A80" s="31">
        <v>70</v>
      </c>
      <c r="B80" s="32" t="s">
        <v>80</v>
      </c>
      <c r="C80" s="353" t="s">
        <v>113</v>
      </c>
      <c r="D80" s="34">
        <v>44497</v>
      </c>
      <c r="E80" s="40">
        <v>621.79999999999995</v>
      </c>
      <c r="F80" s="40">
        <v>622.1</v>
      </c>
      <c r="G80" s="41">
        <v>617.90000000000009</v>
      </c>
      <c r="H80" s="41">
        <v>614.00000000000011</v>
      </c>
      <c r="I80" s="41">
        <v>609.80000000000018</v>
      </c>
      <c r="J80" s="41">
        <v>626</v>
      </c>
      <c r="K80" s="41">
        <v>630.20000000000005</v>
      </c>
      <c r="L80" s="41">
        <v>634.09999999999991</v>
      </c>
      <c r="M80" s="31">
        <v>626.29999999999995</v>
      </c>
      <c r="N80" s="31">
        <v>618.20000000000005</v>
      </c>
      <c r="O80" s="42">
        <v>6446250</v>
      </c>
      <c r="P80" s="43">
        <v>1.3592233009708738E-3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1400.4</v>
      </c>
      <c r="F81" s="40">
        <v>1388.2</v>
      </c>
      <c r="G81" s="41">
        <v>1372.2</v>
      </c>
      <c r="H81" s="41">
        <v>1344</v>
      </c>
      <c r="I81" s="41">
        <v>1328</v>
      </c>
      <c r="J81" s="41">
        <v>1416.4</v>
      </c>
      <c r="K81" s="41">
        <v>1432.4</v>
      </c>
      <c r="L81" s="41">
        <v>1460.6000000000001</v>
      </c>
      <c r="M81" s="31">
        <v>1404.2</v>
      </c>
      <c r="N81" s="31">
        <v>1360</v>
      </c>
      <c r="O81" s="42">
        <v>2069100</v>
      </c>
      <c r="P81" s="43">
        <v>-4.11522633744856E-3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1418.6</v>
      </c>
      <c r="F82" s="40">
        <v>1408.2666666666667</v>
      </c>
      <c r="G82" s="41">
        <v>1392.0333333333333</v>
      </c>
      <c r="H82" s="41">
        <v>1365.4666666666667</v>
      </c>
      <c r="I82" s="41">
        <v>1349.2333333333333</v>
      </c>
      <c r="J82" s="41">
        <v>1434.8333333333333</v>
      </c>
      <c r="K82" s="41">
        <v>1451.0666666666664</v>
      </c>
      <c r="L82" s="41">
        <v>1477.6333333333332</v>
      </c>
      <c r="M82" s="31">
        <v>1424.5</v>
      </c>
      <c r="N82" s="31">
        <v>1381.7</v>
      </c>
      <c r="O82" s="42">
        <v>4870500</v>
      </c>
      <c r="P82" s="43">
        <v>1.4793207625794353E-2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1249</v>
      </c>
      <c r="F83" s="40">
        <v>1261.3500000000001</v>
      </c>
      <c r="G83" s="41">
        <v>1216.7000000000003</v>
      </c>
      <c r="H83" s="41">
        <v>1184.4000000000001</v>
      </c>
      <c r="I83" s="41">
        <v>1139.7500000000002</v>
      </c>
      <c r="J83" s="41">
        <v>1293.6500000000003</v>
      </c>
      <c r="K83" s="41">
        <v>1338.3000000000004</v>
      </c>
      <c r="L83" s="41">
        <v>1370.6000000000004</v>
      </c>
      <c r="M83" s="31">
        <v>1306</v>
      </c>
      <c r="N83" s="31">
        <v>1229.05</v>
      </c>
      <c r="O83" s="42">
        <v>21771400</v>
      </c>
      <c r="P83" s="43">
        <v>0.13238185392849341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2759.15</v>
      </c>
      <c r="F84" s="40">
        <v>2756.1333333333337</v>
      </c>
      <c r="G84" s="41">
        <v>2743.3166666666675</v>
      </c>
      <c r="H84" s="41">
        <v>2727.483333333334</v>
      </c>
      <c r="I84" s="41">
        <v>2714.6666666666679</v>
      </c>
      <c r="J84" s="41">
        <v>2771.9666666666672</v>
      </c>
      <c r="K84" s="41">
        <v>2784.7833333333338</v>
      </c>
      <c r="L84" s="41">
        <v>2800.6166666666668</v>
      </c>
      <c r="M84" s="31">
        <v>2768.95</v>
      </c>
      <c r="N84" s="31">
        <v>2740.3</v>
      </c>
      <c r="O84" s="42">
        <v>13187100</v>
      </c>
      <c r="P84" s="43">
        <v>-4.574378948798659E-3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2919.3</v>
      </c>
      <c r="F85" s="40">
        <v>2916.1333333333332</v>
      </c>
      <c r="G85" s="41">
        <v>2903.2666666666664</v>
      </c>
      <c r="H85" s="41">
        <v>2887.2333333333331</v>
      </c>
      <c r="I85" s="41">
        <v>2874.3666666666663</v>
      </c>
      <c r="J85" s="41">
        <v>2932.1666666666665</v>
      </c>
      <c r="K85" s="41">
        <v>2945.0333333333333</v>
      </c>
      <c r="L85" s="41">
        <v>2961.0666666666666</v>
      </c>
      <c r="M85" s="31">
        <v>2929</v>
      </c>
      <c r="N85" s="31">
        <v>2900.1</v>
      </c>
      <c r="O85" s="42">
        <v>3533400</v>
      </c>
      <c r="P85" s="43">
        <v>-1.3512758948014965E-2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1628.35</v>
      </c>
      <c r="F86" s="40">
        <v>1630.2166666666665</v>
      </c>
      <c r="G86" s="41">
        <v>1621.4333333333329</v>
      </c>
      <c r="H86" s="41">
        <v>1614.5166666666664</v>
      </c>
      <c r="I86" s="41">
        <v>1605.7333333333329</v>
      </c>
      <c r="J86" s="41">
        <v>1637.133333333333</v>
      </c>
      <c r="K86" s="41">
        <v>1645.9166666666663</v>
      </c>
      <c r="L86" s="41">
        <v>1652.833333333333</v>
      </c>
      <c r="M86" s="31">
        <v>1639</v>
      </c>
      <c r="N86" s="31">
        <v>1623.3</v>
      </c>
      <c r="O86" s="42">
        <v>35822050</v>
      </c>
      <c r="P86" s="43">
        <v>2.0478190022562046E-2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706.6</v>
      </c>
      <c r="F87" s="40">
        <v>709.44999999999993</v>
      </c>
      <c r="G87" s="41">
        <v>699.14999999999986</v>
      </c>
      <c r="H87" s="41">
        <v>691.69999999999993</v>
      </c>
      <c r="I87" s="41">
        <v>681.39999999999986</v>
      </c>
      <c r="J87" s="41">
        <v>716.89999999999986</v>
      </c>
      <c r="K87" s="41">
        <v>727.19999999999982</v>
      </c>
      <c r="L87" s="41">
        <v>734.64999999999986</v>
      </c>
      <c r="M87" s="31">
        <v>719.75</v>
      </c>
      <c r="N87" s="31">
        <v>702</v>
      </c>
      <c r="O87" s="42">
        <v>20611800</v>
      </c>
      <c r="P87" s="43">
        <v>4.3260397527977286E-2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2924</v>
      </c>
      <c r="F88" s="40">
        <v>2906.0499999999997</v>
      </c>
      <c r="G88" s="41">
        <v>2878.1999999999994</v>
      </c>
      <c r="H88" s="41">
        <v>2832.3999999999996</v>
      </c>
      <c r="I88" s="41">
        <v>2804.5499999999993</v>
      </c>
      <c r="J88" s="41">
        <v>2951.8499999999995</v>
      </c>
      <c r="K88" s="41">
        <v>2979.7</v>
      </c>
      <c r="L88" s="41">
        <v>3025.4999999999995</v>
      </c>
      <c r="M88" s="31">
        <v>2933.9</v>
      </c>
      <c r="N88" s="31">
        <v>2860.25</v>
      </c>
      <c r="O88" s="42">
        <v>4245300</v>
      </c>
      <c r="P88" s="43">
        <v>-2.3934335770451096E-2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500</v>
      </c>
      <c r="F89" s="40">
        <v>496.58333333333331</v>
      </c>
      <c r="G89" s="41">
        <v>491.86666666666662</v>
      </c>
      <c r="H89" s="41">
        <v>483.73333333333329</v>
      </c>
      <c r="I89" s="41">
        <v>479.01666666666659</v>
      </c>
      <c r="J89" s="41">
        <v>504.71666666666664</v>
      </c>
      <c r="K89" s="41">
        <v>509.43333333333334</v>
      </c>
      <c r="L89" s="41">
        <v>517.56666666666661</v>
      </c>
      <c r="M89" s="31">
        <v>501.3</v>
      </c>
      <c r="N89" s="31">
        <v>488.45</v>
      </c>
      <c r="O89" s="42">
        <v>27358750</v>
      </c>
      <c r="P89" s="43">
        <v>2.4144869215291749E-2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329.35</v>
      </c>
      <c r="F90" s="40">
        <v>326.8</v>
      </c>
      <c r="G90" s="41">
        <v>323.05</v>
      </c>
      <c r="H90" s="41">
        <v>316.75</v>
      </c>
      <c r="I90" s="41">
        <v>313</v>
      </c>
      <c r="J90" s="41">
        <v>333.1</v>
      </c>
      <c r="K90" s="41">
        <v>336.85</v>
      </c>
      <c r="L90" s="41">
        <v>343.15000000000003</v>
      </c>
      <c r="M90" s="31">
        <v>330.55</v>
      </c>
      <c r="N90" s="31">
        <v>320.5</v>
      </c>
      <c r="O90" s="42">
        <v>19909800</v>
      </c>
      <c r="P90" s="43">
        <v>2.2179096201829774E-2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2666.75</v>
      </c>
      <c r="F91" s="40">
        <v>2654.9</v>
      </c>
      <c r="G91" s="41">
        <v>2635.8500000000004</v>
      </c>
      <c r="H91" s="41">
        <v>2604.9500000000003</v>
      </c>
      <c r="I91" s="41">
        <v>2585.9000000000005</v>
      </c>
      <c r="J91" s="41">
        <v>2685.8</v>
      </c>
      <c r="K91" s="41">
        <v>2704.8500000000004</v>
      </c>
      <c r="L91" s="41">
        <v>2735.75</v>
      </c>
      <c r="M91" s="31">
        <v>2673.95</v>
      </c>
      <c r="N91" s="31">
        <v>2624</v>
      </c>
      <c r="O91" s="42">
        <v>6330900</v>
      </c>
      <c r="P91" s="43">
        <v>-1.6557857886271171E-3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238.2</v>
      </c>
      <c r="F92" s="40">
        <v>238.5</v>
      </c>
      <c r="G92" s="41">
        <v>234.7</v>
      </c>
      <c r="H92" s="41">
        <v>231.2</v>
      </c>
      <c r="I92" s="41">
        <v>227.39999999999998</v>
      </c>
      <c r="J92" s="41">
        <v>242</v>
      </c>
      <c r="K92" s="41">
        <v>245.8</v>
      </c>
      <c r="L92" s="41">
        <v>249.3</v>
      </c>
      <c r="M92" s="31">
        <v>242.3</v>
      </c>
      <c r="N92" s="31">
        <v>235</v>
      </c>
      <c r="O92" s="42">
        <v>39769900</v>
      </c>
      <c r="P92" s="43">
        <v>-2.8032426698992349E-2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711.4</v>
      </c>
      <c r="F93" s="40">
        <v>710.61666666666667</v>
      </c>
      <c r="G93" s="41">
        <v>706.18333333333339</v>
      </c>
      <c r="H93" s="41">
        <v>700.9666666666667</v>
      </c>
      <c r="I93" s="41">
        <v>696.53333333333342</v>
      </c>
      <c r="J93" s="41">
        <v>715.83333333333337</v>
      </c>
      <c r="K93" s="41">
        <v>720.26666666666654</v>
      </c>
      <c r="L93" s="41">
        <v>725.48333333333335</v>
      </c>
      <c r="M93" s="31">
        <v>715.05</v>
      </c>
      <c r="N93" s="31">
        <v>705.4</v>
      </c>
      <c r="O93" s="42">
        <v>90349875</v>
      </c>
      <c r="P93" s="43">
        <v>1.212223899448569E-2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1539.1</v>
      </c>
      <c r="F94" s="40">
        <v>1538.2666666666664</v>
      </c>
      <c r="G94" s="41">
        <v>1526.4333333333329</v>
      </c>
      <c r="H94" s="41">
        <v>1513.7666666666664</v>
      </c>
      <c r="I94" s="41">
        <v>1501.9333333333329</v>
      </c>
      <c r="J94" s="41">
        <v>1550.9333333333329</v>
      </c>
      <c r="K94" s="41">
        <v>1562.7666666666664</v>
      </c>
      <c r="L94" s="41">
        <v>1575.4333333333329</v>
      </c>
      <c r="M94" s="31">
        <v>1550.1</v>
      </c>
      <c r="N94" s="31">
        <v>1525.6</v>
      </c>
      <c r="O94" s="42">
        <v>3570000</v>
      </c>
      <c r="P94" s="43">
        <v>-7.1377587437544611E-4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663.9</v>
      </c>
      <c r="F95" s="40">
        <v>663.36666666666667</v>
      </c>
      <c r="G95" s="41">
        <v>658.23333333333335</v>
      </c>
      <c r="H95" s="41">
        <v>652.56666666666672</v>
      </c>
      <c r="I95" s="41">
        <v>647.43333333333339</v>
      </c>
      <c r="J95" s="41">
        <v>669.0333333333333</v>
      </c>
      <c r="K95" s="41">
        <v>674.16666666666674</v>
      </c>
      <c r="L95" s="41">
        <v>679.83333333333326</v>
      </c>
      <c r="M95" s="31">
        <v>668.5</v>
      </c>
      <c r="N95" s="31">
        <v>657.7</v>
      </c>
      <c r="O95" s="42">
        <v>4521000</v>
      </c>
      <c r="P95" s="43">
        <v>5.0016672224074687E-3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10.7</v>
      </c>
      <c r="F96" s="40">
        <v>10.799999999999999</v>
      </c>
      <c r="G96" s="41">
        <v>10.399999999999999</v>
      </c>
      <c r="H96" s="41">
        <v>10.1</v>
      </c>
      <c r="I96" s="41">
        <v>9.6999999999999993</v>
      </c>
      <c r="J96" s="41">
        <v>11.099999999999998</v>
      </c>
      <c r="K96" s="41">
        <v>11.5</v>
      </c>
      <c r="L96" s="41">
        <v>11.799999999999997</v>
      </c>
      <c r="M96" s="31">
        <v>11.2</v>
      </c>
      <c r="N96" s="31">
        <v>10.5</v>
      </c>
      <c r="O96" s="42">
        <v>927500000</v>
      </c>
      <c r="P96" s="43">
        <v>-2.7665663755778967E-2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49.4</v>
      </c>
      <c r="F97" s="40">
        <v>48.833333333333336</v>
      </c>
      <c r="G97" s="41">
        <v>47.716666666666669</v>
      </c>
      <c r="H97" s="41">
        <v>46.033333333333331</v>
      </c>
      <c r="I97" s="41">
        <v>44.916666666666664</v>
      </c>
      <c r="J97" s="41">
        <v>50.516666666666673</v>
      </c>
      <c r="K97" s="41">
        <v>51.633333333333333</v>
      </c>
      <c r="L97" s="41">
        <v>53.316666666666677</v>
      </c>
      <c r="M97" s="31">
        <v>49.95</v>
      </c>
      <c r="N97" s="31">
        <v>47.15</v>
      </c>
      <c r="O97" s="42">
        <v>187188000</v>
      </c>
      <c r="P97" s="43">
        <v>3.7052631578947372E-2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794.45</v>
      </c>
      <c r="F98" s="40">
        <v>790.31666666666661</v>
      </c>
      <c r="G98" s="41">
        <v>768.73333333333323</v>
      </c>
      <c r="H98" s="41">
        <v>743.01666666666665</v>
      </c>
      <c r="I98" s="41">
        <v>721.43333333333328</v>
      </c>
      <c r="J98" s="41">
        <v>816.03333333333319</v>
      </c>
      <c r="K98" s="41">
        <v>837.61666666666667</v>
      </c>
      <c r="L98" s="41">
        <v>863.33333333333314</v>
      </c>
      <c r="M98" s="31">
        <v>811.9</v>
      </c>
      <c r="N98" s="31">
        <v>764.6</v>
      </c>
      <c r="O98" s="42">
        <v>11167500</v>
      </c>
      <c r="P98" s="43">
        <v>0.14318618042226489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511.9</v>
      </c>
      <c r="F99" s="40">
        <v>512.85</v>
      </c>
      <c r="G99" s="41">
        <v>507.1</v>
      </c>
      <c r="H99" s="41">
        <v>502.3</v>
      </c>
      <c r="I99" s="41">
        <v>496.55</v>
      </c>
      <c r="J99" s="41">
        <v>517.65000000000009</v>
      </c>
      <c r="K99" s="41">
        <v>523.40000000000009</v>
      </c>
      <c r="L99" s="41">
        <v>528.20000000000005</v>
      </c>
      <c r="M99" s="31">
        <v>518.6</v>
      </c>
      <c r="N99" s="31">
        <v>508.05</v>
      </c>
      <c r="O99" s="42">
        <v>15321625</v>
      </c>
      <c r="P99" s="43">
        <v>8.871519296531509E-2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214.5</v>
      </c>
      <c r="F100" s="40">
        <v>213.83333333333334</v>
      </c>
      <c r="G100" s="41">
        <v>208.4666666666667</v>
      </c>
      <c r="H100" s="41">
        <v>202.43333333333337</v>
      </c>
      <c r="I100" s="41">
        <v>197.06666666666672</v>
      </c>
      <c r="J100" s="41">
        <v>219.86666666666667</v>
      </c>
      <c r="K100" s="41">
        <v>225.23333333333329</v>
      </c>
      <c r="L100" s="41">
        <v>231.26666666666665</v>
      </c>
      <c r="M100" s="31">
        <v>219.2</v>
      </c>
      <c r="N100" s="31">
        <v>207.8</v>
      </c>
      <c r="O100" s="42">
        <v>17924400</v>
      </c>
      <c r="P100" s="43">
        <v>2.1333333333333333E-2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198.7</v>
      </c>
      <c r="F101" s="40">
        <v>198.73333333333335</v>
      </c>
      <c r="G101" s="41">
        <v>194.4666666666667</v>
      </c>
      <c r="H101" s="41">
        <v>190.23333333333335</v>
      </c>
      <c r="I101" s="41">
        <v>185.9666666666667</v>
      </c>
      <c r="J101" s="41">
        <v>202.9666666666667</v>
      </c>
      <c r="K101" s="41">
        <v>207.23333333333335</v>
      </c>
      <c r="L101" s="41">
        <v>211.4666666666667</v>
      </c>
      <c r="M101" s="31">
        <v>203</v>
      </c>
      <c r="N101" s="31">
        <v>194.5</v>
      </c>
      <c r="O101" s="42">
        <v>8691300</v>
      </c>
      <c r="P101" s="43">
        <v>0.11164688427299703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8780.9500000000007</v>
      </c>
      <c r="F102" s="40">
        <v>8845.4333333333343</v>
      </c>
      <c r="G102" s="41">
        <v>8660.9166666666679</v>
      </c>
      <c r="H102" s="41">
        <v>8540.8833333333332</v>
      </c>
      <c r="I102" s="41">
        <v>8356.3666666666668</v>
      </c>
      <c r="J102" s="41">
        <v>8965.466666666669</v>
      </c>
      <c r="K102" s="41">
        <v>9149.9833333333354</v>
      </c>
      <c r="L102" s="41">
        <v>9270.0166666666701</v>
      </c>
      <c r="M102" s="31">
        <v>9029.9500000000007</v>
      </c>
      <c r="N102" s="31">
        <v>8725.4</v>
      </c>
      <c r="O102" s="42">
        <v>237375</v>
      </c>
      <c r="P102" s="43">
        <v>4.489930670188181E-2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2049.9</v>
      </c>
      <c r="F103" s="40">
        <v>2050.6</v>
      </c>
      <c r="G103" s="41">
        <v>2010.5499999999997</v>
      </c>
      <c r="H103" s="41">
        <v>1971.1999999999998</v>
      </c>
      <c r="I103" s="41">
        <v>1931.1499999999996</v>
      </c>
      <c r="J103" s="41">
        <v>2089.9499999999998</v>
      </c>
      <c r="K103" s="41">
        <v>2130</v>
      </c>
      <c r="L103" s="41">
        <v>2169.35</v>
      </c>
      <c r="M103" s="31">
        <v>2090.65</v>
      </c>
      <c r="N103" s="31">
        <v>2011.25</v>
      </c>
      <c r="O103" s="42">
        <v>3831500</v>
      </c>
      <c r="P103" s="43">
        <v>6.5291198746408982E-4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1186.6500000000001</v>
      </c>
      <c r="F104" s="40">
        <v>1183.6000000000001</v>
      </c>
      <c r="G104" s="41">
        <v>1165.5000000000002</v>
      </c>
      <c r="H104" s="41">
        <v>1144.3500000000001</v>
      </c>
      <c r="I104" s="41">
        <v>1126.2500000000002</v>
      </c>
      <c r="J104" s="41">
        <v>1204.7500000000002</v>
      </c>
      <c r="K104" s="41">
        <v>1222.8500000000001</v>
      </c>
      <c r="L104" s="41">
        <v>1244.0000000000002</v>
      </c>
      <c r="M104" s="31">
        <v>1201.7</v>
      </c>
      <c r="N104" s="31">
        <v>1162.45</v>
      </c>
      <c r="O104" s="42">
        <v>14029200</v>
      </c>
      <c r="P104" s="43">
        <v>1.2142068696837868E-2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299.2</v>
      </c>
      <c r="F105" s="40">
        <v>299.16666666666669</v>
      </c>
      <c r="G105" s="41">
        <v>293.08333333333337</v>
      </c>
      <c r="H105" s="41">
        <v>286.9666666666667</v>
      </c>
      <c r="I105" s="41">
        <v>280.88333333333338</v>
      </c>
      <c r="J105" s="41">
        <v>305.28333333333336</v>
      </c>
      <c r="K105" s="41">
        <v>311.36666666666673</v>
      </c>
      <c r="L105" s="41">
        <v>317.48333333333335</v>
      </c>
      <c r="M105" s="31">
        <v>305.25</v>
      </c>
      <c r="N105" s="31">
        <v>293.05</v>
      </c>
      <c r="O105" s="42">
        <v>13078800</v>
      </c>
      <c r="P105" s="43">
        <v>-7.0153061224489796E-3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1676.1</v>
      </c>
      <c r="F106" s="40">
        <v>1669.4166666666667</v>
      </c>
      <c r="G106" s="41">
        <v>1655.2833333333335</v>
      </c>
      <c r="H106" s="41">
        <v>1634.4666666666667</v>
      </c>
      <c r="I106" s="41">
        <v>1620.3333333333335</v>
      </c>
      <c r="J106" s="41">
        <v>1690.2333333333336</v>
      </c>
      <c r="K106" s="41">
        <v>1704.3666666666668</v>
      </c>
      <c r="L106" s="41">
        <v>1725.1833333333336</v>
      </c>
      <c r="M106" s="31">
        <v>1683.55</v>
      </c>
      <c r="N106" s="31">
        <v>1648.6</v>
      </c>
      <c r="O106" s="42">
        <v>47328000</v>
      </c>
      <c r="P106" s="43">
        <v>0.10204537833910808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131.85</v>
      </c>
      <c r="F107" s="40">
        <v>131.4</v>
      </c>
      <c r="G107" s="41">
        <v>130.20000000000002</v>
      </c>
      <c r="H107" s="41">
        <v>128.55000000000001</v>
      </c>
      <c r="I107" s="41">
        <v>127.35000000000002</v>
      </c>
      <c r="J107" s="41">
        <v>133.05000000000001</v>
      </c>
      <c r="K107" s="41">
        <v>134.25</v>
      </c>
      <c r="L107" s="41">
        <v>135.9</v>
      </c>
      <c r="M107" s="31">
        <v>132.6</v>
      </c>
      <c r="N107" s="31">
        <v>129.75</v>
      </c>
      <c r="O107" s="42">
        <v>42601000</v>
      </c>
      <c r="P107" s="43">
        <v>1.7543859649122806E-2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2359.9499999999998</v>
      </c>
      <c r="F108" s="40">
        <v>2352.1999999999998</v>
      </c>
      <c r="G108" s="41">
        <v>2325.5499999999997</v>
      </c>
      <c r="H108" s="41">
        <v>2291.15</v>
      </c>
      <c r="I108" s="41">
        <v>2264.5</v>
      </c>
      <c r="J108" s="41">
        <v>2386.5999999999995</v>
      </c>
      <c r="K108" s="41">
        <v>2413.2499999999991</v>
      </c>
      <c r="L108" s="41">
        <v>2447.6499999999992</v>
      </c>
      <c r="M108" s="31">
        <v>2378.85</v>
      </c>
      <c r="N108" s="31">
        <v>2317.8000000000002</v>
      </c>
      <c r="O108" s="42">
        <v>840375</v>
      </c>
      <c r="P108" s="43">
        <v>-1.2688342585249802E-2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4839.6000000000004</v>
      </c>
      <c r="F109" s="40">
        <v>4818.7666666666673</v>
      </c>
      <c r="G109" s="41">
        <v>4747.9333333333343</v>
      </c>
      <c r="H109" s="41">
        <v>4656.2666666666673</v>
      </c>
      <c r="I109" s="41">
        <v>4585.4333333333343</v>
      </c>
      <c r="J109" s="41">
        <v>4910.4333333333343</v>
      </c>
      <c r="K109" s="41">
        <v>4981.2666666666682</v>
      </c>
      <c r="L109" s="41">
        <v>5072.9333333333343</v>
      </c>
      <c r="M109" s="31">
        <v>4889.6000000000004</v>
      </c>
      <c r="N109" s="31">
        <v>4727.1000000000004</v>
      </c>
      <c r="O109" s="42">
        <v>2574325</v>
      </c>
      <c r="P109" s="43">
        <v>-6.6580249823238277E-2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242.05</v>
      </c>
      <c r="F110" s="40">
        <v>241.41666666666666</v>
      </c>
      <c r="G110" s="41">
        <v>239.18333333333331</v>
      </c>
      <c r="H110" s="41">
        <v>236.31666666666666</v>
      </c>
      <c r="I110" s="41">
        <v>234.08333333333331</v>
      </c>
      <c r="J110" s="41">
        <v>244.2833333333333</v>
      </c>
      <c r="K110" s="41">
        <v>246.51666666666665</v>
      </c>
      <c r="L110" s="41">
        <v>249.3833333333333</v>
      </c>
      <c r="M110" s="31">
        <v>243.65</v>
      </c>
      <c r="N110" s="31">
        <v>238.55</v>
      </c>
      <c r="O110" s="42">
        <v>195561600</v>
      </c>
      <c r="P110" s="43">
        <v>1.6415527392475801E-2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420.55</v>
      </c>
      <c r="F111" s="40">
        <v>417.95</v>
      </c>
      <c r="G111" s="41">
        <v>411.9</v>
      </c>
      <c r="H111" s="41">
        <v>403.25</v>
      </c>
      <c r="I111" s="41">
        <v>397.2</v>
      </c>
      <c r="J111" s="41">
        <v>426.59999999999997</v>
      </c>
      <c r="K111" s="41">
        <v>432.65000000000003</v>
      </c>
      <c r="L111" s="41">
        <v>441.29999999999995</v>
      </c>
      <c r="M111" s="31">
        <v>424</v>
      </c>
      <c r="N111" s="31">
        <v>409.3</v>
      </c>
      <c r="O111" s="42">
        <v>40465000</v>
      </c>
      <c r="P111" s="43">
        <v>1.6089108910891088E-3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3426.9</v>
      </c>
      <c r="F112" s="40">
        <v>3432.15</v>
      </c>
      <c r="G112" s="41">
        <v>3370.2000000000003</v>
      </c>
      <c r="H112" s="41">
        <v>3313.5</v>
      </c>
      <c r="I112" s="41">
        <v>3251.55</v>
      </c>
      <c r="J112" s="41">
        <v>3488.8500000000004</v>
      </c>
      <c r="K112" s="41">
        <v>3550.8</v>
      </c>
      <c r="L112" s="41">
        <v>3607.5000000000005</v>
      </c>
      <c r="M112" s="31">
        <v>3494.1</v>
      </c>
      <c r="N112" s="31">
        <v>3375.45</v>
      </c>
      <c r="O112" s="42">
        <v>71575</v>
      </c>
      <c r="P112" s="43">
        <v>-0.11279826464208242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676.95</v>
      </c>
      <c r="F113" s="40">
        <v>675.7166666666667</v>
      </c>
      <c r="G113" s="41">
        <v>667.83333333333337</v>
      </c>
      <c r="H113" s="41">
        <v>658.7166666666667</v>
      </c>
      <c r="I113" s="41">
        <v>650.83333333333337</v>
      </c>
      <c r="J113" s="41">
        <v>684.83333333333337</v>
      </c>
      <c r="K113" s="41">
        <v>692.71666666666658</v>
      </c>
      <c r="L113" s="41">
        <v>701.83333333333337</v>
      </c>
      <c r="M113" s="31">
        <v>683.6</v>
      </c>
      <c r="N113" s="31">
        <v>666.6</v>
      </c>
      <c r="O113" s="42">
        <v>44932050</v>
      </c>
      <c r="P113" s="43">
        <v>-3.5029940119760479E-3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4293.45</v>
      </c>
      <c r="F114" s="40">
        <v>4248.2666666666664</v>
      </c>
      <c r="G114" s="41">
        <v>4101.2333333333327</v>
      </c>
      <c r="H114" s="41">
        <v>3909.0166666666664</v>
      </c>
      <c r="I114" s="41">
        <v>3761.9833333333327</v>
      </c>
      <c r="J114" s="41">
        <v>4440.4833333333327</v>
      </c>
      <c r="K114" s="41">
        <v>4587.5166666666655</v>
      </c>
      <c r="L114" s="41">
        <v>4779.7333333333327</v>
      </c>
      <c r="M114" s="31">
        <v>4395.3</v>
      </c>
      <c r="N114" s="31">
        <v>4056.05</v>
      </c>
      <c r="O114" s="42">
        <v>1953250</v>
      </c>
      <c r="P114" s="43">
        <v>7.1889148031280006E-2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1996.1</v>
      </c>
      <c r="F115" s="40">
        <v>1989.55</v>
      </c>
      <c r="G115" s="41">
        <v>1974.1499999999999</v>
      </c>
      <c r="H115" s="41">
        <v>1952.1999999999998</v>
      </c>
      <c r="I115" s="41">
        <v>1936.7999999999997</v>
      </c>
      <c r="J115" s="41">
        <v>2011.5</v>
      </c>
      <c r="K115" s="41">
        <v>2026.9</v>
      </c>
      <c r="L115" s="41">
        <v>2048.8500000000004</v>
      </c>
      <c r="M115" s="31">
        <v>2004.95</v>
      </c>
      <c r="N115" s="31">
        <v>1967.6</v>
      </c>
      <c r="O115" s="42">
        <v>12602400</v>
      </c>
      <c r="P115" s="43">
        <v>-1.228917173490501E-2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91.25</v>
      </c>
      <c r="F116" s="40">
        <v>90.899999999999991</v>
      </c>
      <c r="G116" s="41">
        <v>90.049999999999983</v>
      </c>
      <c r="H116" s="41">
        <v>88.85</v>
      </c>
      <c r="I116" s="41">
        <v>87.999999999999986</v>
      </c>
      <c r="J116" s="41">
        <v>92.09999999999998</v>
      </c>
      <c r="K116" s="41">
        <v>92.949999999999974</v>
      </c>
      <c r="L116" s="41">
        <v>94.149999999999977</v>
      </c>
      <c r="M116" s="31">
        <v>91.75</v>
      </c>
      <c r="N116" s="31">
        <v>89.7</v>
      </c>
      <c r="O116" s="42">
        <v>68268600</v>
      </c>
      <c r="P116" s="43">
        <v>1.3379255530533846E-2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3667</v>
      </c>
      <c r="F117" s="40">
        <v>3688.3333333333335</v>
      </c>
      <c r="G117" s="41">
        <v>3636.7166666666672</v>
      </c>
      <c r="H117" s="41">
        <v>3606.4333333333338</v>
      </c>
      <c r="I117" s="41">
        <v>3554.8166666666675</v>
      </c>
      <c r="J117" s="41">
        <v>3718.6166666666668</v>
      </c>
      <c r="K117" s="41">
        <v>3770.2333333333327</v>
      </c>
      <c r="L117" s="41">
        <v>3800.5166666666664</v>
      </c>
      <c r="M117" s="31">
        <v>3739.95</v>
      </c>
      <c r="N117" s="31">
        <v>3658.05</v>
      </c>
      <c r="O117" s="42">
        <v>774000</v>
      </c>
      <c r="P117" s="43">
        <v>6.3552043971143932E-2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447.35</v>
      </c>
      <c r="F118" s="40">
        <v>446.36666666666662</v>
      </c>
      <c r="G118" s="41">
        <v>442.03333333333325</v>
      </c>
      <c r="H118" s="41">
        <v>436.71666666666664</v>
      </c>
      <c r="I118" s="41">
        <v>432.38333333333327</v>
      </c>
      <c r="J118" s="41">
        <v>451.68333333333322</v>
      </c>
      <c r="K118" s="41">
        <v>456.01666666666659</v>
      </c>
      <c r="L118" s="41">
        <v>461.3333333333332</v>
      </c>
      <c r="M118" s="31">
        <v>450.7</v>
      </c>
      <c r="N118" s="31">
        <v>441.05</v>
      </c>
      <c r="O118" s="42">
        <v>17488000</v>
      </c>
      <c r="P118" s="43">
        <v>-1.041195110909914E-2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1723</v>
      </c>
      <c r="F119" s="40">
        <v>1717.8333333333333</v>
      </c>
      <c r="G119" s="41">
        <v>1707.7166666666665</v>
      </c>
      <c r="H119" s="41">
        <v>1692.4333333333332</v>
      </c>
      <c r="I119" s="41">
        <v>1682.3166666666664</v>
      </c>
      <c r="J119" s="41">
        <v>1733.1166666666666</v>
      </c>
      <c r="K119" s="41">
        <v>1743.2333333333333</v>
      </c>
      <c r="L119" s="41">
        <v>1758.5166666666667</v>
      </c>
      <c r="M119" s="31">
        <v>1727.95</v>
      </c>
      <c r="N119" s="31">
        <v>1702.55</v>
      </c>
      <c r="O119" s="42">
        <v>11987025</v>
      </c>
      <c r="P119" s="43">
        <v>2.7350680070963928E-2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5807.95</v>
      </c>
      <c r="F120" s="40">
        <v>5810.6333333333341</v>
      </c>
      <c r="G120" s="41">
        <v>5681.3166666666684</v>
      </c>
      <c r="H120" s="41">
        <v>5554.6833333333343</v>
      </c>
      <c r="I120" s="41">
        <v>5425.3666666666686</v>
      </c>
      <c r="J120" s="41">
        <v>5937.2666666666682</v>
      </c>
      <c r="K120" s="41">
        <v>6066.5833333333339</v>
      </c>
      <c r="L120" s="41">
        <v>6193.2166666666681</v>
      </c>
      <c r="M120" s="31">
        <v>5939.95</v>
      </c>
      <c r="N120" s="31">
        <v>5684</v>
      </c>
      <c r="O120" s="42">
        <v>675600</v>
      </c>
      <c r="P120" s="43">
        <v>1.8313361971512548E-2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4629.7</v>
      </c>
      <c r="F121" s="40">
        <v>4647.1166666666659</v>
      </c>
      <c r="G121" s="41">
        <v>4552.5833333333321</v>
      </c>
      <c r="H121" s="41">
        <v>4475.4666666666662</v>
      </c>
      <c r="I121" s="41">
        <v>4380.9333333333325</v>
      </c>
      <c r="J121" s="41">
        <v>4724.2333333333318</v>
      </c>
      <c r="K121" s="41">
        <v>4818.7666666666664</v>
      </c>
      <c r="L121" s="41">
        <v>4895.8833333333314</v>
      </c>
      <c r="M121" s="31">
        <v>4741.6499999999996</v>
      </c>
      <c r="N121" s="31">
        <v>4570</v>
      </c>
      <c r="O121" s="42">
        <v>662200</v>
      </c>
      <c r="P121" s="43">
        <v>3.9560439560439559E-2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968.5</v>
      </c>
      <c r="F122" s="40">
        <v>969.33333333333337</v>
      </c>
      <c r="G122" s="41">
        <v>959.16666666666674</v>
      </c>
      <c r="H122" s="41">
        <v>949.83333333333337</v>
      </c>
      <c r="I122" s="41">
        <v>939.66666666666674</v>
      </c>
      <c r="J122" s="41">
        <v>978.66666666666674</v>
      </c>
      <c r="K122" s="41">
        <v>988.83333333333348</v>
      </c>
      <c r="L122" s="41">
        <v>998.16666666666674</v>
      </c>
      <c r="M122" s="31">
        <v>979.5</v>
      </c>
      <c r="N122" s="31">
        <v>960</v>
      </c>
      <c r="O122" s="42">
        <v>10949700</v>
      </c>
      <c r="P122" s="43">
        <v>-6.6317088217149904E-3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891.25</v>
      </c>
      <c r="F123" s="40">
        <v>888.78333333333342</v>
      </c>
      <c r="G123" s="41">
        <v>881.91666666666686</v>
      </c>
      <c r="H123" s="41">
        <v>872.58333333333348</v>
      </c>
      <c r="I123" s="41">
        <v>865.71666666666692</v>
      </c>
      <c r="J123" s="41">
        <v>898.11666666666679</v>
      </c>
      <c r="K123" s="41">
        <v>904.98333333333335</v>
      </c>
      <c r="L123" s="41">
        <v>914.31666666666672</v>
      </c>
      <c r="M123" s="31">
        <v>895.65</v>
      </c>
      <c r="N123" s="31">
        <v>879.45</v>
      </c>
      <c r="O123" s="42">
        <v>10364200</v>
      </c>
      <c r="P123" s="43">
        <v>-2.0831955558494809E-2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186.95</v>
      </c>
      <c r="F124" s="40">
        <v>185.70000000000002</v>
      </c>
      <c r="G124" s="41">
        <v>183.50000000000003</v>
      </c>
      <c r="H124" s="41">
        <v>180.05</v>
      </c>
      <c r="I124" s="41">
        <v>177.85000000000002</v>
      </c>
      <c r="J124" s="41">
        <v>189.15000000000003</v>
      </c>
      <c r="K124" s="41">
        <v>191.35000000000002</v>
      </c>
      <c r="L124" s="41">
        <v>194.80000000000004</v>
      </c>
      <c r="M124" s="31">
        <v>187.9</v>
      </c>
      <c r="N124" s="31">
        <v>182.25</v>
      </c>
      <c r="O124" s="42">
        <v>22276000</v>
      </c>
      <c r="P124" s="43">
        <v>1.0707803992740472E-2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195.8</v>
      </c>
      <c r="F125" s="40">
        <v>195.70000000000002</v>
      </c>
      <c r="G125" s="41">
        <v>194.10000000000002</v>
      </c>
      <c r="H125" s="41">
        <v>192.4</v>
      </c>
      <c r="I125" s="41">
        <v>190.8</v>
      </c>
      <c r="J125" s="41">
        <v>197.40000000000003</v>
      </c>
      <c r="K125" s="41">
        <v>199</v>
      </c>
      <c r="L125" s="41">
        <v>200.70000000000005</v>
      </c>
      <c r="M125" s="31">
        <v>197.3</v>
      </c>
      <c r="N125" s="31">
        <v>194</v>
      </c>
      <c r="O125" s="42">
        <v>19500000</v>
      </c>
      <c r="P125" s="43">
        <v>9.9440646364201361E-3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585.45000000000005</v>
      </c>
      <c r="F126" s="40">
        <v>581.06666666666672</v>
      </c>
      <c r="G126" s="41">
        <v>574.43333333333339</v>
      </c>
      <c r="H126" s="41">
        <v>563.41666666666663</v>
      </c>
      <c r="I126" s="41">
        <v>556.7833333333333</v>
      </c>
      <c r="J126" s="41">
        <v>592.08333333333348</v>
      </c>
      <c r="K126" s="41">
        <v>598.71666666666692</v>
      </c>
      <c r="L126" s="41">
        <v>609.73333333333358</v>
      </c>
      <c r="M126" s="31">
        <v>587.70000000000005</v>
      </c>
      <c r="N126" s="31">
        <v>570.04999999999995</v>
      </c>
      <c r="O126" s="42">
        <v>7722000</v>
      </c>
      <c r="P126" s="43">
        <v>-3.71571072319202E-2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7719.1</v>
      </c>
      <c r="F127" s="40">
        <v>7696.8</v>
      </c>
      <c r="G127" s="41">
        <v>7623.6</v>
      </c>
      <c r="H127" s="41">
        <v>7528.1</v>
      </c>
      <c r="I127" s="41">
        <v>7454.9000000000005</v>
      </c>
      <c r="J127" s="41">
        <v>7792.3</v>
      </c>
      <c r="K127" s="41">
        <v>7865.4999999999991</v>
      </c>
      <c r="L127" s="41">
        <v>7961</v>
      </c>
      <c r="M127" s="31">
        <v>7770</v>
      </c>
      <c r="N127" s="31">
        <v>7601.3</v>
      </c>
      <c r="O127" s="42">
        <v>2626600</v>
      </c>
      <c r="P127" s="43">
        <v>3.5916246370166589E-3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909.7</v>
      </c>
      <c r="F128" s="40">
        <v>908.9</v>
      </c>
      <c r="G128" s="41">
        <v>896.4</v>
      </c>
      <c r="H128" s="41">
        <v>883.1</v>
      </c>
      <c r="I128" s="41">
        <v>870.6</v>
      </c>
      <c r="J128" s="41">
        <v>922.19999999999993</v>
      </c>
      <c r="K128" s="41">
        <v>934.69999999999993</v>
      </c>
      <c r="L128" s="41">
        <v>947.99999999999989</v>
      </c>
      <c r="M128" s="31">
        <v>921.4</v>
      </c>
      <c r="N128" s="31">
        <v>895.6</v>
      </c>
      <c r="O128" s="42">
        <v>15818750</v>
      </c>
      <c r="P128" s="43">
        <v>4.7599337748344371E-2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2064</v>
      </c>
      <c r="F129" s="40">
        <v>2064.6999999999998</v>
      </c>
      <c r="G129" s="41">
        <v>2001.4999999999995</v>
      </c>
      <c r="H129" s="41">
        <v>1938.9999999999998</v>
      </c>
      <c r="I129" s="41">
        <v>1875.7999999999995</v>
      </c>
      <c r="J129" s="41">
        <v>2127.1999999999998</v>
      </c>
      <c r="K129" s="41">
        <v>2190.4000000000005</v>
      </c>
      <c r="L129" s="41">
        <v>2252.8999999999996</v>
      </c>
      <c r="M129" s="31">
        <v>2127.9</v>
      </c>
      <c r="N129" s="31">
        <v>2002.2</v>
      </c>
      <c r="O129" s="42">
        <v>1967350</v>
      </c>
      <c r="P129" s="43">
        <v>-1.9536019536019536E-2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2715.65</v>
      </c>
      <c r="F130" s="40">
        <v>2717.9</v>
      </c>
      <c r="G130" s="41">
        <v>2683.75</v>
      </c>
      <c r="H130" s="41">
        <v>2651.85</v>
      </c>
      <c r="I130" s="41">
        <v>2617.6999999999998</v>
      </c>
      <c r="J130" s="41">
        <v>2749.8</v>
      </c>
      <c r="K130" s="41">
        <v>2783.9500000000007</v>
      </c>
      <c r="L130" s="41">
        <v>2815.8500000000004</v>
      </c>
      <c r="M130" s="31">
        <v>2752.05</v>
      </c>
      <c r="N130" s="31">
        <v>2686</v>
      </c>
      <c r="O130" s="42">
        <v>683000</v>
      </c>
      <c r="P130" s="43">
        <v>4.7224777675559645E-2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1003.85</v>
      </c>
      <c r="F131" s="40">
        <v>1005.1166666666668</v>
      </c>
      <c r="G131" s="41">
        <v>992.43333333333362</v>
      </c>
      <c r="H131" s="41">
        <v>981.01666666666688</v>
      </c>
      <c r="I131" s="41">
        <v>968.33333333333371</v>
      </c>
      <c r="J131" s="41">
        <v>1016.5333333333335</v>
      </c>
      <c r="K131" s="41">
        <v>1029.2166666666667</v>
      </c>
      <c r="L131" s="41">
        <v>1040.6333333333334</v>
      </c>
      <c r="M131" s="31">
        <v>1017.8</v>
      </c>
      <c r="N131" s="31">
        <v>993.7</v>
      </c>
      <c r="O131" s="42">
        <v>2384200</v>
      </c>
      <c r="P131" s="43">
        <v>-2.8858882711146411E-2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1061.3</v>
      </c>
      <c r="F132" s="40">
        <v>1064.0166666666667</v>
      </c>
      <c r="G132" s="41">
        <v>1049.3333333333333</v>
      </c>
      <c r="H132" s="41">
        <v>1037.3666666666666</v>
      </c>
      <c r="I132" s="41">
        <v>1022.6833333333332</v>
      </c>
      <c r="J132" s="41">
        <v>1075.9833333333333</v>
      </c>
      <c r="K132" s="41">
        <v>1090.6666666666667</v>
      </c>
      <c r="L132" s="41">
        <v>1102.6333333333334</v>
      </c>
      <c r="M132" s="31">
        <v>1078.7</v>
      </c>
      <c r="N132" s="31">
        <v>1052.05</v>
      </c>
      <c r="O132" s="42">
        <v>4055400</v>
      </c>
      <c r="P132" s="43">
        <v>2.3625624716038164E-2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4277.3500000000004</v>
      </c>
      <c r="F133" s="40">
        <v>4269.6166666666668</v>
      </c>
      <c r="G133" s="41">
        <v>4209.3333333333339</v>
      </c>
      <c r="H133" s="41">
        <v>4141.3166666666675</v>
      </c>
      <c r="I133" s="41">
        <v>4081.0333333333347</v>
      </c>
      <c r="J133" s="41">
        <v>4337.6333333333332</v>
      </c>
      <c r="K133" s="41">
        <v>4397.9166666666661</v>
      </c>
      <c r="L133" s="41">
        <v>4465.9333333333325</v>
      </c>
      <c r="M133" s="31">
        <v>4329.8999999999996</v>
      </c>
      <c r="N133" s="31">
        <v>4201.6000000000004</v>
      </c>
      <c r="O133" s="42">
        <v>3024000</v>
      </c>
      <c r="P133" s="43">
        <v>1.4220552723370002E-2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245.85</v>
      </c>
      <c r="F134" s="40">
        <v>244.05000000000004</v>
      </c>
      <c r="G134" s="41">
        <v>241.60000000000008</v>
      </c>
      <c r="H134" s="41">
        <v>237.35000000000005</v>
      </c>
      <c r="I134" s="41">
        <v>234.90000000000009</v>
      </c>
      <c r="J134" s="41">
        <v>248.30000000000007</v>
      </c>
      <c r="K134" s="41">
        <v>250.75000000000006</v>
      </c>
      <c r="L134" s="41">
        <v>255.00000000000006</v>
      </c>
      <c r="M134" s="31">
        <v>246.5</v>
      </c>
      <c r="N134" s="31">
        <v>239.8</v>
      </c>
      <c r="O134" s="42">
        <v>32144000</v>
      </c>
      <c r="P134" s="43">
        <v>-3.009821522864083E-2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3130.7</v>
      </c>
      <c r="F135" s="40">
        <v>3116.8666666666663</v>
      </c>
      <c r="G135" s="41">
        <v>3076.8833333333328</v>
      </c>
      <c r="H135" s="41">
        <v>3023.0666666666666</v>
      </c>
      <c r="I135" s="41">
        <v>2983.083333333333</v>
      </c>
      <c r="J135" s="41">
        <v>3170.6833333333325</v>
      </c>
      <c r="K135" s="41">
        <v>3210.6666666666661</v>
      </c>
      <c r="L135" s="41">
        <v>3264.4833333333322</v>
      </c>
      <c r="M135" s="31">
        <v>3156.85</v>
      </c>
      <c r="N135" s="31">
        <v>3063.05</v>
      </c>
      <c r="O135" s="42">
        <v>2062125</v>
      </c>
      <c r="P135" s="43">
        <v>-3.2036613272311214E-2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86017.45</v>
      </c>
      <c r="F136" s="40">
        <v>85733.46666666666</v>
      </c>
      <c r="G136" s="41">
        <v>84971.983333333323</v>
      </c>
      <c r="H136" s="41">
        <v>83926.516666666663</v>
      </c>
      <c r="I136" s="41">
        <v>83165.033333333326</v>
      </c>
      <c r="J136" s="41">
        <v>86778.93333333332</v>
      </c>
      <c r="K136" s="41">
        <v>87540.416666666657</v>
      </c>
      <c r="L136" s="41">
        <v>88585.883333333317</v>
      </c>
      <c r="M136" s="31">
        <v>86494.95</v>
      </c>
      <c r="N136" s="31">
        <v>84688</v>
      </c>
      <c r="O136" s="42">
        <v>66300</v>
      </c>
      <c r="P136" s="43">
        <v>1.0569228446323418E-3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1548.25</v>
      </c>
      <c r="F137" s="40">
        <v>1546.9666666666665</v>
      </c>
      <c r="G137" s="41">
        <v>1533.1833333333329</v>
      </c>
      <c r="H137" s="41">
        <v>1518.1166666666666</v>
      </c>
      <c r="I137" s="41">
        <v>1504.333333333333</v>
      </c>
      <c r="J137" s="41">
        <v>1562.0333333333328</v>
      </c>
      <c r="K137" s="41">
        <v>1575.8166666666662</v>
      </c>
      <c r="L137" s="41">
        <v>1590.8833333333328</v>
      </c>
      <c r="M137" s="31">
        <v>1560.75</v>
      </c>
      <c r="N137" s="31">
        <v>1531.9</v>
      </c>
      <c r="O137" s="42">
        <v>4053000</v>
      </c>
      <c r="P137" s="43">
        <v>2.1164021164021163E-2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447.15</v>
      </c>
      <c r="F138" s="40">
        <v>444.73333333333335</v>
      </c>
      <c r="G138" s="41">
        <v>439.4666666666667</v>
      </c>
      <c r="H138" s="41">
        <v>431.78333333333336</v>
      </c>
      <c r="I138" s="41">
        <v>426.51666666666671</v>
      </c>
      <c r="J138" s="41">
        <v>452.41666666666669</v>
      </c>
      <c r="K138" s="41">
        <v>457.68333333333334</v>
      </c>
      <c r="L138" s="41">
        <v>465.36666666666667</v>
      </c>
      <c r="M138" s="31">
        <v>450</v>
      </c>
      <c r="N138" s="31">
        <v>437.05</v>
      </c>
      <c r="O138" s="42">
        <v>3220800</v>
      </c>
      <c r="P138" s="43">
        <v>8.5760517799352745E-2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101.45</v>
      </c>
      <c r="F139" s="40">
        <v>100.66666666666667</v>
      </c>
      <c r="G139" s="41">
        <v>98.333333333333343</v>
      </c>
      <c r="H139" s="41">
        <v>95.216666666666669</v>
      </c>
      <c r="I139" s="41">
        <v>92.88333333333334</v>
      </c>
      <c r="J139" s="41">
        <v>103.78333333333335</v>
      </c>
      <c r="K139" s="41">
        <v>106.11666666666669</v>
      </c>
      <c r="L139" s="41">
        <v>109.23333333333335</v>
      </c>
      <c r="M139" s="31">
        <v>103</v>
      </c>
      <c r="N139" s="31">
        <v>97.55</v>
      </c>
      <c r="O139" s="42">
        <v>101184000</v>
      </c>
      <c r="P139" s="43">
        <v>-3.9535258996288528E-2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6688.95</v>
      </c>
      <c r="F140" s="40">
        <v>6665.8499999999995</v>
      </c>
      <c r="G140" s="41">
        <v>6618.0999999999985</v>
      </c>
      <c r="H140" s="41">
        <v>6547.2499999999991</v>
      </c>
      <c r="I140" s="41">
        <v>6499.4999999999982</v>
      </c>
      <c r="J140" s="41">
        <v>6736.6999999999989</v>
      </c>
      <c r="K140" s="41">
        <v>6784.4500000000007</v>
      </c>
      <c r="L140" s="41">
        <v>6855.2999999999993</v>
      </c>
      <c r="M140" s="31">
        <v>6713.6</v>
      </c>
      <c r="N140" s="31">
        <v>6595</v>
      </c>
      <c r="O140" s="42">
        <v>987125</v>
      </c>
      <c r="P140" s="43">
        <v>8.8145120081757795E-3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3936.3</v>
      </c>
      <c r="F141" s="40">
        <v>3920.6833333333329</v>
      </c>
      <c r="G141" s="41">
        <v>3880.6166666666659</v>
      </c>
      <c r="H141" s="41">
        <v>3824.9333333333329</v>
      </c>
      <c r="I141" s="41">
        <v>3784.8666666666659</v>
      </c>
      <c r="J141" s="41">
        <v>3976.3666666666659</v>
      </c>
      <c r="K141" s="41">
        <v>4016.4333333333325</v>
      </c>
      <c r="L141" s="41">
        <v>4072.1166666666659</v>
      </c>
      <c r="M141" s="31">
        <v>3960.75</v>
      </c>
      <c r="N141" s="31">
        <v>3865</v>
      </c>
      <c r="O141" s="42">
        <v>720225</v>
      </c>
      <c r="P141" s="43">
        <v>-6.244146113019045E-4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19368.400000000001</v>
      </c>
      <c r="F142" s="40">
        <v>19246.100000000002</v>
      </c>
      <c r="G142" s="41">
        <v>19097.300000000003</v>
      </c>
      <c r="H142" s="41">
        <v>18826.2</v>
      </c>
      <c r="I142" s="41">
        <v>18677.400000000001</v>
      </c>
      <c r="J142" s="41">
        <v>19517.200000000004</v>
      </c>
      <c r="K142" s="41">
        <v>19666</v>
      </c>
      <c r="L142" s="41">
        <v>19937.100000000006</v>
      </c>
      <c r="M142" s="31">
        <v>19394.900000000001</v>
      </c>
      <c r="N142" s="31">
        <v>18975</v>
      </c>
      <c r="O142" s="42">
        <v>301950</v>
      </c>
      <c r="P142" s="43">
        <v>-7.2332730560578659E-3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152.19999999999999</v>
      </c>
      <c r="F143" s="40">
        <v>152.24999999999997</v>
      </c>
      <c r="G143" s="41">
        <v>149.39999999999995</v>
      </c>
      <c r="H143" s="41">
        <v>146.59999999999997</v>
      </c>
      <c r="I143" s="41">
        <v>143.74999999999994</v>
      </c>
      <c r="J143" s="41">
        <v>155.04999999999995</v>
      </c>
      <c r="K143" s="41">
        <v>157.89999999999998</v>
      </c>
      <c r="L143" s="41">
        <v>160.69999999999996</v>
      </c>
      <c r="M143" s="31">
        <v>155.1</v>
      </c>
      <c r="N143" s="31">
        <v>149.44999999999999</v>
      </c>
      <c r="O143" s="42">
        <v>118717300</v>
      </c>
      <c r="P143" s="43">
        <v>3.1313660438856875E-2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145.15</v>
      </c>
      <c r="F144" s="40">
        <v>145.18333333333334</v>
      </c>
      <c r="G144" s="41">
        <v>143.96666666666667</v>
      </c>
      <c r="H144" s="41">
        <v>142.78333333333333</v>
      </c>
      <c r="I144" s="41">
        <v>141.56666666666666</v>
      </c>
      <c r="J144" s="41">
        <v>146.36666666666667</v>
      </c>
      <c r="K144" s="41">
        <v>147.58333333333337</v>
      </c>
      <c r="L144" s="41">
        <v>148.76666666666668</v>
      </c>
      <c r="M144" s="31">
        <v>146.4</v>
      </c>
      <c r="N144" s="31">
        <v>144</v>
      </c>
      <c r="O144" s="42">
        <v>60220500</v>
      </c>
      <c r="P144" s="43">
        <v>-1.4177693761814746E-3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981.4</v>
      </c>
      <c r="F145" s="40">
        <v>976.7833333333333</v>
      </c>
      <c r="G145" s="41">
        <v>944.66666666666663</v>
      </c>
      <c r="H145" s="41">
        <v>907.93333333333328</v>
      </c>
      <c r="I145" s="41">
        <v>875.81666666666661</v>
      </c>
      <c r="J145" s="41">
        <v>1013.5166666666667</v>
      </c>
      <c r="K145" s="41">
        <v>1045.6333333333334</v>
      </c>
      <c r="L145" s="41">
        <v>1082.3666666666668</v>
      </c>
      <c r="M145" s="31">
        <v>1008.9</v>
      </c>
      <c r="N145" s="31">
        <v>940.05</v>
      </c>
      <c r="O145" s="42">
        <v>1628200</v>
      </c>
      <c r="P145" s="43">
        <v>0.10603899191631003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4758.3999999999996</v>
      </c>
      <c r="F146" s="40">
        <v>4742.2166666666662</v>
      </c>
      <c r="G146" s="41">
        <v>4696.1833333333325</v>
      </c>
      <c r="H146" s="41">
        <v>4633.9666666666662</v>
      </c>
      <c r="I146" s="41">
        <v>4587.9333333333325</v>
      </c>
      <c r="J146" s="41">
        <v>4804.4333333333325</v>
      </c>
      <c r="K146" s="41">
        <v>4850.4666666666672</v>
      </c>
      <c r="L146" s="41">
        <v>4912.6833333333325</v>
      </c>
      <c r="M146" s="31">
        <v>4788.25</v>
      </c>
      <c r="N146" s="31">
        <v>4680</v>
      </c>
      <c r="O146" s="42">
        <v>747500</v>
      </c>
      <c r="P146" s="43">
        <v>7.4123989218328841E-3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164</v>
      </c>
      <c r="F147" s="40">
        <v>164.53333333333333</v>
      </c>
      <c r="G147" s="41">
        <v>162.76666666666665</v>
      </c>
      <c r="H147" s="41">
        <v>161.53333333333333</v>
      </c>
      <c r="I147" s="41">
        <v>159.76666666666665</v>
      </c>
      <c r="J147" s="41">
        <v>165.76666666666665</v>
      </c>
      <c r="K147" s="41">
        <v>167.53333333333336</v>
      </c>
      <c r="L147" s="41">
        <v>168.76666666666665</v>
      </c>
      <c r="M147" s="31">
        <v>166.3</v>
      </c>
      <c r="N147" s="31">
        <v>163.30000000000001</v>
      </c>
      <c r="O147" s="42">
        <v>57126300</v>
      </c>
      <c r="P147" s="43">
        <v>-8.8176352705410816E-3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37599.4</v>
      </c>
      <c r="F148" s="40">
        <v>37522.65</v>
      </c>
      <c r="G148" s="41">
        <v>37245.350000000006</v>
      </c>
      <c r="H148" s="41">
        <v>36891.300000000003</v>
      </c>
      <c r="I148" s="41">
        <v>36614.000000000007</v>
      </c>
      <c r="J148" s="41">
        <v>37876.700000000004</v>
      </c>
      <c r="K148" s="41">
        <v>38154.000000000007</v>
      </c>
      <c r="L148" s="41">
        <v>38508.050000000003</v>
      </c>
      <c r="M148" s="31">
        <v>37799.949999999997</v>
      </c>
      <c r="N148" s="31">
        <v>37168.6</v>
      </c>
      <c r="O148" s="42">
        <v>101700</v>
      </c>
      <c r="P148" s="43">
        <v>-2.1645021645021644E-2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2794.75</v>
      </c>
      <c r="F149" s="40">
        <v>2789.8166666666671</v>
      </c>
      <c r="G149" s="41">
        <v>2760.1833333333343</v>
      </c>
      <c r="H149" s="41">
        <v>2725.6166666666672</v>
      </c>
      <c r="I149" s="41">
        <v>2695.9833333333345</v>
      </c>
      <c r="J149" s="41">
        <v>2824.3833333333341</v>
      </c>
      <c r="K149" s="41">
        <v>2854.0166666666664</v>
      </c>
      <c r="L149" s="41">
        <v>2888.5833333333339</v>
      </c>
      <c r="M149" s="31">
        <v>2819.45</v>
      </c>
      <c r="N149" s="31">
        <v>2755.25</v>
      </c>
      <c r="O149" s="42">
        <v>4617525</v>
      </c>
      <c r="P149" s="43">
        <v>-1.8701420139091811E-2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3903.75</v>
      </c>
      <c r="F150" s="40">
        <v>3928.2999999999997</v>
      </c>
      <c r="G150" s="41">
        <v>3860.0999999999995</v>
      </c>
      <c r="H150" s="41">
        <v>3816.45</v>
      </c>
      <c r="I150" s="41">
        <v>3748.2499999999995</v>
      </c>
      <c r="J150" s="41">
        <v>3971.9499999999994</v>
      </c>
      <c r="K150" s="41">
        <v>4040.1499999999992</v>
      </c>
      <c r="L150" s="41">
        <v>4083.7999999999993</v>
      </c>
      <c r="M150" s="31">
        <v>3996.5</v>
      </c>
      <c r="N150" s="31">
        <v>3884.65</v>
      </c>
      <c r="O150" s="42">
        <v>319650</v>
      </c>
      <c r="P150" s="43">
        <v>-5.3730017761989345E-2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236.65</v>
      </c>
      <c r="F151" s="40">
        <v>234.9</v>
      </c>
      <c r="G151" s="41">
        <v>232.3</v>
      </c>
      <c r="H151" s="41">
        <v>227.95000000000002</v>
      </c>
      <c r="I151" s="41">
        <v>225.35000000000002</v>
      </c>
      <c r="J151" s="41">
        <v>239.25</v>
      </c>
      <c r="K151" s="41">
        <v>241.84999999999997</v>
      </c>
      <c r="L151" s="41">
        <v>246.2</v>
      </c>
      <c r="M151" s="31">
        <v>237.5</v>
      </c>
      <c r="N151" s="31">
        <v>230.55</v>
      </c>
      <c r="O151" s="42">
        <v>24870000</v>
      </c>
      <c r="P151" s="43">
        <v>-3.5373516406795438E-2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142.65</v>
      </c>
      <c r="F152" s="40">
        <v>142.41666666666666</v>
      </c>
      <c r="G152" s="41">
        <v>141.33333333333331</v>
      </c>
      <c r="H152" s="41">
        <v>140.01666666666665</v>
      </c>
      <c r="I152" s="41">
        <v>138.93333333333331</v>
      </c>
      <c r="J152" s="41">
        <v>143.73333333333332</v>
      </c>
      <c r="K152" s="41">
        <v>144.81666666666663</v>
      </c>
      <c r="L152" s="41">
        <v>146.13333333333333</v>
      </c>
      <c r="M152" s="31">
        <v>143.5</v>
      </c>
      <c r="N152" s="31">
        <v>141.1</v>
      </c>
      <c r="O152" s="42">
        <v>29363200</v>
      </c>
      <c r="P152" s="43">
        <v>4.8251438689685705E-2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5549.8</v>
      </c>
      <c r="F153" s="40">
        <v>5538.5666666666657</v>
      </c>
      <c r="G153" s="41">
        <v>5509.6333333333314</v>
      </c>
      <c r="H153" s="41">
        <v>5469.4666666666653</v>
      </c>
      <c r="I153" s="41">
        <v>5440.533333333331</v>
      </c>
      <c r="J153" s="41">
        <v>5578.7333333333318</v>
      </c>
      <c r="K153" s="41">
        <v>5607.6666666666661</v>
      </c>
      <c r="L153" s="41">
        <v>5647.8333333333321</v>
      </c>
      <c r="M153" s="31">
        <v>5567.5</v>
      </c>
      <c r="N153" s="31">
        <v>5498.4</v>
      </c>
      <c r="O153" s="42">
        <v>224750</v>
      </c>
      <c r="P153" s="43">
        <v>-9.3663911845730027E-3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2468.1</v>
      </c>
      <c r="F154" s="40">
        <v>2469.8333333333335</v>
      </c>
      <c r="G154" s="41">
        <v>2449.5166666666669</v>
      </c>
      <c r="H154" s="41">
        <v>2430.9333333333334</v>
      </c>
      <c r="I154" s="41">
        <v>2410.6166666666668</v>
      </c>
      <c r="J154" s="41">
        <v>2488.416666666667</v>
      </c>
      <c r="K154" s="41">
        <v>2508.7333333333336</v>
      </c>
      <c r="L154" s="41">
        <v>2527.3166666666671</v>
      </c>
      <c r="M154" s="31">
        <v>2490.15</v>
      </c>
      <c r="N154" s="31">
        <v>2451.25</v>
      </c>
      <c r="O154" s="42">
        <v>2450000</v>
      </c>
      <c r="P154" s="43">
        <v>8.8532015647519047E-3</v>
      </c>
    </row>
    <row r="155" spans="1:16" ht="12.75" customHeight="1">
      <c r="A155" s="31">
        <v>145</v>
      </c>
      <c r="B155" s="351" t="s">
        <v>39</v>
      </c>
      <c r="C155" s="33" t="s">
        <v>180</v>
      </c>
      <c r="D155" s="34">
        <v>44497</v>
      </c>
      <c r="E155" s="40">
        <v>3328.05</v>
      </c>
      <c r="F155" s="40">
        <v>3319.9</v>
      </c>
      <c r="G155" s="41">
        <v>3271.4500000000003</v>
      </c>
      <c r="H155" s="41">
        <v>3214.8500000000004</v>
      </c>
      <c r="I155" s="41">
        <v>3166.4000000000005</v>
      </c>
      <c r="J155" s="41">
        <v>3376.5</v>
      </c>
      <c r="K155" s="41">
        <v>3424.95</v>
      </c>
      <c r="L155" s="41">
        <v>3481.5499999999997</v>
      </c>
      <c r="M155" s="31">
        <v>3368.35</v>
      </c>
      <c r="N155" s="31">
        <v>3263.3</v>
      </c>
      <c r="O155" s="42">
        <v>1369250</v>
      </c>
      <c r="P155" s="43">
        <v>-2.7175843694493784E-2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41.3</v>
      </c>
      <c r="F156" s="40">
        <v>40.949999999999996</v>
      </c>
      <c r="G156" s="41">
        <v>40.449999999999989</v>
      </c>
      <c r="H156" s="41">
        <v>39.599999999999994</v>
      </c>
      <c r="I156" s="41">
        <v>39.099999999999987</v>
      </c>
      <c r="J156" s="41">
        <v>41.79999999999999</v>
      </c>
      <c r="K156" s="41">
        <v>42.300000000000004</v>
      </c>
      <c r="L156" s="41">
        <v>43.149999999999991</v>
      </c>
      <c r="M156" s="31">
        <v>41.45</v>
      </c>
      <c r="N156" s="31">
        <v>40.1</v>
      </c>
      <c r="O156" s="42">
        <v>306288000</v>
      </c>
      <c r="P156" s="43">
        <v>-2.2168871635081983E-2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2566</v>
      </c>
      <c r="F157" s="40">
        <v>2557.4</v>
      </c>
      <c r="G157" s="41">
        <v>2510.75</v>
      </c>
      <c r="H157" s="41">
        <v>2455.5</v>
      </c>
      <c r="I157" s="41">
        <v>2408.85</v>
      </c>
      <c r="J157" s="41">
        <v>2612.65</v>
      </c>
      <c r="K157" s="41">
        <v>2659.3000000000006</v>
      </c>
      <c r="L157" s="41">
        <v>2714.55</v>
      </c>
      <c r="M157" s="31">
        <v>2604.0500000000002</v>
      </c>
      <c r="N157" s="31">
        <v>2502.15</v>
      </c>
      <c r="O157" s="42">
        <v>1131300</v>
      </c>
      <c r="P157" s="43">
        <v>0.10911764705882353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193.25</v>
      </c>
      <c r="F158" s="40">
        <v>193.1</v>
      </c>
      <c r="G158" s="41">
        <v>191.7</v>
      </c>
      <c r="H158" s="41">
        <v>190.15</v>
      </c>
      <c r="I158" s="41">
        <v>188.75</v>
      </c>
      <c r="J158" s="41">
        <v>194.64999999999998</v>
      </c>
      <c r="K158" s="41">
        <v>196.05</v>
      </c>
      <c r="L158" s="41">
        <v>197.59999999999997</v>
      </c>
      <c r="M158" s="31">
        <v>194.5</v>
      </c>
      <c r="N158" s="31">
        <v>191.55</v>
      </c>
      <c r="O158" s="42">
        <v>34755161</v>
      </c>
      <c r="P158" s="43">
        <v>1.1799410029498525E-2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1716</v>
      </c>
      <c r="F159" s="40">
        <v>1714</v>
      </c>
      <c r="G159" s="41">
        <v>1690.1</v>
      </c>
      <c r="H159" s="41">
        <v>1664.1999999999998</v>
      </c>
      <c r="I159" s="41">
        <v>1640.2999999999997</v>
      </c>
      <c r="J159" s="41">
        <v>1739.9</v>
      </c>
      <c r="K159" s="41">
        <v>1763.8000000000002</v>
      </c>
      <c r="L159" s="41">
        <v>1789.7000000000003</v>
      </c>
      <c r="M159" s="31">
        <v>1737.9</v>
      </c>
      <c r="N159" s="31">
        <v>1688.1</v>
      </c>
      <c r="O159" s="42">
        <v>2994299</v>
      </c>
      <c r="P159" s="43">
        <v>1.4898606704373017E-2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985.55</v>
      </c>
      <c r="F160" s="40">
        <v>990.86666666666679</v>
      </c>
      <c r="G160" s="41">
        <v>973.88333333333355</v>
      </c>
      <c r="H160" s="41">
        <v>962.21666666666681</v>
      </c>
      <c r="I160" s="41">
        <v>945.23333333333358</v>
      </c>
      <c r="J160" s="41">
        <v>1002.5333333333335</v>
      </c>
      <c r="K160" s="41">
        <v>1019.5166666666667</v>
      </c>
      <c r="L160" s="41">
        <v>1031.1833333333334</v>
      </c>
      <c r="M160" s="31">
        <v>1007.85</v>
      </c>
      <c r="N160" s="31">
        <v>979.2</v>
      </c>
      <c r="O160" s="42">
        <v>2134350</v>
      </c>
      <c r="P160" s="43">
        <v>4.2341220423412207E-2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193.2</v>
      </c>
      <c r="F161" s="40">
        <v>192.48333333333335</v>
      </c>
      <c r="G161" s="41">
        <v>190.01666666666671</v>
      </c>
      <c r="H161" s="41">
        <v>186.83333333333337</v>
      </c>
      <c r="I161" s="41">
        <v>184.36666666666673</v>
      </c>
      <c r="J161" s="41">
        <v>195.66666666666669</v>
      </c>
      <c r="K161" s="41">
        <v>198.13333333333333</v>
      </c>
      <c r="L161" s="41">
        <v>201.31666666666666</v>
      </c>
      <c r="M161" s="31">
        <v>194.95</v>
      </c>
      <c r="N161" s="31">
        <v>189.3</v>
      </c>
      <c r="O161" s="42">
        <v>26549500</v>
      </c>
      <c r="P161" s="43">
        <v>7.0384660353092487E-2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160.4</v>
      </c>
      <c r="F162" s="40">
        <v>159.56666666666666</v>
      </c>
      <c r="G162" s="41">
        <v>158.03333333333333</v>
      </c>
      <c r="H162" s="41">
        <v>155.66666666666666</v>
      </c>
      <c r="I162" s="41">
        <v>154.13333333333333</v>
      </c>
      <c r="J162" s="41">
        <v>161.93333333333334</v>
      </c>
      <c r="K162" s="41">
        <v>163.46666666666664</v>
      </c>
      <c r="L162" s="41">
        <v>165.83333333333334</v>
      </c>
      <c r="M162" s="31">
        <v>161.1</v>
      </c>
      <c r="N162" s="31">
        <v>157.19999999999999</v>
      </c>
      <c r="O162" s="42">
        <v>25764000</v>
      </c>
      <c r="P162" s="43">
        <v>8.2178915238318856E-3</v>
      </c>
    </row>
    <row r="163" spans="1:16" ht="12.75" customHeight="1">
      <c r="A163" s="31">
        <v>153</v>
      </c>
      <c r="B163" s="352" t="s">
        <v>80</v>
      </c>
      <c r="C163" s="33" t="s">
        <v>188</v>
      </c>
      <c r="D163" s="34">
        <v>44497</v>
      </c>
      <c r="E163" s="40">
        <v>2672.75</v>
      </c>
      <c r="F163" s="40">
        <v>2671.6166666666668</v>
      </c>
      <c r="G163" s="41">
        <v>2646.1833333333334</v>
      </c>
      <c r="H163" s="41">
        <v>2619.6166666666668</v>
      </c>
      <c r="I163" s="41">
        <v>2594.1833333333334</v>
      </c>
      <c r="J163" s="41">
        <v>2698.1833333333334</v>
      </c>
      <c r="K163" s="41">
        <v>2723.6166666666668</v>
      </c>
      <c r="L163" s="41">
        <v>2750.1833333333334</v>
      </c>
      <c r="M163" s="31">
        <v>2697.05</v>
      </c>
      <c r="N163" s="31">
        <v>2645.05</v>
      </c>
      <c r="O163" s="42">
        <v>30373750</v>
      </c>
      <c r="P163" s="43">
        <v>-2.7333617887513543E-3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116.3</v>
      </c>
      <c r="F164" s="40">
        <v>116.45</v>
      </c>
      <c r="G164" s="41">
        <v>115.60000000000001</v>
      </c>
      <c r="H164" s="41">
        <v>114.9</v>
      </c>
      <c r="I164" s="41">
        <v>114.05000000000001</v>
      </c>
      <c r="J164" s="41">
        <v>117.15</v>
      </c>
      <c r="K164" s="41">
        <v>118</v>
      </c>
      <c r="L164" s="41">
        <v>118.7</v>
      </c>
      <c r="M164" s="31">
        <v>117.3</v>
      </c>
      <c r="N164" s="31">
        <v>115.75</v>
      </c>
      <c r="O164" s="42">
        <v>185202500</v>
      </c>
      <c r="P164" s="43">
        <v>-1.1459865118401703E-2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1213</v>
      </c>
      <c r="F165" s="40">
        <v>1210.3</v>
      </c>
      <c r="G165" s="41">
        <v>1203.75</v>
      </c>
      <c r="H165" s="41">
        <v>1194.5</v>
      </c>
      <c r="I165" s="41">
        <v>1187.95</v>
      </c>
      <c r="J165" s="41">
        <v>1219.55</v>
      </c>
      <c r="K165" s="41">
        <v>1226.0999999999997</v>
      </c>
      <c r="L165" s="41">
        <v>1235.3499999999999</v>
      </c>
      <c r="M165" s="31">
        <v>1216.8499999999999</v>
      </c>
      <c r="N165" s="31">
        <v>1201.05</v>
      </c>
      <c r="O165" s="42">
        <v>8828250</v>
      </c>
      <c r="P165" s="43">
        <v>-1.5391049769970723E-2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483.8</v>
      </c>
      <c r="F166" s="40">
        <v>479.55</v>
      </c>
      <c r="G166" s="41">
        <v>473.90000000000003</v>
      </c>
      <c r="H166" s="41">
        <v>464</v>
      </c>
      <c r="I166" s="41">
        <v>458.35</v>
      </c>
      <c r="J166" s="41">
        <v>489.45000000000005</v>
      </c>
      <c r="K166" s="41">
        <v>495.1</v>
      </c>
      <c r="L166" s="41">
        <v>505.00000000000006</v>
      </c>
      <c r="M166" s="31">
        <v>485.2</v>
      </c>
      <c r="N166" s="31">
        <v>469.65</v>
      </c>
      <c r="O166" s="42">
        <v>88417500</v>
      </c>
      <c r="P166" s="43">
        <v>1.7164026918632315E-3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27840.95</v>
      </c>
      <c r="F167" s="40">
        <v>27917.533333333336</v>
      </c>
      <c r="G167" s="41">
        <v>27715.466666666674</v>
      </c>
      <c r="H167" s="41">
        <v>27589.983333333337</v>
      </c>
      <c r="I167" s="41">
        <v>27387.916666666675</v>
      </c>
      <c r="J167" s="41">
        <v>28043.016666666674</v>
      </c>
      <c r="K167" s="41">
        <v>28245.083333333332</v>
      </c>
      <c r="L167" s="41">
        <v>28370.566666666673</v>
      </c>
      <c r="M167" s="31">
        <v>28119.599999999999</v>
      </c>
      <c r="N167" s="31">
        <v>27792.05</v>
      </c>
      <c r="O167" s="42">
        <v>177450</v>
      </c>
      <c r="P167" s="43">
        <v>4.5287291253891873E-3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2266.9</v>
      </c>
      <c r="F168" s="40">
        <v>2264.6166666666668</v>
      </c>
      <c r="G168" s="41">
        <v>2239.2833333333338</v>
      </c>
      <c r="H168" s="41">
        <v>2211.666666666667</v>
      </c>
      <c r="I168" s="41">
        <v>2186.3333333333339</v>
      </c>
      <c r="J168" s="41">
        <v>2292.2333333333336</v>
      </c>
      <c r="K168" s="41">
        <v>2317.5666666666666</v>
      </c>
      <c r="L168" s="41">
        <v>2345.1833333333334</v>
      </c>
      <c r="M168" s="31">
        <v>2289.9499999999998</v>
      </c>
      <c r="N168" s="31">
        <v>2237</v>
      </c>
      <c r="O168" s="42">
        <v>1699775</v>
      </c>
      <c r="P168" s="43">
        <v>-2.2148394241417499E-2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12400.75</v>
      </c>
      <c r="F169" s="40">
        <v>12346.799999999997</v>
      </c>
      <c r="G169" s="41">
        <v>12116.749999999995</v>
      </c>
      <c r="H169" s="41">
        <v>11832.749999999996</v>
      </c>
      <c r="I169" s="41">
        <v>11602.699999999993</v>
      </c>
      <c r="J169" s="41">
        <v>12630.799999999996</v>
      </c>
      <c r="K169" s="41">
        <v>12860.849999999999</v>
      </c>
      <c r="L169" s="41">
        <v>13144.849999999997</v>
      </c>
      <c r="M169" s="31">
        <v>12576.85</v>
      </c>
      <c r="N169" s="31">
        <v>12062.8</v>
      </c>
      <c r="O169" s="42">
        <v>678500</v>
      </c>
      <c r="P169" s="43">
        <v>2.7711065952336967E-3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1330.05</v>
      </c>
      <c r="F170" s="40">
        <v>1332.4166666666667</v>
      </c>
      <c r="G170" s="41">
        <v>1320.9333333333334</v>
      </c>
      <c r="H170" s="41">
        <v>1311.8166666666666</v>
      </c>
      <c r="I170" s="41">
        <v>1300.3333333333333</v>
      </c>
      <c r="J170" s="41">
        <v>1341.5333333333335</v>
      </c>
      <c r="K170" s="41">
        <v>1353.0166666666667</v>
      </c>
      <c r="L170" s="41">
        <v>1362.1333333333337</v>
      </c>
      <c r="M170" s="31">
        <v>1343.9</v>
      </c>
      <c r="N170" s="31">
        <v>1323.3</v>
      </c>
      <c r="O170" s="42">
        <v>4298800</v>
      </c>
      <c r="P170" s="43">
        <v>1.3772285633430808E-2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602.6</v>
      </c>
      <c r="F171" s="40">
        <v>600.85</v>
      </c>
      <c r="G171" s="41">
        <v>591.80000000000007</v>
      </c>
      <c r="H171" s="41">
        <v>581</v>
      </c>
      <c r="I171" s="41">
        <v>571.95000000000005</v>
      </c>
      <c r="J171" s="41">
        <v>611.65000000000009</v>
      </c>
      <c r="K171" s="41">
        <v>620.70000000000005</v>
      </c>
      <c r="L171" s="41">
        <v>631.50000000000011</v>
      </c>
      <c r="M171" s="31">
        <v>609.9</v>
      </c>
      <c r="N171" s="31">
        <v>590.04999999999995</v>
      </c>
      <c r="O171" s="42">
        <v>2935575</v>
      </c>
      <c r="P171" s="43">
        <v>1.3516662782568165E-2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831.55</v>
      </c>
      <c r="F172" s="40">
        <v>833.65</v>
      </c>
      <c r="G172" s="41">
        <v>823.9</v>
      </c>
      <c r="H172" s="41">
        <v>816.25</v>
      </c>
      <c r="I172" s="41">
        <v>806.5</v>
      </c>
      <c r="J172" s="41">
        <v>841.3</v>
      </c>
      <c r="K172" s="41">
        <v>851.05</v>
      </c>
      <c r="L172" s="41">
        <v>858.69999999999993</v>
      </c>
      <c r="M172" s="31">
        <v>843.4</v>
      </c>
      <c r="N172" s="31">
        <v>826</v>
      </c>
      <c r="O172" s="42">
        <v>33429200</v>
      </c>
      <c r="P172" s="43">
        <v>-7.0691949434464408E-3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539.85</v>
      </c>
      <c r="F173" s="40">
        <v>539.05000000000007</v>
      </c>
      <c r="G173" s="41">
        <v>533.90000000000009</v>
      </c>
      <c r="H173" s="41">
        <v>527.95000000000005</v>
      </c>
      <c r="I173" s="41">
        <v>522.80000000000007</v>
      </c>
      <c r="J173" s="41">
        <v>545.00000000000011</v>
      </c>
      <c r="K173" s="41">
        <v>550.15</v>
      </c>
      <c r="L173" s="41">
        <v>556.10000000000014</v>
      </c>
      <c r="M173" s="31">
        <v>544.20000000000005</v>
      </c>
      <c r="N173" s="31">
        <v>533.1</v>
      </c>
      <c r="O173" s="42">
        <v>14533500</v>
      </c>
      <c r="P173" s="43">
        <v>-1.2938060309698452E-2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617.70000000000005</v>
      </c>
      <c r="F174" s="40">
        <v>618.06666666666672</v>
      </c>
      <c r="G174" s="41">
        <v>610.63333333333344</v>
      </c>
      <c r="H174" s="41">
        <v>603.56666666666672</v>
      </c>
      <c r="I174" s="41">
        <v>596.13333333333344</v>
      </c>
      <c r="J174" s="41">
        <v>625.13333333333344</v>
      </c>
      <c r="K174" s="41">
        <v>632.56666666666661</v>
      </c>
      <c r="L174" s="41">
        <v>639.63333333333344</v>
      </c>
      <c r="M174" s="31">
        <v>625.5</v>
      </c>
      <c r="N174" s="31">
        <v>611</v>
      </c>
      <c r="O174" s="42">
        <v>1903150</v>
      </c>
      <c r="P174" s="43">
        <v>5.3647058823529409E-2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974.2</v>
      </c>
      <c r="F175" s="40">
        <v>967.2166666666667</v>
      </c>
      <c r="G175" s="41">
        <v>955.08333333333337</v>
      </c>
      <c r="H175" s="41">
        <v>935.9666666666667</v>
      </c>
      <c r="I175" s="41">
        <v>923.83333333333337</v>
      </c>
      <c r="J175" s="41">
        <v>986.33333333333337</v>
      </c>
      <c r="K175" s="41">
        <v>998.46666666666658</v>
      </c>
      <c r="L175" s="41">
        <v>1017.5833333333334</v>
      </c>
      <c r="M175" s="31">
        <v>979.35</v>
      </c>
      <c r="N175" s="31">
        <v>948.1</v>
      </c>
      <c r="O175" s="42">
        <v>11958000</v>
      </c>
      <c r="P175" s="43">
        <v>-5.075297445710958E-3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820.65</v>
      </c>
      <c r="F176" s="40">
        <v>819.98333333333323</v>
      </c>
      <c r="G176" s="41">
        <v>815.36666666666645</v>
      </c>
      <c r="H176" s="41">
        <v>810.08333333333326</v>
      </c>
      <c r="I176" s="41">
        <v>805.46666666666647</v>
      </c>
      <c r="J176" s="41">
        <v>825.26666666666642</v>
      </c>
      <c r="K176" s="41">
        <v>829.88333333333321</v>
      </c>
      <c r="L176" s="41">
        <v>835.1666666666664</v>
      </c>
      <c r="M176" s="31">
        <v>824.6</v>
      </c>
      <c r="N176" s="31">
        <v>814.7</v>
      </c>
      <c r="O176" s="42">
        <v>12571200</v>
      </c>
      <c r="P176" s="43">
        <v>5.2898628953902621E-3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422</v>
      </c>
      <c r="F177" s="40">
        <v>424.25</v>
      </c>
      <c r="G177" s="41">
        <v>412.1</v>
      </c>
      <c r="H177" s="41">
        <v>402.20000000000005</v>
      </c>
      <c r="I177" s="41">
        <v>390.05000000000007</v>
      </c>
      <c r="J177" s="41">
        <v>434.15</v>
      </c>
      <c r="K177" s="41">
        <v>446.29999999999995</v>
      </c>
      <c r="L177" s="41">
        <v>456.19999999999993</v>
      </c>
      <c r="M177" s="31">
        <v>436.4</v>
      </c>
      <c r="N177" s="31">
        <v>414.35</v>
      </c>
      <c r="O177" s="42">
        <v>100263000</v>
      </c>
      <c r="P177" s="43">
        <v>-7.581568854095519E-2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196.1</v>
      </c>
      <c r="F178" s="40">
        <v>194.96666666666667</v>
      </c>
      <c r="G178" s="41">
        <v>191.13333333333333</v>
      </c>
      <c r="H178" s="41">
        <v>186.16666666666666</v>
      </c>
      <c r="I178" s="41">
        <v>182.33333333333331</v>
      </c>
      <c r="J178" s="41">
        <v>199.93333333333334</v>
      </c>
      <c r="K178" s="41">
        <v>203.76666666666665</v>
      </c>
      <c r="L178" s="41">
        <v>208.73333333333335</v>
      </c>
      <c r="M178" s="31">
        <v>198.8</v>
      </c>
      <c r="N178" s="31">
        <v>190</v>
      </c>
      <c r="O178" s="42">
        <v>121702500</v>
      </c>
      <c r="P178" s="43">
        <v>-8.2956105996643104E-2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1334.25</v>
      </c>
      <c r="F179" s="40">
        <v>1327.4333333333334</v>
      </c>
      <c r="G179" s="41">
        <v>1313.2666666666669</v>
      </c>
      <c r="H179" s="41">
        <v>1292.2833333333335</v>
      </c>
      <c r="I179" s="41">
        <v>1278.116666666667</v>
      </c>
      <c r="J179" s="41">
        <v>1348.4166666666667</v>
      </c>
      <c r="K179" s="41">
        <v>1362.5833333333333</v>
      </c>
      <c r="L179" s="41">
        <v>1383.5666666666666</v>
      </c>
      <c r="M179" s="31">
        <v>1341.6</v>
      </c>
      <c r="N179" s="31">
        <v>1306.45</v>
      </c>
      <c r="O179" s="42">
        <v>46752550</v>
      </c>
      <c r="P179" s="43">
        <v>2.9905724028519848E-3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3662.75</v>
      </c>
      <c r="F180" s="40">
        <v>3670.4833333333336</v>
      </c>
      <c r="G180" s="41">
        <v>3631.2666666666673</v>
      </c>
      <c r="H180" s="41">
        <v>3599.7833333333338</v>
      </c>
      <c r="I180" s="41">
        <v>3560.5666666666675</v>
      </c>
      <c r="J180" s="41">
        <v>3701.9666666666672</v>
      </c>
      <c r="K180" s="41">
        <v>3741.1833333333334</v>
      </c>
      <c r="L180" s="41">
        <v>3772.666666666667</v>
      </c>
      <c r="M180" s="31">
        <v>3709.7</v>
      </c>
      <c r="N180" s="31">
        <v>3639</v>
      </c>
      <c r="O180" s="42">
        <v>12562800</v>
      </c>
      <c r="P180" s="43">
        <v>0.10865191146881288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1380.6</v>
      </c>
      <c r="F181" s="40">
        <v>1383.9166666666667</v>
      </c>
      <c r="G181" s="41">
        <v>1361.1333333333334</v>
      </c>
      <c r="H181" s="41">
        <v>1341.6666666666667</v>
      </c>
      <c r="I181" s="41">
        <v>1318.8833333333334</v>
      </c>
      <c r="J181" s="41">
        <v>1403.3833333333334</v>
      </c>
      <c r="K181" s="41">
        <v>1426.1666666666667</v>
      </c>
      <c r="L181" s="41">
        <v>1445.6333333333334</v>
      </c>
      <c r="M181" s="31">
        <v>1406.7</v>
      </c>
      <c r="N181" s="31">
        <v>1364.45</v>
      </c>
      <c r="O181" s="42">
        <v>12858000</v>
      </c>
      <c r="P181" s="43">
        <v>3.0486632044623967E-2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2497.15</v>
      </c>
      <c r="F182" s="40">
        <v>2453.1166666666663</v>
      </c>
      <c r="G182" s="41">
        <v>2398.2333333333327</v>
      </c>
      <c r="H182" s="41">
        <v>2299.3166666666662</v>
      </c>
      <c r="I182" s="41">
        <v>2244.4333333333325</v>
      </c>
      <c r="J182" s="41">
        <v>2552.0333333333328</v>
      </c>
      <c r="K182" s="41">
        <v>2606.916666666667</v>
      </c>
      <c r="L182" s="41">
        <v>2705.833333333333</v>
      </c>
      <c r="M182" s="31">
        <v>2508</v>
      </c>
      <c r="N182" s="31">
        <v>2354.1999999999998</v>
      </c>
      <c r="O182" s="42">
        <v>5493750</v>
      </c>
      <c r="P182" s="43">
        <v>4.8000572287001934E-2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3116.3</v>
      </c>
      <c r="F183" s="40">
        <v>3130.6833333333329</v>
      </c>
      <c r="G183" s="41">
        <v>3061.3166666666657</v>
      </c>
      <c r="H183" s="41">
        <v>3006.3333333333326</v>
      </c>
      <c r="I183" s="41">
        <v>2936.9666666666653</v>
      </c>
      <c r="J183" s="41">
        <v>3185.6666666666661</v>
      </c>
      <c r="K183" s="41">
        <v>3255.0333333333338</v>
      </c>
      <c r="L183" s="41">
        <v>3310.0166666666664</v>
      </c>
      <c r="M183" s="31">
        <v>3200.05</v>
      </c>
      <c r="N183" s="31">
        <v>3075.7</v>
      </c>
      <c r="O183" s="42">
        <v>651500</v>
      </c>
      <c r="P183" s="43">
        <v>-1.5325670498084292E-3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522.54999999999995</v>
      </c>
      <c r="F184" s="40">
        <v>529.51666666666654</v>
      </c>
      <c r="G184" s="41">
        <v>514.1333333333331</v>
      </c>
      <c r="H184" s="41">
        <v>505.71666666666658</v>
      </c>
      <c r="I184" s="41">
        <v>490.33333333333314</v>
      </c>
      <c r="J184" s="41">
        <v>537.93333333333305</v>
      </c>
      <c r="K184" s="41">
        <v>553.31666666666649</v>
      </c>
      <c r="L184" s="41">
        <v>561.73333333333301</v>
      </c>
      <c r="M184" s="31">
        <v>544.9</v>
      </c>
      <c r="N184" s="31">
        <v>521.1</v>
      </c>
      <c r="O184" s="42">
        <v>4423500</v>
      </c>
      <c r="P184" s="43">
        <v>2.6453184824225547E-2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1136.55</v>
      </c>
      <c r="F185" s="40">
        <v>1126.5</v>
      </c>
      <c r="G185" s="41">
        <v>1108</v>
      </c>
      <c r="H185" s="41">
        <v>1079.45</v>
      </c>
      <c r="I185" s="41">
        <v>1060.95</v>
      </c>
      <c r="J185" s="41">
        <v>1155.05</v>
      </c>
      <c r="K185" s="41">
        <v>1173.55</v>
      </c>
      <c r="L185" s="41">
        <v>1202.0999999999999</v>
      </c>
      <c r="M185" s="31">
        <v>1145</v>
      </c>
      <c r="N185" s="31">
        <v>1097.95</v>
      </c>
      <c r="O185" s="42">
        <v>1874125</v>
      </c>
      <c r="P185" s="43">
        <v>1.1741682974559686E-2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574.70000000000005</v>
      </c>
      <c r="F186" s="40">
        <v>572.81666666666661</v>
      </c>
      <c r="G186" s="41">
        <v>562.98333333333323</v>
      </c>
      <c r="H186" s="41">
        <v>551.26666666666665</v>
      </c>
      <c r="I186" s="41">
        <v>541.43333333333328</v>
      </c>
      <c r="J186" s="41">
        <v>584.53333333333319</v>
      </c>
      <c r="K186" s="41">
        <v>594.36666666666667</v>
      </c>
      <c r="L186" s="41">
        <v>606.08333333333314</v>
      </c>
      <c r="M186" s="31">
        <v>582.65</v>
      </c>
      <c r="N186" s="31">
        <v>561.1</v>
      </c>
      <c r="O186" s="42">
        <v>7866600</v>
      </c>
      <c r="P186" s="43">
        <v>4.4690740078655701E-3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1723.25</v>
      </c>
      <c r="F187" s="40">
        <v>1715.3333333333333</v>
      </c>
      <c r="G187" s="41">
        <v>1689.6666666666665</v>
      </c>
      <c r="H187" s="41">
        <v>1656.0833333333333</v>
      </c>
      <c r="I187" s="41">
        <v>1630.4166666666665</v>
      </c>
      <c r="J187" s="41">
        <v>1748.9166666666665</v>
      </c>
      <c r="K187" s="41">
        <v>1774.583333333333</v>
      </c>
      <c r="L187" s="41">
        <v>1808.1666666666665</v>
      </c>
      <c r="M187" s="31">
        <v>1741</v>
      </c>
      <c r="N187" s="31">
        <v>1681.75</v>
      </c>
      <c r="O187" s="42">
        <v>1584800</v>
      </c>
      <c r="P187" s="43">
        <v>0.10439024390243902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7284.15</v>
      </c>
      <c r="F188" s="40">
        <v>7295.4333333333334</v>
      </c>
      <c r="G188" s="41">
        <v>7210.916666666667</v>
      </c>
      <c r="H188" s="41">
        <v>7137.6833333333334</v>
      </c>
      <c r="I188" s="41">
        <v>7053.166666666667</v>
      </c>
      <c r="J188" s="41">
        <v>7368.666666666667</v>
      </c>
      <c r="K188" s="41">
        <v>7453.1833333333334</v>
      </c>
      <c r="L188" s="41">
        <v>7526.416666666667</v>
      </c>
      <c r="M188" s="31">
        <v>7379.95</v>
      </c>
      <c r="N188" s="31">
        <v>7222.2</v>
      </c>
      <c r="O188" s="42">
        <v>2272500</v>
      </c>
      <c r="P188" s="43">
        <v>4.1237113402061855E-2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747.55</v>
      </c>
      <c r="F189" s="40">
        <v>746.25</v>
      </c>
      <c r="G189" s="41">
        <v>740.7</v>
      </c>
      <c r="H189" s="41">
        <v>733.85</v>
      </c>
      <c r="I189" s="41">
        <v>728.30000000000007</v>
      </c>
      <c r="J189" s="41">
        <v>753.1</v>
      </c>
      <c r="K189" s="41">
        <v>758.65</v>
      </c>
      <c r="L189" s="41">
        <v>765.5</v>
      </c>
      <c r="M189" s="31">
        <v>751.8</v>
      </c>
      <c r="N189" s="31">
        <v>739.4</v>
      </c>
      <c r="O189" s="42">
        <v>26484900</v>
      </c>
      <c r="P189" s="43">
        <v>-2.6612517916865742E-2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313.75</v>
      </c>
      <c r="F190" s="40">
        <v>309.01666666666665</v>
      </c>
      <c r="G190" s="41">
        <v>303.13333333333333</v>
      </c>
      <c r="H190" s="41">
        <v>292.51666666666665</v>
      </c>
      <c r="I190" s="41">
        <v>286.63333333333333</v>
      </c>
      <c r="J190" s="41">
        <v>319.63333333333333</v>
      </c>
      <c r="K190" s="41">
        <v>325.51666666666665</v>
      </c>
      <c r="L190" s="41">
        <v>336.13333333333333</v>
      </c>
      <c r="M190" s="31">
        <v>314.89999999999998</v>
      </c>
      <c r="N190" s="31">
        <v>298.39999999999998</v>
      </c>
      <c r="O190" s="42">
        <v>120831800</v>
      </c>
      <c r="P190" s="43">
        <v>2.8741851196917311E-2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1302.3499999999999</v>
      </c>
      <c r="F191" s="40">
        <v>1304.1333333333332</v>
      </c>
      <c r="G191" s="41">
        <v>1293.2166666666665</v>
      </c>
      <c r="H191" s="41">
        <v>1284.0833333333333</v>
      </c>
      <c r="I191" s="41">
        <v>1273.1666666666665</v>
      </c>
      <c r="J191" s="41">
        <v>1313.2666666666664</v>
      </c>
      <c r="K191" s="41">
        <v>1324.1833333333334</v>
      </c>
      <c r="L191" s="41">
        <v>1333.3166666666664</v>
      </c>
      <c r="M191" s="31">
        <v>1315.05</v>
      </c>
      <c r="N191" s="31">
        <v>1295</v>
      </c>
      <c r="O191" s="42">
        <v>2340000</v>
      </c>
      <c r="P191" s="43">
        <v>-3.6442248301420628E-2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662.3</v>
      </c>
      <c r="F192" s="40">
        <v>657.4</v>
      </c>
      <c r="G192" s="41">
        <v>649.9</v>
      </c>
      <c r="H192" s="41">
        <v>637.5</v>
      </c>
      <c r="I192" s="41">
        <v>630</v>
      </c>
      <c r="J192" s="41">
        <v>669.8</v>
      </c>
      <c r="K192" s="41">
        <v>677.3</v>
      </c>
      <c r="L192" s="41">
        <v>689.69999999999993</v>
      </c>
      <c r="M192" s="31">
        <v>664.9</v>
      </c>
      <c r="N192" s="31">
        <v>645</v>
      </c>
      <c r="O192" s="42">
        <v>40475200</v>
      </c>
      <c r="P192" s="43">
        <v>6.2497374942248732E-2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307.14999999999998</v>
      </c>
      <c r="F193" s="40">
        <v>306.2833333333333</v>
      </c>
      <c r="G193" s="41">
        <v>298.36666666666662</v>
      </c>
      <c r="H193" s="41">
        <v>289.58333333333331</v>
      </c>
      <c r="I193" s="41">
        <v>281.66666666666663</v>
      </c>
      <c r="J193" s="41">
        <v>315.06666666666661</v>
      </c>
      <c r="K193" s="41">
        <v>322.98333333333335</v>
      </c>
      <c r="L193" s="41">
        <v>331.76666666666659</v>
      </c>
      <c r="M193" s="31">
        <v>314.2</v>
      </c>
      <c r="N193" s="31">
        <v>297.5</v>
      </c>
      <c r="O193" s="42">
        <v>64560000</v>
      </c>
      <c r="P193" s="43">
        <v>0.11525704809286899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D14" sqref="D14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6"/>
      <c r="L8" s="53"/>
      <c r="M8" s="53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17991.95</v>
      </c>
      <c r="D10" s="35">
        <v>17955.183333333334</v>
      </c>
      <c r="E10" s="35">
        <v>17901.716666666667</v>
      </c>
      <c r="F10" s="35">
        <v>17811.483333333334</v>
      </c>
      <c r="G10" s="35">
        <v>17758.016666666666</v>
      </c>
      <c r="H10" s="35">
        <v>18045.416666666668</v>
      </c>
      <c r="I10" s="35">
        <v>18098.883333333335</v>
      </c>
      <c r="J10" s="35">
        <v>18189.116666666669</v>
      </c>
      <c r="K10" s="37">
        <v>18008.650000000001</v>
      </c>
      <c r="L10" s="37">
        <v>17864.95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38521.5</v>
      </c>
      <c r="D11" s="40">
        <v>38425.233333333337</v>
      </c>
      <c r="E11" s="40">
        <v>38240.866666666676</v>
      </c>
      <c r="F11" s="40">
        <v>37960.233333333337</v>
      </c>
      <c r="G11" s="40">
        <v>37775.866666666676</v>
      </c>
      <c r="H11" s="40">
        <v>38705.866666666676</v>
      </c>
      <c r="I11" s="40">
        <v>38890.233333333344</v>
      </c>
      <c r="J11" s="40">
        <v>39170.866666666676</v>
      </c>
      <c r="K11" s="31">
        <v>38609.599999999999</v>
      </c>
      <c r="L11" s="31">
        <v>38144.6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2467.1</v>
      </c>
      <c r="D12" s="40">
        <v>2471.75</v>
      </c>
      <c r="E12" s="40">
        <v>2443.65</v>
      </c>
      <c r="F12" s="40">
        <v>2420.2000000000003</v>
      </c>
      <c r="G12" s="40">
        <v>2392.1000000000004</v>
      </c>
      <c r="H12" s="40">
        <v>2495.1999999999998</v>
      </c>
      <c r="I12" s="40">
        <v>2523.3000000000002</v>
      </c>
      <c r="J12" s="40">
        <v>2546.7499999999995</v>
      </c>
      <c r="K12" s="31">
        <v>2499.85</v>
      </c>
      <c r="L12" s="31">
        <v>2448.3000000000002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5150</v>
      </c>
      <c r="D13" s="40">
        <v>5142.6833333333334</v>
      </c>
      <c r="E13" s="40">
        <v>5118.6166666666668</v>
      </c>
      <c r="F13" s="40">
        <v>5087.2333333333336</v>
      </c>
      <c r="G13" s="40">
        <v>5063.166666666667</v>
      </c>
      <c r="H13" s="40">
        <v>5174.0666666666666</v>
      </c>
      <c r="I13" s="40">
        <v>5198.1333333333341</v>
      </c>
      <c r="J13" s="40">
        <v>5229.5166666666664</v>
      </c>
      <c r="K13" s="31">
        <v>5166.75</v>
      </c>
      <c r="L13" s="31">
        <v>5111.3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34869.75</v>
      </c>
      <c r="D14" s="40">
        <v>34892.23333333333</v>
      </c>
      <c r="E14" s="40">
        <v>34490.316666666658</v>
      </c>
      <c r="F14" s="40">
        <v>34110.883333333331</v>
      </c>
      <c r="G14" s="40">
        <v>33708.96666666666</v>
      </c>
      <c r="H14" s="40">
        <v>35271.666666666657</v>
      </c>
      <c r="I14" s="40">
        <v>35673.583333333328</v>
      </c>
      <c r="J14" s="40">
        <v>36053.016666666656</v>
      </c>
      <c r="K14" s="31">
        <v>35294.15</v>
      </c>
      <c r="L14" s="31">
        <v>34512.800000000003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4294.55</v>
      </c>
      <c r="D15" s="40">
        <v>4286.2333333333336</v>
      </c>
      <c r="E15" s="40">
        <v>4258.3666666666668</v>
      </c>
      <c r="F15" s="40">
        <v>4222.1833333333334</v>
      </c>
      <c r="G15" s="40">
        <v>4194.3166666666666</v>
      </c>
      <c r="H15" s="40">
        <v>4322.416666666667</v>
      </c>
      <c r="I15" s="40">
        <v>4350.2833333333338</v>
      </c>
      <c r="J15" s="40">
        <v>4386.4666666666672</v>
      </c>
      <c r="K15" s="31">
        <v>4314.1000000000004</v>
      </c>
      <c r="L15" s="31">
        <v>4250.05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8729.25</v>
      </c>
      <c r="D16" s="40">
        <v>8695.3166666666675</v>
      </c>
      <c r="E16" s="40">
        <v>8652.9833333333354</v>
      </c>
      <c r="F16" s="40">
        <v>8576.7166666666672</v>
      </c>
      <c r="G16" s="40">
        <v>8534.383333333335</v>
      </c>
      <c r="H16" s="40">
        <v>8771.5833333333358</v>
      </c>
      <c r="I16" s="40">
        <v>8813.9166666666679</v>
      </c>
      <c r="J16" s="40">
        <v>8890.1833333333361</v>
      </c>
      <c r="K16" s="31">
        <v>8737.65</v>
      </c>
      <c r="L16" s="31">
        <v>8619.0499999999993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2245.65</v>
      </c>
      <c r="D17" s="40">
        <v>2243.8666666666663</v>
      </c>
      <c r="E17" s="40">
        <v>2228.7333333333327</v>
      </c>
      <c r="F17" s="40">
        <v>2211.8166666666662</v>
      </c>
      <c r="G17" s="40">
        <v>2196.6833333333325</v>
      </c>
      <c r="H17" s="40">
        <v>2260.7833333333328</v>
      </c>
      <c r="I17" s="40">
        <v>2275.916666666667</v>
      </c>
      <c r="J17" s="40">
        <v>2292.833333333333</v>
      </c>
      <c r="K17" s="31">
        <v>2259</v>
      </c>
      <c r="L17" s="31">
        <v>2226.9499999999998</v>
      </c>
      <c r="M17" s="31">
        <v>1.8387199999999999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1216</v>
      </c>
      <c r="D18" s="40">
        <v>1214.6499999999999</v>
      </c>
      <c r="E18" s="40">
        <v>1201.3499999999997</v>
      </c>
      <c r="F18" s="40">
        <v>1186.6999999999998</v>
      </c>
      <c r="G18" s="40">
        <v>1173.3999999999996</v>
      </c>
      <c r="H18" s="40">
        <v>1229.2999999999997</v>
      </c>
      <c r="I18" s="40">
        <v>1242.5999999999999</v>
      </c>
      <c r="J18" s="40">
        <v>1257.2499999999998</v>
      </c>
      <c r="K18" s="31">
        <v>1227.95</v>
      </c>
      <c r="L18" s="31">
        <v>1200</v>
      </c>
      <c r="M18" s="31">
        <v>7.7106899999999996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1109.25</v>
      </c>
      <c r="D19" s="40">
        <v>1105.3333333333333</v>
      </c>
      <c r="E19" s="40">
        <v>1092.0666666666666</v>
      </c>
      <c r="F19" s="40">
        <v>1074.8833333333334</v>
      </c>
      <c r="G19" s="40">
        <v>1061.6166666666668</v>
      </c>
      <c r="H19" s="40">
        <v>1122.5166666666664</v>
      </c>
      <c r="I19" s="40">
        <v>1135.7833333333333</v>
      </c>
      <c r="J19" s="40">
        <v>1152.9666666666662</v>
      </c>
      <c r="K19" s="31">
        <v>1118.5999999999999</v>
      </c>
      <c r="L19" s="31">
        <v>1088.1500000000001</v>
      </c>
      <c r="M19" s="31">
        <v>5.7214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21705.85</v>
      </c>
      <c r="D20" s="40">
        <v>21867.650000000005</v>
      </c>
      <c r="E20" s="40">
        <v>21455.350000000009</v>
      </c>
      <c r="F20" s="40">
        <v>21204.850000000006</v>
      </c>
      <c r="G20" s="40">
        <v>20792.55000000001</v>
      </c>
      <c r="H20" s="40">
        <v>22118.150000000009</v>
      </c>
      <c r="I20" s="40">
        <v>22530.450000000004</v>
      </c>
      <c r="J20" s="40">
        <v>22780.950000000008</v>
      </c>
      <c r="K20" s="31">
        <v>22279.95</v>
      </c>
      <c r="L20" s="31">
        <v>21617.15</v>
      </c>
      <c r="M20" s="31">
        <v>0.18840999999999999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1554.45</v>
      </c>
      <c r="D21" s="40">
        <v>1545.2833333333335</v>
      </c>
      <c r="E21" s="40">
        <v>1523.666666666667</v>
      </c>
      <c r="F21" s="40">
        <v>1492.8833333333334</v>
      </c>
      <c r="G21" s="40">
        <v>1471.2666666666669</v>
      </c>
      <c r="H21" s="40">
        <v>1576.0666666666671</v>
      </c>
      <c r="I21" s="40">
        <v>1597.6833333333334</v>
      </c>
      <c r="J21" s="40">
        <v>1628.4666666666672</v>
      </c>
      <c r="K21" s="31">
        <v>1566.9</v>
      </c>
      <c r="L21" s="31">
        <v>1514.5</v>
      </c>
      <c r="M21" s="31">
        <v>19.007490000000001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1208.3499999999999</v>
      </c>
      <c r="D22" s="40">
        <v>1192.7833333333333</v>
      </c>
      <c r="E22" s="40">
        <v>1165.5666666666666</v>
      </c>
      <c r="F22" s="40">
        <v>1122.7833333333333</v>
      </c>
      <c r="G22" s="40">
        <v>1095.5666666666666</v>
      </c>
      <c r="H22" s="40">
        <v>1235.5666666666666</v>
      </c>
      <c r="I22" s="40">
        <v>1262.7833333333333</v>
      </c>
      <c r="J22" s="40">
        <v>1305.5666666666666</v>
      </c>
      <c r="K22" s="31">
        <v>1220</v>
      </c>
      <c r="L22" s="31">
        <v>1150</v>
      </c>
      <c r="M22" s="31">
        <v>4.1842100000000002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736.9</v>
      </c>
      <c r="D23" s="40">
        <v>735.56666666666661</v>
      </c>
      <c r="E23" s="40">
        <v>730.18333333333317</v>
      </c>
      <c r="F23" s="40">
        <v>723.46666666666658</v>
      </c>
      <c r="G23" s="40">
        <v>718.08333333333314</v>
      </c>
      <c r="H23" s="40">
        <v>742.28333333333319</v>
      </c>
      <c r="I23" s="40">
        <v>747.66666666666663</v>
      </c>
      <c r="J23" s="40">
        <v>754.38333333333321</v>
      </c>
      <c r="K23" s="31">
        <v>740.95</v>
      </c>
      <c r="L23" s="31">
        <v>728.85</v>
      </c>
      <c r="M23" s="31">
        <v>21.525130000000001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1406.4</v>
      </c>
      <c r="D24" s="40">
        <v>1397.1333333333332</v>
      </c>
      <c r="E24" s="40">
        <v>1379.2666666666664</v>
      </c>
      <c r="F24" s="40">
        <v>1352.1333333333332</v>
      </c>
      <c r="G24" s="40">
        <v>1334.2666666666664</v>
      </c>
      <c r="H24" s="40">
        <v>1424.2666666666664</v>
      </c>
      <c r="I24" s="40">
        <v>1442.1333333333332</v>
      </c>
      <c r="J24" s="40">
        <v>1469.2666666666664</v>
      </c>
      <c r="K24" s="31">
        <v>1415</v>
      </c>
      <c r="L24" s="31">
        <v>1370</v>
      </c>
      <c r="M24" s="31">
        <v>0.86875999999999998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1688.8</v>
      </c>
      <c r="D25" s="40">
        <v>1678.4833333333336</v>
      </c>
      <c r="E25" s="40">
        <v>1641.9666666666672</v>
      </c>
      <c r="F25" s="40">
        <v>1595.1333333333337</v>
      </c>
      <c r="G25" s="40">
        <v>1558.6166666666672</v>
      </c>
      <c r="H25" s="40">
        <v>1725.3166666666671</v>
      </c>
      <c r="I25" s="40">
        <v>1761.8333333333335</v>
      </c>
      <c r="J25" s="40">
        <v>1808.666666666667</v>
      </c>
      <c r="K25" s="31">
        <v>1715</v>
      </c>
      <c r="L25" s="31">
        <v>1631.65</v>
      </c>
      <c r="M25" s="31">
        <v>0.63319000000000003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108.55</v>
      </c>
      <c r="D26" s="40">
        <v>108.75</v>
      </c>
      <c r="E26" s="40">
        <v>107.85</v>
      </c>
      <c r="F26" s="40">
        <v>107.14999999999999</v>
      </c>
      <c r="G26" s="40">
        <v>106.24999999999999</v>
      </c>
      <c r="H26" s="40">
        <v>109.45</v>
      </c>
      <c r="I26" s="40">
        <v>110.35000000000001</v>
      </c>
      <c r="J26" s="40">
        <v>111.05000000000001</v>
      </c>
      <c r="K26" s="31">
        <v>109.65</v>
      </c>
      <c r="L26" s="31">
        <v>108.05</v>
      </c>
      <c r="M26" s="31">
        <v>18.830030000000001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271.95</v>
      </c>
      <c r="D27" s="40">
        <v>268.33333333333331</v>
      </c>
      <c r="E27" s="40">
        <v>261.11666666666662</v>
      </c>
      <c r="F27" s="40">
        <v>250.2833333333333</v>
      </c>
      <c r="G27" s="40">
        <v>243.06666666666661</v>
      </c>
      <c r="H27" s="40">
        <v>279.16666666666663</v>
      </c>
      <c r="I27" s="40">
        <v>286.38333333333333</v>
      </c>
      <c r="J27" s="40">
        <v>297.21666666666664</v>
      </c>
      <c r="K27" s="31">
        <v>275.55</v>
      </c>
      <c r="L27" s="31">
        <v>257.5</v>
      </c>
      <c r="M27" s="31">
        <v>95.775120000000001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2270.35</v>
      </c>
      <c r="D28" s="40">
        <v>2279.1166666666668</v>
      </c>
      <c r="E28" s="40">
        <v>2241.2333333333336</v>
      </c>
      <c r="F28" s="40">
        <v>2212.1166666666668</v>
      </c>
      <c r="G28" s="40">
        <v>2174.2333333333336</v>
      </c>
      <c r="H28" s="40">
        <v>2308.2333333333336</v>
      </c>
      <c r="I28" s="40">
        <v>2346.1166666666668</v>
      </c>
      <c r="J28" s="40">
        <v>2375.2333333333336</v>
      </c>
      <c r="K28" s="31">
        <v>2317</v>
      </c>
      <c r="L28" s="31">
        <v>2250</v>
      </c>
      <c r="M28" s="31">
        <v>0.46617999999999998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822.45</v>
      </c>
      <c r="D29" s="40">
        <v>834.86666666666667</v>
      </c>
      <c r="E29" s="40">
        <v>805.68333333333339</v>
      </c>
      <c r="F29" s="40">
        <v>788.91666666666674</v>
      </c>
      <c r="G29" s="40">
        <v>759.73333333333346</v>
      </c>
      <c r="H29" s="40">
        <v>851.63333333333333</v>
      </c>
      <c r="I29" s="40">
        <v>880.81666666666649</v>
      </c>
      <c r="J29" s="40">
        <v>897.58333333333326</v>
      </c>
      <c r="K29" s="31">
        <v>864.05</v>
      </c>
      <c r="L29" s="31">
        <v>818.1</v>
      </c>
      <c r="M29" s="31">
        <v>33.406930000000003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3939.95</v>
      </c>
      <c r="D30" s="40">
        <v>3936.3166666666671</v>
      </c>
      <c r="E30" s="40">
        <v>3903.6333333333341</v>
      </c>
      <c r="F30" s="40">
        <v>3867.3166666666671</v>
      </c>
      <c r="G30" s="40">
        <v>3834.6333333333341</v>
      </c>
      <c r="H30" s="40">
        <v>3972.6333333333341</v>
      </c>
      <c r="I30" s="40">
        <v>4005.3166666666675</v>
      </c>
      <c r="J30" s="40">
        <v>4041.6333333333341</v>
      </c>
      <c r="K30" s="31">
        <v>3969</v>
      </c>
      <c r="L30" s="31">
        <v>3900</v>
      </c>
      <c r="M30" s="31">
        <v>0.86514999999999997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767.5</v>
      </c>
      <c r="D31" s="40">
        <v>770.30000000000007</v>
      </c>
      <c r="E31" s="40">
        <v>761.70000000000016</v>
      </c>
      <c r="F31" s="40">
        <v>755.90000000000009</v>
      </c>
      <c r="G31" s="40">
        <v>747.30000000000018</v>
      </c>
      <c r="H31" s="40">
        <v>776.10000000000014</v>
      </c>
      <c r="I31" s="40">
        <v>784.7</v>
      </c>
      <c r="J31" s="40">
        <v>790.50000000000011</v>
      </c>
      <c r="K31" s="31">
        <v>778.9</v>
      </c>
      <c r="L31" s="31">
        <v>764.5</v>
      </c>
      <c r="M31" s="31">
        <v>8.6408000000000005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403.6</v>
      </c>
      <c r="D32" s="40">
        <v>402.38333333333338</v>
      </c>
      <c r="E32" s="40">
        <v>399.76666666666677</v>
      </c>
      <c r="F32" s="40">
        <v>395.93333333333339</v>
      </c>
      <c r="G32" s="40">
        <v>393.31666666666678</v>
      </c>
      <c r="H32" s="40">
        <v>406.21666666666675</v>
      </c>
      <c r="I32" s="40">
        <v>408.83333333333343</v>
      </c>
      <c r="J32" s="40">
        <v>412.66666666666674</v>
      </c>
      <c r="K32" s="31">
        <v>405</v>
      </c>
      <c r="L32" s="31">
        <v>398.55</v>
      </c>
      <c r="M32" s="31">
        <v>21.174800000000001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4351.3</v>
      </c>
      <c r="D33" s="40">
        <v>4350.55</v>
      </c>
      <c r="E33" s="40">
        <v>4294.05</v>
      </c>
      <c r="F33" s="40">
        <v>4236.8</v>
      </c>
      <c r="G33" s="40">
        <v>4180.3</v>
      </c>
      <c r="H33" s="40">
        <v>4407.8</v>
      </c>
      <c r="I33" s="40">
        <v>4464.3</v>
      </c>
      <c r="J33" s="40">
        <v>4521.55</v>
      </c>
      <c r="K33" s="31">
        <v>4407.05</v>
      </c>
      <c r="L33" s="31">
        <v>4293.3</v>
      </c>
      <c r="M33" s="31">
        <v>6.1269200000000001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239</v>
      </c>
      <c r="D34" s="40">
        <v>240.03333333333333</v>
      </c>
      <c r="E34" s="40">
        <v>235.06666666666666</v>
      </c>
      <c r="F34" s="40">
        <v>231.13333333333333</v>
      </c>
      <c r="G34" s="40">
        <v>226.16666666666666</v>
      </c>
      <c r="H34" s="40">
        <v>243.96666666666667</v>
      </c>
      <c r="I34" s="40">
        <v>248.93333333333331</v>
      </c>
      <c r="J34" s="40">
        <v>252.86666666666667</v>
      </c>
      <c r="K34" s="31">
        <v>245</v>
      </c>
      <c r="L34" s="31">
        <v>236.1</v>
      </c>
      <c r="M34" s="31">
        <v>48.186360000000001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139.1</v>
      </c>
      <c r="D35" s="40">
        <v>137.91666666666666</v>
      </c>
      <c r="E35" s="40">
        <v>135.83333333333331</v>
      </c>
      <c r="F35" s="40">
        <v>132.56666666666666</v>
      </c>
      <c r="G35" s="40">
        <v>130.48333333333332</v>
      </c>
      <c r="H35" s="40">
        <v>141.18333333333331</v>
      </c>
      <c r="I35" s="40">
        <v>143.26666666666662</v>
      </c>
      <c r="J35" s="40">
        <v>146.5333333333333</v>
      </c>
      <c r="K35" s="31">
        <v>140</v>
      </c>
      <c r="L35" s="31">
        <v>134.65</v>
      </c>
      <c r="M35" s="31">
        <v>159.64966999999999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3323.25</v>
      </c>
      <c r="D36" s="40">
        <v>3312.75</v>
      </c>
      <c r="E36" s="40">
        <v>3290.5</v>
      </c>
      <c r="F36" s="40">
        <v>3257.75</v>
      </c>
      <c r="G36" s="40">
        <v>3235.5</v>
      </c>
      <c r="H36" s="40">
        <v>3345.5</v>
      </c>
      <c r="I36" s="40">
        <v>3367.75</v>
      </c>
      <c r="J36" s="40">
        <v>3400.5</v>
      </c>
      <c r="K36" s="31">
        <v>3335</v>
      </c>
      <c r="L36" s="31">
        <v>3280</v>
      </c>
      <c r="M36" s="31">
        <v>5.6452400000000003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729.85</v>
      </c>
      <c r="D37" s="40">
        <v>728.46666666666658</v>
      </c>
      <c r="E37" s="40">
        <v>721.43333333333317</v>
      </c>
      <c r="F37" s="40">
        <v>713.01666666666654</v>
      </c>
      <c r="G37" s="40">
        <v>705.98333333333312</v>
      </c>
      <c r="H37" s="40">
        <v>736.88333333333321</v>
      </c>
      <c r="I37" s="40">
        <v>743.91666666666674</v>
      </c>
      <c r="J37" s="40">
        <v>752.33333333333326</v>
      </c>
      <c r="K37" s="31">
        <v>735.5</v>
      </c>
      <c r="L37" s="31">
        <v>720.05</v>
      </c>
      <c r="M37" s="31">
        <v>25.05322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4739</v>
      </c>
      <c r="D38" s="40">
        <v>4784.2833333333338</v>
      </c>
      <c r="E38" s="40">
        <v>4673.5666666666675</v>
      </c>
      <c r="F38" s="40">
        <v>4608.1333333333341</v>
      </c>
      <c r="G38" s="40">
        <v>4497.4166666666679</v>
      </c>
      <c r="H38" s="40">
        <v>4849.7166666666672</v>
      </c>
      <c r="I38" s="40">
        <v>4960.4333333333325</v>
      </c>
      <c r="J38" s="40">
        <v>5025.8666666666668</v>
      </c>
      <c r="K38" s="31">
        <v>4895</v>
      </c>
      <c r="L38" s="31">
        <v>4718.8500000000004</v>
      </c>
      <c r="M38" s="31">
        <v>8.1702700000000004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797.15</v>
      </c>
      <c r="D39" s="40">
        <v>794.1</v>
      </c>
      <c r="E39" s="40">
        <v>788.5</v>
      </c>
      <c r="F39" s="40">
        <v>779.85</v>
      </c>
      <c r="G39" s="40">
        <v>774.25</v>
      </c>
      <c r="H39" s="40">
        <v>802.75</v>
      </c>
      <c r="I39" s="40">
        <v>808.35000000000014</v>
      </c>
      <c r="J39" s="40">
        <v>817</v>
      </c>
      <c r="K39" s="31">
        <v>799.7</v>
      </c>
      <c r="L39" s="31">
        <v>785.45</v>
      </c>
      <c r="M39" s="31">
        <v>50.985019999999999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3978.75</v>
      </c>
      <c r="D40" s="40">
        <v>3943.75</v>
      </c>
      <c r="E40" s="40">
        <v>3893</v>
      </c>
      <c r="F40" s="40">
        <v>3807.25</v>
      </c>
      <c r="G40" s="40">
        <v>3756.5</v>
      </c>
      <c r="H40" s="40">
        <v>4029.5</v>
      </c>
      <c r="I40" s="40">
        <v>4080.25</v>
      </c>
      <c r="J40" s="40">
        <v>4166</v>
      </c>
      <c r="K40" s="31">
        <v>3994.5</v>
      </c>
      <c r="L40" s="31">
        <v>3858</v>
      </c>
      <c r="M40" s="31">
        <v>13.53877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7855.75</v>
      </c>
      <c r="D41" s="40">
        <v>7843.583333333333</v>
      </c>
      <c r="E41" s="40">
        <v>7762.1666666666661</v>
      </c>
      <c r="F41" s="40">
        <v>7668.583333333333</v>
      </c>
      <c r="G41" s="40">
        <v>7587.1666666666661</v>
      </c>
      <c r="H41" s="40">
        <v>7937.1666666666661</v>
      </c>
      <c r="I41" s="40">
        <v>8018.5833333333321</v>
      </c>
      <c r="J41" s="40">
        <v>8112.1666666666661</v>
      </c>
      <c r="K41" s="31">
        <v>7925</v>
      </c>
      <c r="L41" s="31">
        <v>7750</v>
      </c>
      <c r="M41" s="31">
        <v>10.994490000000001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18222.650000000001</v>
      </c>
      <c r="D42" s="40">
        <v>18109.55</v>
      </c>
      <c r="E42" s="40">
        <v>17744.099999999999</v>
      </c>
      <c r="F42" s="40">
        <v>17265.55</v>
      </c>
      <c r="G42" s="40">
        <v>16900.099999999999</v>
      </c>
      <c r="H42" s="40">
        <v>18588.099999999999</v>
      </c>
      <c r="I42" s="40">
        <v>18953.550000000003</v>
      </c>
      <c r="J42" s="40">
        <v>19432.099999999999</v>
      </c>
      <c r="K42" s="31">
        <v>18475</v>
      </c>
      <c r="L42" s="31">
        <v>17631</v>
      </c>
      <c r="M42" s="31">
        <v>4.5459199999999997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4747.7</v>
      </c>
      <c r="D43" s="40">
        <v>4739.95</v>
      </c>
      <c r="E43" s="40">
        <v>4690.75</v>
      </c>
      <c r="F43" s="40">
        <v>4633.8</v>
      </c>
      <c r="G43" s="40">
        <v>4584.6000000000004</v>
      </c>
      <c r="H43" s="40">
        <v>4796.8999999999996</v>
      </c>
      <c r="I43" s="40">
        <v>4846.0999999999985</v>
      </c>
      <c r="J43" s="40">
        <v>4903.0499999999993</v>
      </c>
      <c r="K43" s="31">
        <v>4789.1499999999996</v>
      </c>
      <c r="L43" s="31">
        <v>4683</v>
      </c>
      <c r="M43" s="31">
        <v>0.36062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2593.65</v>
      </c>
      <c r="D44" s="40">
        <v>2600.666666666667</v>
      </c>
      <c r="E44" s="40">
        <v>2570.5333333333338</v>
      </c>
      <c r="F44" s="40">
        <v>2547.416666666667</v>
      </c>
      <c r="G44" s="40">
        <v>2517.2833333333338</v>
      </c>
      <c r="H44" s="40">
        <v>2623.7833333333338</v>
      </c>
      <c r="I44" s="40">
        <v>2653.916666666667</v>
      </c>
      <c r="J44" s="40">
        <v>2677.0333333333338</v>
      </c>
      <c r="K44" s="31">
        <v>2630.8</v>
      </c>
      <c r="L44" s="31">
        <v>2577.5500000000002</v>
      </c>
      <c r="M44" s="31">
        <v>3.8309000000000002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328.1</v>
      </c>
      <c r="D45" s="40">
        <v>328.51666666666665</v>
      </c>
      <c r="E45" s="40">
        <v>323.2833333333333</v>
      </c>
      <c r="F45" s="40">
        <v>318.46666666666664</v>
      </c>
      <c r="G45" s="40">
        <v>313.23333333333329</v>
      </c>
      <c r="H45" s="40">
        <v>333.33333333333331</v>
      </c>
      <c r="I45" s="40">
        <v>338.56666666666666</v>
      </c>
      <c r="J45" s="40">
        <v>343.38333333333333</v>
      </c>
      <c r="K45" s="31">
        <v>333.75</v>
      </c>
      <c r="L45" s="31">
        <v>323.7</v>
      </c>
      <c r="M45" s="31">
        <v>58.905470000000001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88.1</v>
      </c>
      <c r="D46" s="40">
        <v>87.716666666666654</v>
      </c>
      <c r="E46" s="40">
        <v>86.683333333333309</v>
      </c>
      <c r="F46" s="40">
        <v>85.266666666666652</v>
      </c>
      <c r="G46" s="40">
        <v>84.233333333333306</v>
      </c>
      <c r="H46" s="40">
        <v>89.133333333333312</v>
      </c>
      <c r="I46" s="40">
        <v>90.166666666666643</v>
      </c>
      <c r="J46" s="40">
        <v>91.583333333333314</v>
      </c>
      <c r="K46" s="31">
        <v>88.75</v>
      </c>
      <c r="L46" s="31">
        <v>86.3</v>
      </c>
      <c r="M46" s="31">
        <v>502.51339999999999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58.6</v>
      </c>
      <c r="D47" s="40">
        <v>58.416666666666664</v>
      </c>
      <c r="E47" s="40">
        <v>57.43333333333333</v>
      </c>
      <c r="F47" s="40">
        <v>56.266666666666666</v>
      </c>
      <c r="G47" s="40">
        <v>55.283333333333331</v>
      </c>
      <c r="H47" s="40">
        <v>59.583333333333329</v>
      </c>
      <c r="I47" s="40">
        <v>60.566666666666663</v>
      </c>
      <c r="J47" s="40">
        <v>61.733333333333327</v>
      </c>
      <c r="K47" s="31">
        <v>59.4</v>
      </c>
      <c r="L47" s="31">
        <v>57.25</v>
      </c>
      <c r="M47" s="31">
        <v>140.28095999999999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2083.4499999999998</v>
      </c>
      <c r="D48" s="40">
        <v>2048.6999999999998</v>
      </c>
      <c r="E48" s="40">
        <v>1988.5499999999997</v>
      </c>
      <c r="F48" s="40">
        <v>1893.6499999999999</v>
      </c>
      <c r="G48" s="40">
        <v>1833.4999999999998</v>
      </c>
      <c r="H48" s="40">
        <v>2143.5999999999995</v>
      </c>
      <c r="I48" s="40">
        <v>2203.7499999999991</v>
      </c>
      <c r="J48" s="40">
        <v>2298.6499999999996</v>
      </c>
      <c r="K48" s="31">
        <v>2108.85</v>
      </c>
      <c r="L48" s="31">
        <v>1953.8</v>
      </c>
      <c r="M48" s="31">
        <v>10.3285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820.75</v>
      </c>
      <c r="D49" s="40">
        <v>821.44999999999993</v>
      </c>
      <c r="E49" s="40">
        <v>815.34999999999991</v>
      </c>
      <c r="F49" s="40">
        <v>809.94999999999993</v>
      </c>
      <c r="G49" s="40">
        <v>803.84999999999991</v>
      </c>
      <c r="H49" s="40">
        <v>826.84999999999991</v>
      </c>
      <c r="I49" s="40">
        <v>832.95</v>
      </c>
      <c r="J49" s="40">
        <v>838.34999999999991</v>
      </c>
      <c r="K49" s="31">
        <v>827.55</v>
      </c>
      <c r="L49" s="31">
        <v>816.05</v>
      </c>
      <c r="M49" s="31">
        <v>5.1540499999999998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210.25</v>
      </c>
      <c r="D50" s="40">
        <v>208.83333333333334</v>
      </c>
      <c r="E50" s="40">
        <v>205.9666666666667</v>
      </c>
      <c r="F50" s="40">
        <v>201.68333333333337</v>
      </c>
      <c r="G50" s="40">
        <v>198.81666666666672</v>
      </c>
      <c r="H50" s="40">
        <v>213.11666666666667</v>
      </c>
      <c r="I50" s="40">
        <v>215.98333333333329</v>
      </c>
      <c r="J50" s="40">
        <v>220.26666666666665</v>
      </c>
      <c r="K50" s="31">
        <v>211.7</v>
      </c>
      <c r="L50" s="31">
        <v>204.55</v>
      </c>
      <c r="M50" s="31">
        <v>61.103470000000002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790.55</v>
      </c>
      <c r="D51" s="40">
        <v>792.83333333333337</v>
      </c>
      <c r="E51" s="40">
        <v>781.26666666666677</v>
      </c>
      <c r="F51" s="40">
        <v>771.98333333333335</v>
      </c>
      <c r="G51" s="40">
        <v>760.41666666666674</v>
      </c>
      <c r="H51" s="40">
        <v>802.11666666666679</v>
      </c>
      <c r="I51" s="40">
        <v>813.68333333333339</v>
      </c>
      <c r="J51" s="40">
        <v>822.96666666666681</v>
      </c>
      <c r="K51" s="31">
        <v>804.4</v>
      </c>
      <c r="L51" s="31">
        <v>783.55</v>
      </c>
      <c r="M51" s="31">
        <v>21.790959999999998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70.599999999999994</v>
      </c>
      <c r="D52" s="40">
        <v>69.233333333333334</v>
      </c>
      <c r="E52" s="40">
        <v>67.266666666666666</v>
      </c>
      <c r="F52" s="40">
        <v>63.933333333333337</v>
      </c>
      <c r="G52" s="40">
        <v>61.966666666666669</v>
      </c>
      <c r="H52" s="40">
        <v>72.566666666666663</v>
      </c>
      <c r="I52" s="40">
        <v>74.533333333333331</v>
      </c>
      <c r="J52" s="40">
        <v>77.86666666666666</v>
      </c>
      <c r="K52" s="31">
        <v>71.2</v>
      </c>
      <c r="L52" s="31">
        <v>65.900000000000006</v>
      </c>
      <c r="M52" s="31">
        <v>1945.7962600000001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455.25</v>
      </c>
      <c r="D53" s="40">
        <v>454.51666666666671</v>
      </c>
      <c r="E53" s="40">
        <v>451.83333333333343</v>
      </c>
      <c r="F53" s="40">
        <v>448.41666666666674</v>
      </c>
      <c r="G53" s="40">
        <v>445.73333333333346</v>
      </c>
      <c r="H53" s="40">
        <v>457.93333333333339</v>
      </c>
      <c r="I53" s="40">
        <v>460.61666666666667</v>
      </c>
      <c r="J53" s="40">
        <v>464.03333333333336</v>
      </c>
      <c r="K53" s="31">
        <v>457.2</v>
      </c>
      <c r="L53" s="31">
        <v>451.1</v>
      </c>
      <c r="M53" s="31">
        <v>54.616019999999999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686.35</v>
      </c>
      <c r="D54" s="40">
        <v>689.65</v>
      </c>
      <c r="E54" s="40">
        <v>680.9</v>
      </c>
      <c r="F54" s="40">
        <v>675.45</v>
      </c>
      <c r="G54" s="40">
        <v>666.7</v>
      </c>
      <c r="H54" s="40">
        <v>695.09999999999991</v>
      </c>
      <c r="I54" s="40">
        <v>703.84999999999991</v>
      </c>
      <c r="J54" s="40">
        <v>709.29999999999984</v>
      </c>
      <c r="K54" s="31">
        <v>698.4</v>
      </c>
      <c r="L54" s="31">
        <v>684.2</v>
      </c>
      <c r="M54" s="31">
        <v>85.795670000000001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358.3</v>
      </c>
      <c r="D55" s="40">
        <v>359.95</v>
      </c>
      <c r="E55" s="40">
        <v>355.9</v>
      </c>
      <c r="F55" s="40">
        <v>353.5</v>
      </c>
      <c r="G55" s="40">
        <v>349.45</v>
      </c>
      <c r="H55" s="40">
        <v>362.34999999999997</v>
      </c>
      <c r="I55" s="40">
        <v>366.40000000000003</v>
      </c>
      <c r="J55" s="40">
        <v>368.79999999999995</v>
      </c>
      <c r="K55" s="31">
        <v>364</v>
      </c>
      <c r="L55" s="31">
        <v>357.55</v>
      </c>
      <c r="M55" s="31">
        <v>17.033539999999999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1148.55</v>
      </c>
      <c r="D56" s="40">
        <v>1152.3999999999999</v>
      </c>
      <c r="E56" s="40">
        <v>1141.1499999999996</v>
      </c>
      <c r="F56" s="40">
        <v>1133.7499999999998</v>
      </c>
      <c r="G56" s="40">
        <v>1122.4999999999995</v>
      </c>
      <c r="H56" s="40">
        <v>1159.7999999999997</v>
      </c>
      <c r="I56" s="40">
        <v>1171.0500000000002</v>
      </c>
      <c r="J56" s="40">
        <v>1178.4499999999998</v>
      </c>
      <c r="K56" s="31">
        <v>1163.6500000000001</v>
      </c>
      <c r="L56" s="31">
        <v>1145</v>
      </c>
      <c r="M56" s="31">
        <v>0.43758000000000002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18093.55</v>
      </c>
      <c r="D57" s="40">
        <v>18031.916666666668</v>
      </c>
      <c r="E57" s="40">
        <v>17775.833333333336</v>
      </c>
      <c r="F57" s="40">
        <v>17458.116666666669</v>
      </c>
      <c r="G57" s="40">
        <v>17202.033333333336</v>
      </c>
      <c r="H57" s="40">
        <v>18349.633333333335</v>
      </c>
      <c r="I57" s="40">
        <v>18605.716666666671</v>
      </c>
      <c r="J57" s="40">
        <v>18923.433333333334</v>
      </c>
      <c r="K57" s="31">
        <v>18288</v>
      </c>
      <c r="L57" s="31">
        <v>17714.2</v>
      </c>
      <c r="M57" s="31">
        <v>0.73119000000000001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3867.95</v>
      </c>
      <c r="D58" s="40">
        <v>3852.5666666666671</v>
      </c>
      <c r="E58" s="40">
        <v>3830.3833333333341</v>
      </c>
      <c r="F58" s="40">
        <v>3792.8166666666671</v>
      </c>
      <c r="G58" s="40">
        <v>3770.6333333333341</v>
      </c>
      <c r="H58" s="40">
        <v>3890.1333333333341</v>
      </c>
      <c r="I58" s="40">
        <v>3912.3166666666675</v>
      </c>
      <c r="J58" s="40">
        <v>3949.8833333333341</v>
      </c>
      <c r="K58" s="31">
        <v>3874.75</v>
      </c>
      <c r="L58" s="31">
        <v>3815</v>
      </c>
      <c r="M58" s="31">
        <v>2.5326200000000001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90.25</v>
      </c>
      <c r="D59" s="40">
        <v>90.45</v>
      </c>
      <c r="E59" s="40">
        <v>89.2</v>
      </c>
      <c r="F59" s="40">
        <v>88.15</v>
      </c>
      <c r="G59" s="40">
        <v>86.9</v>
      </c>
      <c r="H59" s="40">
        <v>91.5</v>
      </c>
      <c r="I59" s="40">
        <v>92.75</v>
      </c>
      <c r="J59" s="40">
        <v>93.8</v>
      </c>
      <c r="K59" s="31">
        <v>91.7</v>
      </c>
      <c r="L59" s="31">
        <v>89.4</v>
      </c>
      <c r="M59" s="31">
        <v>50.83616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541.4</v>
      </c>
      <c r="D60" s="40">
        <v>544.48333333333335</v>
      </c>
      <c r="E60" s="40">
        <v>531.9666666666667</v>
      </c>
      <c r="F60" s="40">
        <v>522.5333333333333</v>
      </c>
      <c r="G60" s="40">
        <v>510.01666666666665</v>
      </c>
      <c r="H60" s="40">
        <v>553.91666666666674</v>
      </c>
      <c r="I60" s="40">
        <v>566.43333333333339</v>
      </c>
      <c r="J60" s="40">
        <v>575.86666666666679</v>
      </c>
      <c r="K60" s="31">
        <v>557</v>
      </c>
      <c r="L60" s="31">
        <v>535.04999999999995</v>
      </c>
      <c r="M60" s="31">
        <v>19.095890000000001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187.05</v>
      </c>
      <c r="D61" s="40">
        <v>183.68333333333331</v>
      </c>
      <c r="E61" s="40">
        <v>179.36666666666662</v>
      </c>
      <c r="F61" s="40">
        <v>171.68333333333331</v>
      </c>
      <c r="G61" s="40">
        <v>167.36666666666662</v>
      </c>
      <c r="H61" s="40">
        <v>191.36666666666662</v>
      </c>
      <c r="I61" s="40">
        <v>195.68333333333328</v>
      </c>
      <c r="J61" s="40">
        <v>203.36666666666662</v>
      </c>
      <c r="K61" s="31">
        <v>188</v>
      </c>
      <c r="L61" s="31">
        <v>176</v>
      </c>
      <c r="M61" s="31">
        <v>421.18896999999998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147.9</v>
      </c>
      <c r="D62" s="40">
        <v>147.13333333333333</v>
      </c>
      <c r="E62" s="40">
        <v>144.76666666666665</v>
      </c>
      <c r="F62" s="40">
        <v>141.63333333333333</v>
      </c>
      <c r="G62" s="40">
        <v>139.26666666666665</v>
      </c>
      <c r="H62" s="40">
        <v>150.26666666666665</v>
      </c>
      <c r="I62" s="40">
        <v>152.63333333333333</v>
      </c>
      <c r="J62" s="40">
        <v>155.76666666666665</v>
      </c>
      <c r="K62" s="31">
        <v>149.5</v>
      </c>
      <c r="L62" s="31">
        <v>144</v>
      </c>
      <c r="M62" s="31">
        <v>53.866100000000003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573.1</v>
      </c>
      <c r="D63" s="40">
        <v>572.15000000000009</v>
      </c>
      <c r="E63" s="40">
        <v>567.60000000000014</v>
      </c>
      <c r="F63" s="40">
        <v>562.1</v>
      </c>
      <c r="G63" s="40">
        <v>557.55000000000007</v>
      </c>
      <c r="H63" s="40">
        <v>577.6500000000002</v>
      </c>
      <c r="I63" s="40">
        <v>582.20000000000016</v>
      </c>
      <c r="J63" s="40">
        <v>587.70000000000027</v>
      </c>
      <c r="K63" s="31">
        <v>576.70000000000005</v>
      </c>
      <c r="L63" s="31">
        <v>566.65</v>
      </c>
      <c r="M63" s="31">
        <v>11.39526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915.95</v>
      </c>
      <c r="D64" s="40">
        <v>916.16666666666663</v>
      </c>
      <c r="E64" s="40">
        <v>907.63333333333321</v>
      </c>
      <c r="F64" s="40">
        <v>899.31666666666661</v>
      </c>
      <c r="G64" s="40">
        <v>890.78333333333319</v>
      </c>
      <c r="H64" s="40">
        <v>924.48333333333323</v>
      </c>
      <c r="I64" s="40">
        <v>933.01666666666677</v>
      </c>
      <c r="J64" s="40">
        <v>941.33333333333326</v>
      </c>
      <c r="K64" s="31">
        <v>924.7</v>
      </c>
      <c r="L64" s="31">
        <v>907.85</v>
      </c>
      <c r="M64" s="31">
        <v>11.645810000000001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169.45</v>
      </c>
      <c r="D65" s="40">
        <v>168.70000000000002</v>
      </c>
      <c r="E65" s="40">
        <v>167.25000000000003</v>
      </c>
      <c r="F65" s="40">
        <v>165.05</v>
      </c>
      <c r="G65" s="40">
        <v>163.60000000000002</v>
      </c>
      <c r="H65" s="40">
        <v>170.90000000000003</v>
      </c>
      <c r="I65" s="40">
        <v>172.35000000000002</v>
      </c>
      <c r="J65" s="40">
        <v>174.55000000000004</v>
      </c>
      <c r="K65" s="31">
        <v>170.15</v>
      </c>
      <c r="L65" s="31">
        <v>166.5</v>
      </c>
      <c r="M65" s="31">
        <v>32.111879999999999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193.3</v>
      </c>
      <c r="D66" s="40">
        <v>195.18333333333331</v>
      </c>
      <c r="E66" s="40">
        <v>189.36666666666662</v>
      </c>
      <c r="F66" s="40">
        <v>185.43333333333331</v>
      </c>
      <c r="G66" s="40">
        <v>179.61666666666662</v>
      </c>
      <c r="H66" s="40">
        <v>199.11666666666662</v>
      </c>
      <c r="I66" s="40">
        <v>204.93333333333328</v>
      </c>
      <c r="J66" s="40">
        <v>208.86666666666662</v>
      </c>
      <c r="K66" s="31">
        <v>201</v>
      </c>
      <c r="L66" s="31">
        <v>191.25</v>
      </c>
      <c r="M66" s="31">
        <v>252.16410999999999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5279.4</v>
      </c>
      <c r="D67" s="40">
        <v>5302.7833333333328</v>
      </c>
      <c r="E67" s="40">
        <v>5191.6166666666659</v>
      </c>
      <c r="F67" s="40">
        <v>5103.833333333333</v>
      </c>
      <c r="G67" s="40">
        <v>4992.6666666666661</v>
      </c>
      <c r="H67" s="40">
        <v>5390.5666666666657</v>
      </c>
      <c r="I67" s="40">
        <v>5501.7333333333336</v>
      </c>
      <c r="J67" s="40">
        <v>5589.5166666666655</v>
      </c>
      <c r="K67" s="31">
        <v>5413.95</v>
      </c>
      <c r="L67" s="31">
        <v>5215</v>
      </c>
      <c r="M67" s="31">
        <v>3.79305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1706.15</v>
      </c>
      <c r="D68" s="40">
        <v>1702.7166666666665</v>
      </c>
      <c r="E68" s="40">
        <v>1695.4333333333329</v>
      </c>
      <c r="F68" s="40">
        <v>1684.7166666666665</v>
      </c>
      <c r="G68" s="40">
        <v>1677.4333333333329</v>
      </c>
      <c r="H68" s="40">
        <v>1713.4333333333329</v>
      </c>
      <c r="I68" s="40">
        <v>1720.7166666666662</v>
      </c>
      <c r="J68" s="40">
        <v>1731.4333333333329</v>
      </c>
      <c r="K68" s="31">
        <v>1710</v>
      </c>
      <c r="L68" s="31">
        <v>1692</v>
      </c>
      <c r="M68" s="31">
        <v>1.6434599999999999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698.05</v>
      </c>
      <c r="D69" s="40">
        <v>693.85</v>
      </c>
      <c r="E69" s="40">
        <v>686.25</v>
      </c>
      <c r="F69" s="40">
        <v>674.44999999999993</v>
      </c>
      <c r="G69" s="40">
        <v>666.84999999999991</v>
      </c>
      <c r="H69" s="40">
        <v>705.65000000000009</v>
      </c>
      <c r="I69" s="40">
        <v>713.25000000000023</v>
      </c>
      <c r="J69" s="40">
        <v>725.05000000000018</v>
      </c>
      <c r="K69" s="31">
        <v>701.45</v>
      </c>
      <c r="L69" s="31">
        <v>682.05</v>
      </c>
      <c r="M69" s="31">
        <v>12.301819999999999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852.8</v>
      </c>
      <c r="D70" s="40">
        <v>860.06666666666661</v>
      </c>
      <c r="E70" s="40">
        <v>833.73333333333323</v>
      </c>
      <c r="F70" s="40">
        <v>814.66666666666663</v>
      </c>
      <c r="G70" s="40">
        <v>788.33333333333326</v>
      </c>
      <c r="H70" s="40">
        <v>879.13333333333321</v>
      </c>
      <c r="I70" s="40">
        <v>905.4666666666667</v>
      </c>
      <c r="J70" s="40">
        <v>924.53333333333319</v>
      </c>
      <c r="K70" s="31">
        <v>886.4</v>
      </c>
      <c r="L70" s="31">
        <v>841</v>
      </c>
      <c r="M70" s="31">
        <v>12.21391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481.5</v>
      </c>
      <c r="D71" s="40">
        <v>483.4666666666667</v>
      </c>
      <c r="E71" s="40">
        <v>476.93333333333339</v>
      </c>
      <c r="F71" s="40">
        <v>472.36666666666667</v>
      </c>
      <c r="G71" s="40">
        <v>465.83333333333337</v>
      </c>
      <c r="H71" s="40">
        <v>488.03333333333342</v>
      </c>
      <c r="I71" s="40">
        <v>494.56666666666672</v>
      </c>
      <c r="J71" s="40">
        <v>499.13333333333344</v>
      </c>
      <c r="K71" s="31">
        <v>490</v>
      </c>
      <c r="L71" s="31">
        <v>478.9</v>
      </c>
      <c r="M71" s="31">
        <v>11.46022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899.4</v>
      </c>
      <c r="D72" s="40">
        <v>903.88333333333333</v>
      </c>
      <c r="E72" s="40">
        <v>889.76666666666665</v>
      </c>
      <c r="F72" s="40">
        <v>880.13333333333333</v>
      </c>
      <c r="G72" s="40">
        <v>866.01666666666665</v>
      </c>
      <c r="H72" s="40">
        <v>913.51666666666665</v>
      </c>
      <c r="I72" s="40">
        <v>927.63333333333321</v>
      </c>
      <c r="J72" s="40">
        <v>937.26666666666665</v>
      </c>
      <c r="K72" s="31">
        <v>918</v>
      </c>
      <c r="L72" s="31">
        <v>894.25</v>
      </c>
      <c r="M72" s="31">
        <v>5.9436999999999998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429</v>
      </c>
      <c r="D73" s="40">
        <v>426.9666666666667</v>
      </c>
      <c r="E73" s="40">
        <v>421.58333333333337</v>
      </c>
      <c r="F73" s="40">
        <v>414.16666666666669</v>
      </c>
      <c r="G73" s="40">
        <v>408.78333333333336</v>
      </c>
      <c r="H73" s="40">
        <v>434.38333333333338</v>
      </c>
      <c r="I73" s="40">
        <v>439.76666666666671</v>
      </c>
      <c r="J73" s="40">
        <v>447.18333333333339</v>
      </c>
      <c r="K73" s="31">
        <v>432.35</v>
      </c>
      <c r="L73" s="31">
        <v>419.55</v>
      </c>
      <c r="M73" s="31">
        <v>96.313209999999998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616.79999999999995</v>
      </c>
      <c r="D74" s="40">
        <v>616.13333333333333</v>
      </c>
      <c r="E74" s="40">
        <v>610.66666666666663</v>
      </c>
      <c r="F74" s="40">
        <v>604.5333333333333</v>
      </c>
      <c r="G74" s="40">
        <v>599.06666666666661</v>
      </c>
      <c r="H74" s="40">
        <v>622.26666666666665</v>
      </c>
      <c r="I74" s="40">
        <v>627.73333333333335</v>
      </c>
      <c r="J74" s="40">
        <v>633.86666666666667</v>
      </c>
      <c r="K74" s="31">
        <v>621.6</v>
      </c>
      <c r="L74" s="31">
        <v>610</v>
      </c>
      <c r="M74" s="31">
        <v>28.011559999999999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2066.35</v>
      </c>
      <c r="D75" s="40">
        <v>2071.7666666666664</v>
      </c>
      <c r="E75" s="40">
        <v>2025.6833333333329</v>
      </c>
      <c r="F75" s="40">
        <v>1985.0166666666664</v>
      </c>
      <c r="G75" s="40">
        <v>1938.9333333333329</v>
      </c>
      <c r="H75" s="40">
        <v>2112.4333333333329</v>
      </c>
      <c r="I75" s="40">
        <v>2158.5166666666669</v>
      </c>
      <c r="J75" s="40">
        <v>2199.1833333333329</v>
      </c>
      <c r="K75" s="31">
        <v>2117.85</v>
      </c>
      <c r="L75" s="31">
        <v>2031.1</v>
      </c>
      <c r="M75" s="31">
        <v>4.2730499999999996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2850.85</v>
      </c>
      <c r="D76" s="40">
        <v>2852.9</v>
      </c>
      <c r="E76" s="40">
        <v>2815</v>
      </c>
      <c r="F76" s="40">
        <v>2779.15</v>
      </c>
      <c r="G76" s="40">
        <v>2741.25</v>
      </c>
      <c r="H76" s="40">
        <v>2888.75</v>
      </c>
      <c r="I76" s="40">
        <v>2926.6500000000005</v>
      </c>
      <c r="J76" s="40">
        <v>2962.5</v>
      </c>
      <c r="K76" s="31">
        <v>2890.8</v>
      </c>
      <c r="L76" s="31">
        <v>2817.05</v>
      </c>
      <c r="M76" s="31">
        <v>5.6165099999999999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198</v>
      </c>
      <c r="D77" s="40">
        <v>199.81666666666669</v>
      </c>
      <c r="E77" s="40">
        <v>195.18333333333339</v>
      </c>
      <c r="F77" s="40">
        <v>192.3666666666667</v>
      </c>
      <c r="G77" s="40">
        <v>187.73333333333341</v>
      </c>
      <c r="H77" s="40">
        <v>202.63333333333338</v>
      </c>
      <c r="I77" s="40">
        <v>207.26666666666665</v>
      </c>
      <c r="J77" s="40">
        <v>210.08333333333337</v>
      </c>
      <c r="K77" s="31">
        <v>204.45</v>
      </c>
      <c r="L77" s="31">
        <v>197</v>
      </c>
      <c r="M77" s="31">
        <v>22.240079999999999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5225.8999999999996</v>
      </c>
      <c r="D78" s="40">
        <v>5205.3</v>
      </c>
      <c r="E78" s="40">
        <v>5121.6000000000004</v>
      </c>
      <c r="F78" s="40">
        <v>5017.3</v>
      </c>
      <c r="G78" s="40">
        <v>4933.6000000000004</v>
      </c>
      <c r="H78" s="40">
        <v>5309.6</v>
      </c>
      <c r="I78" s="40">
        <v>5393.2999999999993</v>
      </c>
      <c r="J78" s="40">
        <v>5497.6</v>
      </c>
      <c r="K78" s="31">
        <v>5289</v>
      </c>
      <c r="L78" s="31">
        <v>5101</v>
      </c>
      <c r="M78" s="31">
        <v>5.0500100000000003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5463.5</v>
      </c>
      <c r="D79" s="40">
        <v>5466.8166666666666</v>
      </c>
      <c r="E79" s="40">
        <v>5367.6333333333332</v>
      </c>
      <c r="F79" s="40">
        <v>5271.7666666666664</v>
      </c>
      <c r="G79" s="40">
        <v>5172.583333333333</v>
      </c>
      <c r="H79" s="40">
        <v>5562.6833333333334</v>
      </c>
      <c r="I79" s="40">
        <v>5661.8666666666659</v>
      </c>
      <c r="J79" s="40">
        <v>5757.7333333333336</v>
      </c>
      <c r="K79" s="31">
        <v>5566</v>
      </c>
      <c r="L79" s="31">
        <v>5370.95</v>
      </c>
      <c r="M79" s="31">
        <v>6.2940699999999996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3689.25</v>
      </c>
      <c r="D80" s="40">
        <v>3698.8166666666671</v>
      </c>
      <c r="E80" s="40">
        <v>3653.5333333333342</v>
      </c>
      <c r="F80" s="40">
        <v>3617.8166666666671</v>
      </c>
      <c r="G80" s="40">
        <v>3572.5333333333342</v>
      </c>
      <c r="H80" s="40">
        <v>3734.5333333333342</v>
      </c>
      <c r="I80" s="40">
        <v>3779.8166666666671</v>
      </c>
      <c r="J80" s="40">
        <v>3815.5333333333342</v>
      </c>
      <c r="K80" s="31">
        <v>3744.1</v>
      </c>
      <c r="L80" s="31">
        <v>3663.1</v>
      </c>
      <c r="M80" s="31">
        <v>1.3470599999999999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4910.3</v>
      </c>
      <c r="D81" s="40">
        <v>4907.7666666666664</v>
      </c>
      <c r="E81" s="40">
        <v>4858.5333333333328</v>
      </c>
      <c r="F81" s="40">
        <v>4806.7666666666664</v>
      </c>
      <c r="G81" s="40">
        <v>4757.5333333333328</v>
      </c>
      <c r="H81" s="40">
        <v>4959.5333333333328</v>
      </c>
      <c r="I81" s="40">
        <v>5008.7666666666664</v>
      </c>
      <c r="J81" s="40">
        <v>5060.5333333333328</v>
      </c>
      <c r="K81" s="31">
        <v>4957</v>
      </c>
      <c r="L81" s="31">
        <v>4856</v>
      </c>
      <c r="M81" s="31">
        <v>2.8548800000000001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2909.6</v>
      </c>
      <c r="D82" s="40">
        <v>2898.35</v>
      </c>
      <c r="E82" s="40">
        <v>2863.2999999999997</v>
      </c>
      <c r="F82" s="40">
        <v>2817</v>
      </c>
      <c r="G82" s="40">
        <v>2781.95</v>
      </c>
      <c r="H82" s="40">
        <v>2944.6499999999996</v>
      </c>
      <c r="I82" s="40">
        <v>2979.7</v>
      </c>
      <c r="J82" s="40">
        <v>3025.9999999999995</v>
      </c>
      <c r="K82" s="31">
        <v>2933.4</v>
      </c>
      <c r="L82" s="31">
        <v>2852.05</v>
      </c>
      <c r="M82" s="31">
        <v>7.8635700000000002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535.5</v>
      </c>
      <c r="D83" s="40">
        <v>537.65</v>
      </c>
      <c r="E83" s="40">
        <v>529.94999999999993</v>
      </c>
      <c r="F83" s="40">
        <v>524.4</v>
      </c>
      <c r="G83" s="40">
        <v>516.69999999999993</v>
      </c>
      <c r="H83" s="40">
        <v>543.19999999999993</v>
      </c>
      <c r="I83" s="40">
        <v>550.9</v>
      </c>
      <c r="J83" s="40">
        <v>556.44999999999993</v>
      </c>
      <c r="K83" s="31">
        <v>545.35</v>
      </c>
      <c r="L83" s="31">
        <v>532.1</v>
      </c>
      <c r="M83" s="31">
        <v>16.089030000000001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1792.25</v>
      </c>
      <c r="D84" s="40">
        <v>1755.95</v>
      </c>
      <c r="E84" s="40">
        <v>1691.9</v>
      </c>
      <c r="F84" s="40">
        <v>1591.55</v>
      </c>
      <c r="G84" s="40">
        <v>1527.5</v>
      </c>
      <c r="H84" s="40">
        <v>1856.3000000000002</v>
      </c>
      <c r="I84" s="40">
        <v>1920.35</v>
      </c>
      <c r="J84" s="40">
        <v>2020.7000000000003</v>
      </c>
      <c r="K84" s="31">
        <v>1820</v>
      </c>
      <c r="L84" s="31">
        <v>1655.6</v>
      </c>
      <c r="M84" s="31">
        <v>4.8068099999999996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1516.65</v>
      </c>
      <c r="D85" s="40">
        <v>1515.1666666666667</v>
      </c>
      <c r="E85" s="40">
        <v>1491.4333333333334</v>
      </c>
      <c r="F85" s="40">
        <v>1466.2166666666667</v>
      </c>
      <c r="G85" s="40">
        <v>1442.4833333333333</v>
      </c>
      <c r="H85" s="40">
        <v>1540.3833333333334</v>
      </c>
      <c r="I85" s="40">
        <v>1564.1166666666666</v>
      </c>
      <c r="J85" s="40">
        <v>1589.3333333333335</v>
      </c>
      <c r="K85" s="31">
        <v>1538.9</v>
      </c>
      <c r="L85" s="31">
        <v>1489.95</v>
      </c>
      <c r="M85" s="31">
        <v>11.978809999999999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187.8</v>
      </c>
      <c r="D86" s="40">
        <v>187.86666666666667</v>
      </c>
      <c r="E86" s="40">
        <v>186.08333333333334</v>
      </c>
      <c r="F86" s="40">
        <v>184.36666666666667</v>
      </c>
      <c r="G86" s="40">
        <v>182.58333333333334</v>
      </c>
      <c r="H86" s="40">
        <v>189.58333333333334</v>
      </c>
      <c r="I86" s="40">
        <v>191.36666666666665</v>
      </c>
      <c r="J86" s="40">
        <v>193.08333333333334</v>
      </c>
      <c r="K86" s="31">
        <v>189.65</v>
      </c>
      <c r="L86" s="31">
        <v>186.15</v>
      </c>
      <c r="M86" s="31">
        <v>37.650219999999997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88.6</v>
      </c>
      <c r="D87" s="40">
        <v>87.683333333333337</v>
      </c>
      <c r="E87" s="40">
        <v>86.416666666666671</v>
      </c>
      <c r="F87" s="40">
        <v>84.233333333333334</v>
      </c>
      <c r="G87" s="40">
        <v>82.966666666666669</v>
      </c>
      <c r="H87" s="40">
        <v>89.866666666666674</v>
      </c>
      <c r="I87" s="40">
        <v>91.133333333333326</v>
      </c>
      <c r="J87" s="40">
        <v>93.316666666666677</v>
      </c>
      <c r="K87" s="31">
        <v>88.95</v>
      </c>
      <c r="L87" s="31">
        <v>85.5</v>
      </c>
      <c r="M87" s="31">
        <v>254.48034000000001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262.89999999999998</v>
      </c>
      <c r="D88" s="40">
        <v>264.34999999999997</v>
      </c>
      <c r="E88" s="40">
        <v>260.84999999999991</v>
      </c>
      <c r="F88" s="40">
        <v>258.79999999999995</v>
      </c>
      <c r="G88" s="40">
        <v>255.2999999999999</v>
      </c>
      <c r="H88" s="40">
        <v>266.39999999999992</v>
      </c>
      <c r="I88" s="40">
        <v>269.90000000000003</v>
      </c>
      <c r="J88" s="40">
        <v>271.94999999999993</v>
      </c>
      <c r="K88" s="31">
        <v>267.85000000000002</v>
      </c>
      <c r="L88" s="31">
        <v>262.3</v>
      </c>
      <c r="M88" s="31">
        <v>13.906980000000001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157.94999999999999</v>
      </c>
      <c r="D89" s="40">
        <v>158.18333333333334</v>
      </c>
      <c r="E89" s="40">
        <v>156.81666666666666</v>
      </c>
      <c r="F89" s="40">
        <v>155.68333333333334</v>
      </c>
      <c r="G89" s="40">
        <v>154.31666666666666</v>
      </c>
      <c r="H89" s="40">
        <v>159.31666666666666</v>
      </c>
      <c r="I89" s="40">
        <v>160.68333333333334</v>
      </c>
      <c r="J89" s="40">
        <v>161.81666666666666</v>
      </c>
      <c r="K89" s="31">
        <v>159.55000000000001</v>
      </c>
      <c r="L89" s="31">
        <v>157.05000000000001</v>
      </c>
      <c r="M89" s="31">
        <v>120.08045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43</v>
      </c>
      <c r="D90" s="40">
        <v>43.016666666666673</v>
      </c>
      <c r="E90" s="40">
        <v>42.383333333333347</v>
      </c>
      <c r="F90" s="40">
        <v>41.766666666666673</v>
      </c>
      <c r="G90" s="40">
        <v>41.133333333333347</v>
      </c>
      <c r="H90" s="40">
        <v>43.633333333333347</v>
      </c>
      <c r="I90" s="40">
        <v>44.266666666666673</v>
      </c>
      <c r="J90" s="40">
        <v>44.883333333333347</v>
      </c>
      <c r="K90" s="31">
        <v>43.65</v>
      </c>
      <c r="L90" s="31">
        <v>42.4</v>
      </c>
      <c r="M90" s="31">
        <v>259.24498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3789.15</v>
      </c>
      <c r="D91" s="40">
        <v>3806.3833333333332</v>
      </c>
      <c r="E91" s="40">
        <v>3762.7666666666664</v>
      </c>
      <c r="F91" s="40">
        <v>3736.3833333333332</v>
      </c>
      <c r="G91" s="40">
        <v>3692.7666666666664</v>
      </c>
      <c r="H91" s="40">
        <v>3832.7666666666664</v>
      </c>
      <c r="I91" s="40">
        <v>3876.3833333333332</v>
      </c>
      <c r="J91" s="40">
        <v>3902.7666666666664</v>
      </c>
      <c r="K91" s="31">
        <v>3850</v>
      </c>
      <c r="L91" s="31">
        <v>3780</v>
      </c>
      <c r="M91" s="31">
        <v>0.71423999999999999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526.29999999999995</v>
      </c>
      <c r="D92" s="40">
        <v>529.76666666666665</v>
      </c>
      <c r="E92" s="40">
        <v>520.5333333333333</v>
      </c>
      <c r="F92" s="40">
        <v>514.76666666666665</v>
      </c>
      <c r="G92" s="40">
        <v>505.5333333333333</v>
      </c>
      <c r="H92" s="40">
        <v>535.5333333333333</v>
      </c>
      <c r="I92" s="40">
        <v>544.76666666666665</v>
      </c>
      <c r="J92" s="40">
        <v>550.5333333333333</v>
      </c>
      <c r="K92" s="31">
        <v>539</v>
      </c>
      <c r="L92" s="31">
        <v>524</v>
      </c>
      <c r="M92" s="31">
        <v>14.42869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623.20000000000005</v>
      </c>
      <c r="D93" s="40">
        <v>624.38333333333333</v>
      </c>
      <c r="E93" s="40">
        <v>620.81666666666661</v>
      </c>
      <c r="F93" s="40">
        <v>618.43333333333328</v>
      </c>
      <c r="G93" s="40">
        <v>614.86666666666656</v>
      </c>
      <c r="H93" s="40">
        <v>626.76666666666665</v>
      </c>
      <c r="I93" s="40">
        <v>630.33333333333348</v>
      </c>
      <c r="J93" s="40">
        <v>632.7166666666667</v>
      </c>
      <c r="K93" s="31">
        <v>627.95000000000005</v>
      </c>
      <c r="L93" s="31">
        <v>622</v>
      </c>
      <c r="M93" s="31">
        <v>0.48976999999999998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1026.55</v>
      </c>
      <c r="D94" s="40">
        <v>1024.05</v>
      </c>
      <c r="E94" s="40">
        <v>1015.3</v>
      </c>
      <c r="F94" s="40">
        <v>1004.05</v>
      </c>
      <c r="G94" s="40">
        <v>995.3</v>
      </c>
      <c r="H94" s="40">
        <v>1035.3</v>
      </c>
      <c r="I94" s="40">
        <v>1044.05</v>
      </c>
      <c r="J94" s="40">
        <v>1055.3</v>
      </c>
      <c r="K94" s="31">
        <v>1032.8</v>
      </c>
      <c r="L94" s="31">
        <v>1012.8</v>
      </c>
      <c r="M94" s="31">
        <v>5.9865199999999996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578.20000000000005</v>
      </c>
      <c r="D95" s="40">
        <v>580.4</v>
      </c>
      <c r="E95" s="40">
        <v>573.79999999999995</v>
      </c>
      <c r="F95" s="40">
        <v>569.4</v>
      </c>
      <c r="G95" s="40">
        <v>562.79999999999995</v>
      </c>
      <c r="H95" s="40">
        <v>584.79999999999995</v>
      </c>
      <c r="I95" s="40">
        <v>591.40000000000009</v>
      </c>
      <c r="J95" s="40">
        <v>595.79999999999995</v>
      </c>
      <c r="K95" s="31">
        <v>587</v>
      </c>
      <c r="L95" s="31">
        <v>576</v>
      </c>
      <c r="M95" s="31">
        <v>1.53772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2435.6</v>
      </c>
      <c r="D96" s="40">
        <v>2412.7166666666667</v>
      </c>
      <c r="E96" s="40">
        <v>2377.4333333333334</v>
      </c>
      <c r="F96" s="40">
        <v>2319.2666666666669</v>
      </c>
      <c r="G96" s="40">
        <v>2283.9833333333336</v>
      </c>
      <c r="H96" s="40">
        <v>2470.8833333333332</v>
      </c>
      <c r="I96" s="40">
        <v>2506.166666666667</v>
      </c>
      <c r="J96" s="40">
        <v>2564.333333333333</v>
      </c>
      <c r="K96" s="31">
        <v>2448</v>
      </c>
      <c r="L96" s="31">
        <v>2354.5500000000002</v>
      </c>
      <c r="M96" s="31">
        <v>14.49348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1637.65</v>
      </c>
      <c r="D97" s="40">
        <v>1643.7333333333333</v>
      </c>
      <c r="E97" s="40">
        <v>1622.4666666666667</v>
      </c>
      <c r="F97" s="40">
        <v>1607.2833333333333</v>
      </c>
      <c r="G97" s="40">
        <v>1586.0166666666667</v>
      </c>
      <c r="H97" s="40">
        <v>1658.9166666666667</v>
      </c>
      <c r="I97" s="40">
        <v>1680.1833333333336</v>
      </c>
      <c r="J97" s="40">
        <v>1695.3666666666668</v>
      </c>
      <c r="K97" s="31">
        <v>1665</v>
      </c>
      <c r="L97" s="31">
        <v>1628.55</v>
      </c>
      <c r="M97" s="31">
        <v>7.6855500000000001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618.95000000000005</v>
      </c>
      <c r="D98" s="40">
        <v>619.7166666666667</v>
      </c>
      <c r="E98" s="40">
        <v>615.23333333333335</v>
      </c>
      <c r="F98" s="40">
        <v>611.51666666666665</v>
      </c>
      <c r="G98" s="40">
        <v>607.0333333333333</v>
      </c>
      <c r="H98" s="40">
        <v>623.43333333333339</v>
      </c>
      <c r="I98" s="40">
        <v>627.91666666666674</v>
      </c>
      <c r="J98" s="40">
        <v>631.63333333333344</v>
      </c>
      <c r="K98" s="31">
        <v>624.20000000000005</v>
      </c>
      <c r="L98" s="31">
        <v>616</v>
      </c>
      <c r="M98" s="31">
        <v>11.41929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316.95</v>
      </c>
      <c r="D99" s="40">
        <v>316.36666666666662</v>
      </c>
      <c r="E99" s="40">
        <v>314.63333333333321</v>
      </c>
      <c r="F99" s="40">
        <v>312.31666666666661</v>
      </c>
      <c r="G99" s="40">
        <v>310.5833333333332</v>
      </c>
      <c r="H99" s="40">
        <v>318.68333333333322</v>
      </c>
      <c r="I99" s="40">
        <v>320.41666666666669</v>
      </c>
      <c r="J99" s="40">
        <v>322.73333333333323</v>
      </c>
      <c r="K99" s="31">
        <v>318.10000000000002</v>
      </c>
      <c r="L99" s="31">
        <v>314.05</v>
      </c>
      <c r="M99" s="31">
        <v>3.30891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1250.3499999999999</v>
      </c>
      <c r="D100" s="40">
        <v>1265.2166666666665</v>
      </c>
      <c r="E100" s="40">
        <v>1221.4333333333329</v>
      </c>
      <c r="F100" s="40">
        <v>1192.5166666666664</v>
      </c>
      <c r="G100" s="40">
        <v>1148.7333333333329</v>
      </c>
      <c r="H100" s="40">
        <v>1294.133333333333</v>
      </c>
      <c r="I100" s="40">
        <v>1337.9166666666663</v>
      </c>
      <c r="J100" s="40">
        <v>1366.833333333333</v>
      </c>
      <c r="K100" s="31">
        <v>1309</v>
      </c>
      <c r="L100" s="31">
        <v>1236.3</v>
      </c>
      <c r="M100" s="31">
        <v>128.11641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2906.85</v>
      </c>
      <c r="D101" s="40">
        <v>2907.4666666666667</v>
      </c>
      <c r="E101" s="40">
        <v>2895.0333333333333</v>
      </c>
      <c r="F101" s="40">
        <v>2883.2166666666667</v>
      </c>
      <c r="G101" s="40">
        <v>2870.7833333333333</v>
      </c>
      <c r="H101" s="40">
        <v>2919.2833333333333</v>
      </c>
      <c r="I101" s="40">
        <v>2931.7166666666667</v>
      </c>
      <c r="J101" s="40">
        <v>2943.5333333333333</v>
      </c>
      <c r="K101" s="31">
        <v>2919.9</v>
      </c>
      <c r="L101" s="31">
        <v>2895.65</v>
      </c>
      <c r="M101" s="31">
        <v>2.2827899999999999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1629.6</v>
      </c>
      <c r="D102" s="40">
        <v>1632.05</v>
      </c>
      <c r="E102" s="40">
        <v>1622.55</v>
      </c>
      <c r="F102" s="40">
        <v>1615.5</v>
      </c>
      <c r="G102" s="40">
        <v>1606</v>
      </c>
      <c r="H102" s="40">
        <v>1639.1</v>
      </c>
      <c r="I102" s="40">
        <v>1648.6</v>
      </c>
      <c r="J102" s="40">
        <v>1655.6499999999999</v>
      </c>
      <c r="K102" s="31">
        <v>1641.55</v>
      </c>
      <c r="L102" s="31">
        <v>1625</v>
      </c>
      <c r="M102" s="31">
        <v>40.884729999999998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703.4</v>
      </c>
      <c r="D103" s="40">
        <v>706.7833333333333</v>
      </c>
      <c r="E103" s="40">
        <v>695.61666666666656</v>
      </c>
      <c r="F103" s="40">
        <v>687.83333333333326</v>
      </c>
      <c r="G103" s="40">
        <v>676.66666666666652</v>
      </c>
      <c r="H103" s="40">
        <v>714.56666666666661</v>
      </c>
      <c r="I103" s="40">
        <v>725.73333333333335</v>
      </c>
      <c r="J103" s="40">
        <v>733.51666666666665</v>
      </c>
      <c r="K103" s="31">
        <v>717.95</v>
      </c>
      <c r="L103" s="31">
        <v>699</v>
      </c>
      <c r="M103" s="31">
        <v>32.413029999999999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1420.25</v>
      </c>
      <c r="D104" s="40">
        <v>1410.5</v>
      </c>
      <c r="E104" s="40">
        <v>1393.05</v>
      </c>
      <c r="F104" s="40">
        <v>1365.85</v>
      </c>
      <c r="G104" s="40">
        <v>1348.3999999999999</v>
      </c>
      <c r="H104" s="40">
        <v>1437.7</v>
      </c>
      <c r="I104" s="40">
        <v>1455.1499999999999</v>
      </c>
      <c r="J104" s="40">
        <v>1482.3500000000001</v>
      </c>
      <c r="K104" s="31">
        <v>1427.95</v>
      </c>
      <c r="L104" s="31">
        <v>1383.3</v>
      </c>
      <c r="M104" s="31">
        <v>13.582509999999999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2916.65</v>
      </c>
      <c r="D105" s="40">
        <v>2899.7999999999997</v>
      </c>
      <c r="E105" s="40">
        <v>2872.0999999999995</v>
      </c>
      <c r="F105" s="40">
        <v>2827.5499999999997</v>
      </c>
      <c r="G105" s="40">
        <v>2799.8499999999995</v>
      </c>
      <c r="H105" s="40">
        <v>2944.3499999999995</v>
      </c>
      <c r="I105" s="40">
        <v>2972.0499999999993</v>
      </c>
      <c r="J105" s="40">
        <v>3016.5999999999995</v>
      </c>
      <c r="K105" s="31">
        <v>2927.5</v>
      </c>
      <c r="L105" s="31">
        <v>2855.25</v>
      </c>
      <c r="M105" s="31">
        <v>9.5681899999999995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498.65</v>
      </c>
      <c r="D106" s="40">
        <v>495.2</v>
      </c>
      <c r="E106" s="40">
        <v>490.9</v>
      </c>
      <c r="F106" s="40">
        <v>483.15</v>
      </c>
      <c r="G106" s="40">
        <v>478.84999999999997</v>
      </c>
      <c r="H106" s="40">
        <v>502.95</v>
      </c>
      <c r="I106" s="40">
        <v>507.25000000000006</v>
      </c>
      <c r="J106" s="40">
        <v>515</v>
      </c>
      <c r="K106" s="31">
        <v>499.5</v>
      </c>
      <c r="L106" s="31">
        <v>487.45</v>
      </c>
      <c r="M106" s="31">
        <v>86.858000000000004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1396.75</v>
      </c>
      <c r="D107" s="40">
        <v>1385.5666666666666</v>
      </c>
      <c r="E107" s="40">
        <v>1368.1833333333332</v>
      </c>
      <c r="F107" s="40">
        <v>1339.6166666666666</v>
      </c>
      <c r="G107" s="40">
        <v>1322.2333333333331</v>
      </c>
      <c r="H107" s="40">
        <v>1414.1333333333332</v>
      </c>
      <c r="I107" s="40">
        <v>1431.5166666666664</v>
      </c>
      <c r="J107" s="40">
        <v>1460.0833333333333</v>
      </c>
      <c r="K107" s="31">
        <v>1402.95</v>
      </c>
      <c r="L107" s="31">
        <v>1357</v>
      </c>
      <c r="M107" s="31">
        <v>7.8659999999999997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327.8</v>
      </c>
      <c r="D108" s="40">
        <v>325.21666666666664</v>
      </c>
      <c r="E108" s="40">
        <v>321.43333333333328</v>
      </c>
      <c r="F108" s="40">
        <v>315.06666666666666</v>
      </c>
      <c r="G108" s="40">
        <v>311.2833333333333</v>
      </c>
      <c r="H108" s="40">
        <v>331.58333333333326</v>
      </c>
      <c r="I108" s="40">
        <v>335.36666666666667</v>
      </c>
      <c r="J108" s="40">
        <v>341.73333333333323</v>
      </c>
      <c r="K108" s="31">
        <v>329</v>
      </c>
      <c r="L108" s="31">
        <v>318.85000000000002</v>
      </c>
      <c r="M108" s="31">
        <v>63.13035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2676.15</v>
      </c>
      <c r="D109" s="40">
        <v>2663.0666666666671</v>
      </c>
      <c r="E109" s="40">
        <v>2638.0833333333339</v>
      </c>
      <c r="F109" s="40">
        <v>2600.0166666666669</v>
      </c>
      <c r="G109" s="40">
        <v>2575.0333333333338</v>
      </c>
      <c r="H109" s="40">
        <v>2701.1333333333341</v>
      </c>
      <c r="I109" s="40">
        <v>2726.1166666666668</v>
      </c>
      <c r="J109" s="40">
        <v>2764.1833333333343</v>
      </c>
      <c r="K109" s="31">
        <v>2688.05</v>
      </c>
      <c r="L109" s="31">
        <v>2625</v>
      </c>
      <c r="M109" s="31">
        <v>11.743370000000001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318.75</v>
      </c>
      <c r="D110" s="40">
        <v>317.28333333333336</v>
      </c>
      <c r="E110" s="40">
        <v>314.61666666666673</v>
      </c>
      <c r="F110" s="40">
        <v>310.48333333333335</v>
      </c>
      <c r="G110" s="40">
        <v>307.81666666666672</v>
      </c>
      <c r="H110" s="40">
        <v>321.41666666666674</v>
      </c>
      <c r="I110" s="40">
        <v>324.08333333333337</v>
      </c>
      <c r="J110" s="40">
        <v>328.21666666666675</v>
      </c>
      <c r="K110" s="31">
        <v>319.95</v>
      </c>
      <c r="L110" s="31">
        <v>313.14999999999998</v>
      </c>
      <c r="M110" s="31">
        <v>6.3023999999999996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2755.1</v>
      </c>
      <c r="D111" s="40">
        <v>2752.3666666666668</v>
      </c>
      <c r="E111" s="40">
        <v>2737.7333333333336</v>
      </c>
      <c r="F111" s="40">
        <v>2720.3666666666668</v>
      </c>
      <c r="G111" s="40">
        <v>2705.7333333333336</v>
      </c>
      <c r="H111" s="40">
        <v>2769.7333333333336</v>
      </c>
      <c r="I111" s="40">
        <v>2784.3666666666668</v>
      </c>
      <c r="J111" s="40">
        <v>2801.7333333333336</v>
      </c>
      <c r="K111" s="31">
        <v>2767</v>
      </c>
      <c r="L111" s="31">
        <v>2735</v>
      </c>
      <c r="M111" s="31">
        <v>14.058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708.6</v>
      </c>
      <c r="D112" s="40">
        <v>708.66666666666663</v>
      </c>
      <c r="E112" s="40">
        <v>704.33333333333326</v>
      </c>
      <c r="F112" s="40">
        <v>700.06666666666661</v>
      </c>
      <c r="G112" s="40">
        <v>695.73333333333323</v>
      </c>
      <c r="H112" s="40">
        <v>712.93333333333328</v>
      </c>
      <c r="I112" s="40">
        <v>717.26666666666654</v>
      </c>
      <c r="J112" s="40">
        <v>721.5333333333333</v>
      </c>
      <c r="K112" s="31">
        <v>713</v>
      </c>
      <c r="L112" s="31">
        <v>704.4</v>
      </c>
      <c r="M112" s="31">
        <v>73.760909999999996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1532.95</v>
      </c>
      <c r="D113" s="40">
        <v>1533.2166666666665</v>
      </c>
      <c r="E113" s="40">
        <v>1519.833333333333</v>
      </c>
      <c r="F113" s="40">
        <v>1506.7166666666665</v>
      </c>
      <c r="G113" s="40">
        <v>1493.333333333333</v>
      </c>
      <c r="H113" s="40">
        <v>1546.333333333333</v>
      </c>
      <c r="I113" s="40">
        <v>1559.7166666666667</v>
      </c>
      <c r="J113" s="40">
        <v>1572.833333333333</v>
      </c>
      <c r="K113" s="31">
        <v>1546.6</v>
      </c>
      <c r="L113" s="31">
        <v>1520.1</v>
      </c>
      <c r="M113" s="31">
        <v>6.3519300000000003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661.7</v>
      </c>
      <c r="D114" s="40">
        <v>661.41666666666674</v>
      </c>
      <c r="E114" s="40">
        <v>655.48333333333346</v>
      </c>
      <c r="F114" s="40">
        <v>649.26666666666677</v>
      </c>
      <c r="G114" s="40">
        <v>643.33333333333348</v>
      </c>
      <c r="H114" s="40">
        <v>667.63333333333344</v>
      </c>
      <c r="I114" s="40">
        <v>673.56666666666683</v>
      </c>
      <c r="J114" s="40">
        <v>679.78333333333342</v>
      </c>
      <c r="K114" s="31">
        <v>667.35</v>
      </c>
      <c r="L114" s="31">
        <v>655.20000000000005</v>
      </c>
      <c r="M114" s="31">
        <v>7.35067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843.3</v>
      </c>
      <c r="D115" s="40">
        <v>839.5</v>
      </c>
      <c r="E115" s="40">
        <v>827.65</v>
      </c>
      <c r="F115" s="40">
        <v>812</v>
      </c>
      <c r="G115" s="40">
        <v>800.15</v>
      </c>
      <c r="H115" s="40">
        <v>855.15</v>
      </c>
      <c r="I115" s="40">
        <v>866.99999999999989</v>
      </c>
      <c r="J115" s="40">
        <v>882.65</v>
      </c>
      <c r="K115" s="31">
        <v>851.35</v>
      </c>
      <c r="L115" s="31">
        <v>823.85</v>
      </c>
      <c r="M115" s="31">
        <v>19.588049999999999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49.1</v>
      </c>
      <c r="D116" s="40">
        <v>48.683333333333337</v>
      </c>
      <c r="E116" s="40">
        <v>47.566666666666677</v>
      </c>
      <c r="F116" s="40">
        <v>46.033333333333339</v>
      </c>
      <c r="G116" s="40">
        <v>44.916666666666679</v>
      </c>
      <c r="H116" s="40">
        <v>50.216666666666676</v>
      </c>
      <c r="I116" s="40">
        <v>51.333333333333336</v>
      </c>
      <c r="J116" s="40">
        <v>52.866666666666674</v>
      </c>
      <c r="K116" s="31">
        <v>49.8</v>
      </c>
      <c r="L116" s="31">
        <v>47.15</v>
      </c>
      <c r="M116" s="31">
        <v>421.44887999999997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241.3</v>
      </c>
      <c r="D117" s="40">
        <v>240.76666666666665</v>
      </c>
      <c r="E117" s="40">
        <v>238.5333333333333</v>
      </c>
      <c r="F117" s="40">
        <v>235.76666666666665</v>
      </c>
      <c r="G117" s="40">
        <v>233.5333333333333</v>
      </c>
      <c r="H117" s="40">
        <v>243.5333333333333</v>
      </c>
      <c r="I117" s="40">
        <v>245.76666666666665</v>
      </c>
      <c r="J117" s="40">
        <v>248.5333333333333</v>
      </c>
      <c r="K117" s="31">
        <v>243</v>
      </c>
      <c r="L117" s="31">
        <v>238</v>
      </c>
      <c r="M117" s="31">
        <v>292.22028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238.45</v>
      </c>
      <c r="D118" s="40">
        <v>238.83333333333334</v>
      </c>
      <c r="E118" s="40">
        <v>234.7166666666667</v>
      </c>
      <c r="F118" s="40">
        <v>230.98333333333335</v>
      </c>
      <c r="G118" s="40">
        <v>226.8666666666667</v>
      </c>
      <c r="H118" s="40">
        <v>242.56666666666669</v>
      </c>
      <c r="I118" s="40">
        <v>246.68333333333331</v>
      </c>
      <c r="J118" s="40">
        <v>250.41666666666669</v>
      </c>
      <c r="K118" s="31">
        <v>242.95</v>
      </c>
      <c r="L118" s="31">
        <v>235.1</v>
      </c>
      <c r="M118" s="31">
        <v>68.314480000000003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8738.35</v>
      </c>
      <c r="D119" s="40">
        <v>8812.9666666666672</v>
      </c>
      <c r="E119" s="40">
        <v>8625.9833333333336</v>
      </c>
      <c r="F119" s="40">
        <v>8513.6166666666668</v>
      </c>
      <c r="G119" s="40">
        <v>8326.6333333333332</v>
      </c>
      <c r="H119" s="40">
        <v>8925.3333333333339</v>
      </c>
      <c r="I119" s="40">
        <v>9112.3166666666675</v>
      </c>
      <c r="J119" s="40">
        <v>9224.6833333333343</v>
      </c>
      <c r="K119" s="31">
        <v>8999.9500000000007</v>
      </c>
      <c r="L119" s="31">
        <v>8700.6</v>
      </c>
      <c r="M119" s="31">
        <v>1.34219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213.75</v>
      </c>
      <c r="D120" s="40">
        <v>213.26666666666665</v>
      </c>
      <c r="E120" s="40">
        <v>207.58333333333331</v>
      </c>
      <c r="F120" s="40">
        <v>201.41666666666666</v>
      </c>
      <c r="G120" s="40">
        <v>195.73333333333332</v>
      </c>
      <c r="H120" s="40">
        <v>219.43333333333331</v>
      </c>
      <c r="I120" s="40">
        <v>225.11666666666665</v>
      </c>
      <c r="J120" s="40">
        <v>231.2833333333333</v>
      </c>
      <c r="K120" s="31">
        <v>218.95</v>
      </c>
      <c r="L120" s="31">
        <v>207.1</v>
      </c>
      <c r="M120" s="31">
        <v>220.65528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131.25</v>
      </c>
      <c r="D121" s="40">
        <v>131.03333333333333</v>
      </c>
      <c r="E121" s="40">
        <v>129.51666666666665</v>
      </c>
      <c r="F121" s="40">
        <v>127.78333333333333</v>
      </c>
      <c r="G121" s="40">
        <v>126.26666666666665</v>
      </c>
      <c r="H121" s="40">
        <v>132.76666666666665</v>
      </c>
      <c r="I121" s="40">
        <v>134.28333333333336</v>
      </c>
      <c r="J121" s="40">
        <v>136.01666666666665</v>
      </c>
      <c r="K121" s="31">
        <v>132.55000000000001</v>
      </c>
      <c r="L121" s="31">
        <v>129.30000000000001</v>
      </c>
      <c r="M121" s="31">
        <v>99.927409999999995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4817.25</v>
      </c>
      <c r="D122" s="40">
        <v>4806.416666666667</v>
      </c>
      <c r="E122" s="40">
        <v>4735.8333333333339</v>
      </c>
      <c r="F122" s="40">
        <v>4654.416666666667</v>
      </c>
      <c r="G122" s="40">
        <v>4583.8333333333339</v>
      </c>
      <c r="H122" s="40">
        <v>4887.8333333333339</v>
      </c>
      <c r="I122" s="40">
        <v>4958.4166666666679</v>
      </c>
      <c r="J122" s="40">
        <v>5039.8333333333339</v>
      </c>
      <c r="K122" s="31">
        <v>4877</v>
      </c>
      <c r="L122" s="31">
        <v>4725</v>
      </c>
      <c r="M122" s="31">
        <v>32.793999999999997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509</v>
      </c>
      <c r="D123" s="40">
        <v>511.2833333333333</v>
      </c>
      <c r="E123" s="40">
        <v>504.96666666666658</v>
      </c>
      <c r="F123" s="40">
        <v>500.93333333333328</v>
      </c>
      <c r="G123" s="40">
        <v>494.61666666666656</v>
      </c>
      <c r="H123" s="40">
        <v>515.31666666666661</v>
      </c>
      <c r="I123" s="40">
        <v>521.63333333333321</v>
      </c>
      <c r="J123" s="40">
        <v>525.66666666666663</v>
      </c>
      <c r="K123" s="31">
        <v>517.6</v>
      </c>
      <c r="L123" s="31">
        <v>507.25</v>
      </c>
      <c r="M123" s="31">
        <v>36.70223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299</v>
      </c>
      <c r="D124" s="40">
        <v>299.01666666666665</v>
      </c>
      <c r="E124" s="40">
        <v>293.0333333333333</v>
      </c>
      <c r="F124" s="40">
        <v>287.06666666666666</v>
      </c>
      <c r="G124" s="40">
        <v>281.08333333333331</v>
      </c>
      <c r="H124" s="40">
        <v>304.98333333333329</v>
      </c>
      <c r="I124" s="40">
        <v>310.96666666666664</v>
      </c>
      <c r="J124" s="40">
        <v>316.93333333333328</v>
      </c>
      <c r="K124" s="31">
        <v>305</v>
      </c>
      <c r="L124" s="31">
        <v>293.05</v>
      </c>
      <c r="M124" s="31">
        <v>40.12453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1181.9000000000001</v>
      </c>
      <c r="D125" s="40">
        <v>1179.3166666666666</v>
      </c>
      <c r="E125" s="40">
        <v>1162.6333333333332</v>
      </c>
      <c r="F125" s="40">
        <v>1143.3666666666666</v>
      </c>
      <c r="G125" s="40">
        <v>1126.6833333333332</v>
      </c>
      <c r="H125" s="40">
        <v>1198.5833333333333</v>
      </c>
      <c r="I125" s="40">
        <v>1215.2666666666667</v>
      </c>
      <c r="J125" s="40">
        <v>1234.5333333333333</v>
      </c>
      <c r="K125" s="31">
        <v>1196</v>
      </c>
      <c r="L125" s="31">
        <v>1160.05</v>
      </c>
      <c r="M125" s="31">
        <v>23.5412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6660.95</v>
      </c>
      <c r="D126" s="40">
        <v>6632.0166666666673</v>
      </c>
      <c r="E126" s="40">
        <v>6589.0333333333347</v>
      </c>
      <c r="F126" s="40">
        <v>6517.1166666666677</v>
      </c>
      <c r="G126" s="40">
        <v>6474.133333333335</v>
      </c>
      <c r="H126" s="40">
        <v>6703.9333333333343</v>
      </c>
      <c r="I126" s="40">
        <v>6746.9166666666661</v>
      </c>
      <c r="J126" s="40">
        <v>6818.8333333333339</v>
      </c>
      <c r="K126" s="31">
        <v>6675</v>
      </c>
      <c r="L126" s="31">
        <v>6560.1</v>
      </c>
      <c r="M126" s="31">
        <v>1.8011600000000001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1685.15</v>
      </c>
      <c r="D127" s="40">
        <v>1678.7166666666665</v>
      </c>
      <c r="E127" s="40">
        <v>1668.4333333333329</v>
      </c>
      <c r="F127" s="40">
        <v>1651.7166666666665</v>
      </c>
      <c r="G127" s="40">
        <v>1641.4333333333329</v>
      </c>
      <c r="H127" s="40">
        <v>1695.4333333333329</v>
      </c>
      <c r="I127" s="40">
        <v>1705.7166666666662</v>
      </c>
      <c r="J127" s="40">
        <v>1722.4333333333329</v>
      </c>
      <c r="K127" s="31">
        <v>1689</v>
      </c>
      <c r="L127" s="31">
        <v>1662</v>
      </c>
      <c r="M127" s="31">
        <v>74.393000000000001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2040.3</v>
      </c>
      <c r="D128" s="40">
        <v>2045.1666666666667</v>
      </c>
      <c r="E128" s="40">
        <v>2005.7333333333336</v>
      </c>
      <c r="F128" s="40">
        <v>1971.1666666666667</v>
      </c>
      <c r="G128" s="40">
        <v>1931.7333333333336</v>
      </c>
      <c r="H128" s="40">
        <v>2079.7333333333336</v>
      </c>
      <c r="I128" s="40">
        <v>2119.1666666666665</v>
      </c>
      <c r="J128" s="40">
        <v>2153.7333333333336</v>
      </c>
      <c r="K128" s="31">
        <v>2084.6</v>
      </c>
      <c r="L128" s="31">
        <v>2010.6</v>
      </c>
      <c r="M128" s="31">
        <v>8.5060500000000001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2359.6</v>
      </c>
      <c r="D129" s="40">
        <v>2349.8666666666668</v>
      </c>
      <c r="E129" s="40">
        <v>2324.7333333333336</v>
      </c>
      <c r="F129" s="40">
        <v>2289.8666666666668</v>
      </c>
      <c r="G129" s="40">
        <v>2264.7333333333336</v>
      </c>
      <c r="H129" s="40">
        <v>2384.7333333333336</v>
      </c>
      <c r="I129" s="40">
        <v>2409.8666666666668</v>
      </c>
      <c r="J129" s="40">
        <v>2444.7333333333336</v>
      </c>
      <c r="K129" s="31">
        <v>2375</v>
      </c>
      <c r="L129" s="31">
        <v>2315</v>
      </c>
      <c r="M129" s="31">
        <v>1.23343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379.85</v>
      </c>
      <c r="D130" s="40">
        <v>383.51666666666665</v>
      </c>
      <c r="E130" s="40">
        <v>372.33333333333331</v>
      </c>
      <c r="F130" s="40">
        <v>364.81666666666666</v>
      </c>
      <c r="G130" s="40">
        <v>353.63333333333333</v>
      </c>
      <c r="H130" s="40">
        <v>391.0333333333333</v>
      </c>
      <c r="I130" s="40">
        <v>402.2166666666667</v>
      </c>
      <c r="J130" s="40">
        <v>409.73333333333329</v>
      </c>
      <c r="K130" s="31">
        <v>394.7</v>
      </c>
      <c r="L130" s="31">
        <v>376</v>
      </c>
      <c r="M130" s="31">
        <v>7.7362299999999999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673.75</v>
      </c>
      <c r="D131" s="40">
        <v>673.38333333333333</v>
      </c>
      <c r="E131" s="40">
        <v>665.76666666666665</v>
      </c>
      <c r="F131" s="40">
        <v>657.7833333333333</v>
      </c>
      <c r="G131" s="40">
        <v>650.16666666666663</v>
      </c>
      <c r="H131" s="40">
        <v>681.36666666666667</v>
      </c>
      <c r="I131" s="40">
        <v>688.98333333333323</v>
      </c>
      <c r="J131" s="40">
        <v>696.9666666666667</v>
      </c>
      <c r="K131" s="31">
        <v>681</v>
      </c>
      <c r="L131" s="31">
        <v>665.4</v>
      </c>
      <c r="M131" s="31">
        <v>29.30894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418.8</v>
      </c>
      <c r="D132" s="40">
        <v>416.7</v>
      </c>
      <c r="E132" s="40">
        <v>410.65</v>
      </c>
      <c r="F132" s="40">
        <v>402.5</v>
      </c>
      <c r="G132" s="40">
        <v>396.45</v>
      </c>
      <c r="H132" s="40">
        <v>424.84999999999997</v>
      </c>
      <c r="I132" s="40">
        <v>430.90000000000003</v>
      </c>
      <c r="J132" s="40">
        <v>439.04999999999995</v>
      </c>
      <c r="K132" s="31">
        <v>422.75</v>
      </c>
      <c r="L132" s="31">
        <v>408.55</v>
      </c>
      <c r="M132" s="31">
        <v>73.901690000000002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4275.95</v>
      </c>
      <c r="D133" s="40">
        <v>4233.3500000000004</v>
      </c>
      <c r="E133" s="40">
        <v>4087.7000000000007</v>
      </c>
      <c r="F133" s="40">
        <v>3899.4500000000003</v>
      </c>
      <c r="G133" s="40">
        <v>3753.8000000000006</v>
      </c>
      <c r="H133" s="40">
        <v>4421.6000000000004</v>
      </c>
      <c r="I133" s="40">
        <v>4567.25</v>
      </c>
      <c r="J133" s="40">
        <v>4755.5000000000009</v>
      </c>
      <c r="K133" s="31">
        <v>4379</v>
      </c>
      <c r="L133" s="31">
        <v>4045.1</v>
      </c>
      <c r="M133" s="31">
        <v>25.82452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1995.1</v>
      </c>
      <c r="D134" s="40">
        <v>1988.0333333333335</v>
      </c>
      <c r="E134" s="40">
        <v>1972.0666666666671</v>
      </c>
      <c r="F134" s="40">
        <v>1949.0333333333335</v>
      </c>
      <c r="G134" s="40">
        <v>1933.0666666666671</v>
      </c>
      <c r="H134" s="40">
        <v>2011.0666666666671</v>
      </c>
      <c r="I134" s="40">
        <v>2027.0333333333338</v>
      </c>
      <c r="J134" s="40">
        <v>2050.0666666666671</v>
      </c>
      <c r="K134" s="31">
        <v>2004</v>
      </c>
      <c r="L134" s="31">
        <v>1965</v>
      </c>
      <c r="M134" s="31">
        <v>18.909020000000002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90.85</v>
      </c>
      <c r="D135" s="40">
        <v>90.583333333333329</v>
      </c>
      <c r="E135" s="40">
        <v>89.766666666666652</v>
      </c>
      <c r="F135" s="40">
        <v>88.683333333333323</v>
      </c>
      <c r="G135" s="40">
        <v>87.866666666666646</v>
      </c>
      <c r="H135" s="40">
        <v>91.666666666666657</v>
      </c>
      <c r="I135" s="40">
        <v>92.483333333333348</v>
      </c>
      <c r="J135" s="40">
        <v>93.566666666666663</v>
      </c>
      <c r="K135" s="31">
        <v>91.4</v>
      </c>
      <c r="L135" s="31">
        <v>89.5</v>
      </c>
      <c r="M135" s="31">
        <v>57.042949999999998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4615.3</v>
      </c>
      <c r="D136" s="40">
        <v>4640.45</v>
      </c>
      <c r="E136" s="40">
        <v>4539.95</v>
      </c>
      <c r="F136" s="40">
        <v>4464.6000000000004</v>
      </c>
      <c r="G136" s="40">
        <v>4364.1000000000004</v>
      </c>
      <c r="H136" s="40">
        <v>4715.7999999999993</v>
      </c>
      <c r="I136" s="40">
        <v>4816.2999999999993</v>
      </c>
      <c r="J136" s="40">
        <v>4891.6499999999987</v>
      </c>
      <c r="K136" s="31">
        <v>4740.95</v>
      </c>
      <c r="L136" s="31">
        <v>4565.1000000000004</v>
      </c>
      <c r="M136" s="31">
        <v>3.23312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445.5</v>
      </c>
      <c r="D137" s="40">
        <v>445.33333333333331</v>
      </c>
      <c r="E137" s="40">
        <v>441.66666666666663</v>
      </c>
      <c r="F137" s="40">
        <v>437.83333333333331</v>
      </c>
      <c r="G137" s="40">
        <v>434.16666666666663</v>
      </c>
      <c r="H137" s="40">
        <v>449.16666666666663</v>
      </c>
      <c r="I137" s="40">
        <v>452.83333333333326</v>
      </c>
      <c r="J137" s="40">
        <v>456.66666666666663</v>
      </c>
      <c r="K137" s="31">
        <v>449</v>
      </c>
      <c r="L137" s="31">
        <v>441.5</v>
      </c>
      <c r="M137" s="31">
        <v>16.941610000000001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5823.95</v>
      </c>
      <c r="D138" s="40">
        <v>5830.9666666666672</v>
      </c>
      <c r="E138" s="40">
        <v>5712.9833333333345</v>
      </c>
      <c r="F138" s="40">
        <v>5602.0166666666673</v>
      </c>
      <c r="G138" s="40">
        <v>5484.0333333333347</v>
      </c>
      <c r="H138" s="40">
        <v>5941.9333333333343</v>
      </c>
      <c r="I138" s="40">
        <v>6059.9166666666679</v>
      </c>
      <c r="J138" s="40">
        <v>6170.8833333333341</v>
      </c>
      <c r="K138" s="31">
        <v>5948.95</v>
      </c>
      <c r="L138" s="31">
        <v>5720</v>
      </c>
      <c r="M138" s="31">
        <v>2.6259700000000001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1718.2</v>
      </c>
      <c r="D139" s="40">
        <v>1714.5833333333333</v>
      </c>
      <c r="E139" s="40">
        <v>1703.6166666666666</v>
      </c>
      <c r="F139" s="40">
        <v>1689.0333333333333</v>
      </c>
      <c r="G139" s="40">
        <v>1678.0666666666666</v>
      </c>
      <c r="H139" s="40">
        <v>1729.1666666666665</v>
      </c>
      <c r="I139" s="40">
        <v>1740.1333333333332</v>
      </c>
      <c r="J139" s="40">
        <v>1754.7166666666665</v>
      </c>
      <c r="K139" s="31">
        <v>1725.55</v>
      </c>
      <c r="L139" s="31">
        <v>1700</v>
      </c>
      <c r="M139" s="31">
        <v>16.71988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630.6</v>
      </c>
      <c r="D140" s="40">
        <v>632.58333333333337</v>
      </c>
      <c r="E140" s="40">
        <v>625.16666666666674</v>
      </c>
      <c r="F140" s="40">
        <v>619.73333333333335</v>
      </c>
      <c r="G140" s="40">
        <v>612.31666666666672</v>
      </c>
      <c r="H140" s="40">
        <v>638.01666666666677</v>
      </c>
      <c r="I140" s="40">
        <v>645.43333333333351</v>
      </c>
      <c r="J140" s="40">
        <v>650.86666666666679</v>
      </c>
      <c r="K140" s="31">
        <v>640</v>
      </c>
      <c r="L140" s="31">
        <v>627.15</v>
      </c>
      <c r="M140" s="31">
        <v>13.78007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966.3</v>
      </c>
      <c r="D141" s="40">
        <v>966.83333333333337</v>
      </c>
      <c r="E141" s="40">
        <v>957.66666666666674</v>
      </c>
      <c r="F141" s="40">
        <v>949.03333333333342</v>
      </c>
      <c r="G141" s="40">
        <v>939.86666666666679</v>
      </c>
      <c r="H141" s="40">
        <v>975.4666666666667</v>
      </c>
      <c r="I141" s="40">
        <v>984.63333333333344</v>
      </c>
      <c r="J141" s="40">
        <v>993.26666666666665</v>
      </c>
      <c r="K141" s="31">
        <v>976</v>
      </c>
      <c r="L141" s="31">
        <v>958.2</v>
      </c>
      <c r="M141" s="31">
        <v>11.03519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85617.5</v>
      </c>
      <c r="D142" s="40">
        <v>85399.216666666674</v>
      </c>
      <c r="E142" s="40">
        <v>84598.483333333352</v>
      </c>
      <c r="F142" s="40">
        <v>83579.466666666674</v>
      </c>
      <c r="G142" s="40">
        <v>82778.733333333352</v>
      </c>
      <c r="H142" s="40">
        <v>86418.233333333352</v>
      </c>
      <c r="I142" s="40">
        <v>87218.966666666689</v>
      </c>
      <c r="J142" s="40">
        <v>88237.983333333352</v>
      </c>
      <c r="K142" s="31">
        <v>86199.95</v>
      </c>
      <c r="L142" s="31">
        <v>84380.2</v>
      </c>
      <c r="M142" s="31">
        <v>0.16686999999999999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1059</v>
      </c>
      <c r="D143" s="40">
        <v>1061.6166666666666</v>
      </c>
      <c r="E143" s="40">
        <v>1048.4833333333331</v>
      </c>
      <c r="F143" s="40">
        <v>1037.9666666666665</v>
      </c>
      <c r="G143" s="40">
        <v>1024.833333333333</v>
      </c>
      <c r="H143" s="40">
        <v>1072.1333333333332</v>
      </c>
      <c r="I143" s="40">
        <v>1085.2666666666669</v>
      </c>
      <c r="J143" s="40">
        <v>1095.7833333333333</v>
      </c>
      <c r="K143" s="31">
        <v>1074.75</v>
      </c>
      <c r="L143" s="31">
        <v>1051.0999999999999</v>
      </c>
      <c r="M143" s="31">
        <v>3.2526000000000002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186.5</v>
      </c>
      <c r="D144" s="40">
        <v>185.23333333333335</v>
      </c>
      <c r="E144" s="40">
        <v>183.16666666666669</v>
      </c>
      <c r="F144" s="40">
        <v>179.83333333333334</v>
      </c>
      <c r="G144" s="40">
        <v>177.76666666666668</v>
      </c>
      <c r="H144" s="40">
        <v>188.56666666666669</v>
      </c>
      <c r="I144" s="40">
        <v>190.63333333333335</v>
      </c>
      <c r="J144" s="40">
        <v>193.9666666666667</v>
      </c>
      <c r="K144" s="31">
        <v>187.3</v>
      </c>
      <c r="L144" s="31">
        <v>181.9</v>
      </c>
      <c r="M144" s="31">
        <v>32.967820000000003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890.1</v>
      </c>
      <c r="D145" s="40">
        <v>887.25</v>
      </c>
      <c r="E145" s="40">
        <v>879.85</v>
      </c>
      <c r="F145" s="40">
        <v>869.6</v>
      </c>
      <c r="G145" s="40">
        <v>862.2</v>
      </c>
      <c r="H145" s="40">
        <v>897.5</v>
      </c>
      <c r="I145" s="40">
        <v>904.90000000000009</v>
      </c>
      <c r="J145" s="40">
        <v>915.15</v>
      </c>
      <c r="K145" s="31">
        <v>894.65</v>
      </c>
      <c r="L145" s="31">
        <v>877</v>
      </c>
      <c r="M145" s="31">
        <v>34.333449999999999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195.05</v>
      </c>
      <c r="D146" s="40">
        <v>194.58333333333334</v>
      </c>
      <c r="E146" s="40">
        <v>192.7166666666667</v>
      </c>
      <c r="F146" s="40">
        <v>190.38333333333335</v>
      </c>
      <c r="G146" s="40">
        <v>188.51666666666671</v>
      </c>
      <c r="H146" s="40">
        <v>196.91666666666669</v>
      </c>
      <c r="I146" s="40">
        <v>198.7833333333333</v>
      </c>
      <c r="J146" s="40">
        <v>201.11666666666667</v>
      </c>
      <c r="K146" s="31">
        <v>196.45</v>
      </c>
      <c r="L146" s="31">
        <v>192.25</v>
      </c>
      <c r="M146" s="31">
        <v>22.974399999999999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584.35</v>
      </c>
      <c r="D147" s="40">
        <v>580.56666666666661</v>
      </c>
      <c r="E147" s="40">
        <v>574.13333333333321</v>
      </c>
      <c r="F147" s="40">
        <v>563.91666666666663</v>
      </c>
      <c r="G147" s="40">
        <v>557.48333333333323</v>
      </c>
      <c r="H147" s="40">
        <v>590.78333333333319</v>
      </c>
      <c r="I147" s="40">
        <v>597.21666666666658</v>
      </c>
      <c r="J147" s="40">
        <v>607.43333333333317</v>
      </c>
      <c r="K147" s="31">
        <v>587</v>
      </c>
      <c r="L147" s="31">
        <v>570.35</v>
      </c>
      <c r="M147" s="31">
        <v>43.67841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7693.8</v>
      </c>
      <c r="D148" s="40">
        <v>7691.2833333333328</v>
      </c>
      <c r="E148" s="40">
        <v>7632.5666666666657</v>
      </c>
      <c r="F148" s="40">
        <v>7571.333333333333</v>
      </c>
      <c r="G148" s="40">
        <v>7512.6166666666659</v>
      </c>
      <c r="H148" s="40">
        <v>7752.5166666666655</v>
      </c>
      <c r="I148" s="40">
        <v>7811.2333333333327</v>
      </c>
      <c r="J148" s="40">
        <v>7872.4666666666653</v>
      </c>
      <c r="K148" s="31">
        <v>7750</v>
      </c>
      <c r="L148" s="31">
        <v>7630.05</v>
      </c>
      <c r="M148" s="31">
        <v>4.0681399999999996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999.9</v>
      </c>
      <c r="D149" s="40">
        <v>1002.2666666666668</v>
      </c>
      <c r="E149" s="40">
        <v>989.63333333333355</v>
      </c>
      <c r="F149" s="40">
        <v>979.36666666666679</v>
      </c>
      <c r="G149" s="40">
        <v>966.73333333333358</v>
      </c>
      <c r="H149" s="40">
        <v>1012.5333333333335</v>
      </c>
      <c r="I149" s="40">
        <v>1025.1666666666667</v>
      </c>
      <c r="J149" s="40">
        <v>1035.4333333333334</v>
      </c>
      <c r="K149" s="31">
        <v>1014.9</v>
      </c>
      <c r="L149" s="31">
        <v>992</v>
      </c>
      <c r="M149" s="31">
        <v>8.8506199999999993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4265.3999999999996</v>
      </c>
      <c r="D150" s="40">
        <v>4271.8</v>
      </c>
      <c r="E150" s="40">
        <v>4203.6000000000004</v>
      </c>
      <c r="F150" s="40">
        <v>4141.8</v>
      </c>
      <c r="G150" s="40">
        <v>4073.6000000000004</v>
      </c>
      <c r="H150" s="40">
        <v>4333.6000000000004</v>
      </c>
      <c r="I150" s="40">
        <v>4401.7999999999993</v>
      </c>
      <c r="J150" s="40">
        <v>4463.6000000000004</v>
      </c>
      <c r="K150" s="31">
        <v>4340</v>
      </c>
      <c r="L150" s="31">
        <v>4210</v>
      </c>
      <c r="M150" s="31">
        <v>10.13237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3123.5</v>
      </c>
      <c r="D151" s="40">
        <v>3113.15</v>
      </c>
      <c r="E151" s="40">
        <v>3071.3500000000004</v>
      </c>
      <c r="F151" s="40">
        <v>3019.2000000000003</v>
      </c>
      <c r="G151" s="40">
        <v>2977.4000000000005</v>
      </c>
      <c r="H151" s="40">
        <v>3165.3</v>
      </c>
      <c r="I151" s="40">
        <v>3207.1000000000004</v>
      </c>
      <c r="J151" s="40">
        <v>3259.25</v>
      </c>
      <c r="K151" s="31">
        <v>3154.95</v>
      </c>
      <c r="L151" s="31">
        <v>3061</v>
      </c>
      <c r="M151" s="31">
        <v>7.9456899999999999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1541</v>
      </c>
      <c r="D152" s="40">
        <v>1541.3666666666668</v>
      </c>
      <c r="E152" s="40">
        <v>1527.4333333333336</v>
      </c>
      <c r="F152" s="40">
        <v>1513.8666666666668</v>
      </c>
      <c r="G152" s="40">
        <v>1499.9333333333336</v>
      </c>
      <c r="H152" s="40">
        <v>1554.9333333333336</v>
      </c>
      <c r="I152" s="40">
        <v>1568.866666666667</v>
      </c>
      <c r="J152" s="40">
        <v>1582.4333333333336</v>
      </c>
      <c r="K152" s="31">
        <v>1555.3</v>
      </c>
      <c r="L152" s="31">
        <v>1527.8</v>
      </c>
      <c r="M152" s="31">
        <v>4.7893299999999996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893.45</v>
      </c>
      <c r="D153" s="40">
        <v>897.01666666666677</v>
      </c>
      <c r="E153" s="40">
        <v>885.43333333333351</v>
      </c>
      <c r="F153" s="40">
        <v>877.41666666666674</v>
      </c>
      <c r="G153" s="40">
        <v>865.83333333333348</v>
      </c>
      <c r="H153" s="40">
        <v>905.03333333333353</v>
      </c>
      <c r="I153" s="40">
        <v>916.61666666666679</v>
      </c>
      <c r="J153" s="40">
        <v>924.63333333333355</v>
      </c>
      <c r="K153" s="31">
        <v>908.6</v>
      </c>
      <c r="L153" s="31">
        <v>889</v>
      </c>
      <c r="M153" s="31">
        <v>0.94862999999999997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151.6</v>
      </c>
      <c r="D154" s="40">
        <v>151.9</v>
      </c>
      <c r="E154" s="40">
        <v>149</v>
      </c>
      <c r="F154" s="40">
        <v>146.4</v>
      </c>
      <c r="G154" s="40">
        <v>143.5</v>
      </c>
      <c r="H154" s="40">
        <v>154.5</v>
      </c>
      <c r="I154" s="40">
        <v>157.40000000000003</v>
      </c>
      <c r="J154" s="40">
        <v>160</v>
      </c>
      <c r="K154" s="31">
        <v>154.80000000000001</v>
      </c>
      <c r="L154" s="31">
        <v>149.30000000000001</v>
      </c>
      <c r="M154" s="31">
        <v>170.11149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144.55000000000001</v>
      </c>
      <c r="D155" s="40">
        <v>144.86666666666667</v>
      </c>
      <c r="E155" s="40">
        <v>143.48333333333335</v>
      </c>
      <c r="F155" s="40">
        <v>142.41666666666669</v>
      </c>
      <c r="G155" s="40">
        <v>141.03333333333336</v>
      </c>
      <c r="H155" s="40">
        <v>145.93333333333334</v>
      </c>
      <c r="I155" s="40">
        <v>147.31666666666666</v>
      </c>
      <c r="J155" s="40">
        <v>148.38333333333333</v>
      </c>
      <c r="K155" s="31">
        <v>146.25</v>
      </c>
      <c r="L155" s="31">
        <v>143.80000000000001</v>
      </c>
      <c r="M155" s="31">
        <v>160.30831000000001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3918.25</v>
      </c>
      <c r="D156" s="40">
        <v>3907.4500000000003</v>
      </c>
      <c r="E156" s="40">
        <v>3864.9000000000005</v>
      </c>
      <c r="F156" s="40">
        <v>3811.55</v>
      </c>
      <c r="G156" s="40">
        <v>3769.0000000000005</v>
      </c>
      <c r="H156" s="40">
        <v>3960.8000000000006</v>
      </c>
      <c r="I156" s="40">
        <v>4003.3500000000008</v>
      </c>
      <c r="J156" s="40">
        <v>4056.7000000000007</v>
      </c>
      <c r="K156" s="31">
        <v>3950</v>
      </c>
      <c r="L156" s="31">
        <v>3854.1</v>
      </c>
      <c r="M156" s="31">
        <v>0.95726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19415.7</v>
      </c>
      <c r="D157" s="40">
        <v>19278.583333333332</v>
      </c>
      <c r="E157" s="40">
        <v>19107.166666666664</v>
      </c>
      <c r="F157" s="40">
        <v>18798.633333333331</v>
      </c>
      <c r="G157" s="40">
        <v>18627.216666666664</v>
      </c>
      <c r="H157" s="40">
        <v>19587.116666666665</v>
      </c>
      <c r="I157" s="40">
        <v>19758.533333333329</v>
      </c>
      <c r="J157" s="40">
        <v>20067.066666666666</v>
      </c>
      <c r="K157" s="31">
        <v>19450</v>
      </c>
      <c r="L157" s="31">
        <v>18970.05</v>
      </c>
      <c r="M157" s="31">
        <v>0.72248999999999997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449.55</v>
      </c>
      <c r="D158" s="40">
        <v>446.68333333333334</v>
      </c>
      <c r="E158" s="40">
        <v>439.86666666666667</v>
      </c>
      <c r="F158" s="40">
        <v>430.18333333333334</v>
      </c>
      <c r="G158" s="40">
        <v>423.36666666666667</v>
      </c>
      <c r="H158" s="40">
        <v>456.36666666666667</v>
      </c>
      <c r="I158" s="40">
        <v>463.18333333333339</v>
      </c>
      <c r="J158" s="40">
        <v>472.86666666666667</v>
      </c>
      <c r="K158" s="31">
        <v>453.5</v>
      </c>
      <c r="L158" s="31">
        <v>437</v>
      </c>
      <c r="M158" s="31">
        <v>29.001480000000001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977.9</v>
      </c>
      <c r="D159" s="40">
        <v>972.65</v>
      </c>
      <c r="E159" s="40">
        <v>941.3</v>
      </c>
      <c r="F159" s="40">
        <v>904.69999999999993</v>
      </c>
      <c r="G159" s="40">
        <v>873.34999999999991</v>
      </c>
      <c r="H159" s="40">
        <v>1009.25</v>
      </c>
      <c r="I159" s="40">
        <v>1040.6000000000001</v>
      </c>
      <c r="J159" s="40">
        <v>1077.2</v>
      </c>
      <c r="K159" s="31">
        <v>1004</v>
      </c>
      <c r="L159" s="31">
        <v>936.05</v>
      </c>
      <c r="M159" s="31">
        <v>37.883569999999999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163.55000000000001</v>
      </c>
      <c r="D160" s="40">
        <v>164.04999999999998</v>
      </c>
      <c r="E160" s="40">
        <v>162.24999999999997</v>
      </c>
      <c r="F160" s="40">
        <v>160.94999999999999</v>
      </c>
      <c r="G160" s="40">
        <v>159.14999999999998</v>
      </c>
      <c r="H160" s="40">
        <v>165.34999999999997</v>
      </c>
      <c r="I160" s="40">
        <v>167.14999999999998</v>
      </c>
      <c r="J160" s="40">
        <v>168.44999999999996</v>
      </c>
      <c r="K160" s="31">
        <v>165.85</v>
      </c>
      <c r="L160" s="31">
        <v>162.75</v>
      </c>
      <c r="M160" s="31">
        <v>116.19888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234.95</v>
      </c>
      <c r="D161" s="40">
        <v>236.65</v>
      </c>
      <c r="E161" s="40">
        <v>232.75</v>
      </c>
      <c r="F161" s="40">
        <v>230.54999999999998</v>
      </c>
      <c r="G161" s="40">
        <v>226.64999999999998</v>
      </c>
      <c r="H161" s="40">
        <v>238.85000000000002</v>
      </c>
      <c r="I161" s="40">
        <v>242.75000000000006</v>
      </c>
      <c r="J161" s="40">
        <v>244.95000000000005</v>
      </c>
      <c r="K161" s="31">
        <v>240.55</v>
      </c>
      <c r="L161" s="31">
        <v>234.45</v>
      </c>
      <c r="M161" s="31">
        <v>10.00681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3312</v>
      </c>
      <c r="D162" s="40">
        <v>3307.2166666666667</v>
      </c>
      <c r="E162" s="40">
        <v>3259.4333333333334</v>
      </c>
      <c r="F162" s="40">
        <v>3206.8666666666668</v>
      </c>
      <c r="G162" s="40">
        <v>3159.0833333333335</v>
      </c>
      <c r="H162" s="40">
        <v>3359.7833333333333</v>
      </c>
      <c r="I162" s="40">
        <v>3407.5666666666671</v>
      </c>
      <c r="J162" s="40">
        <v>3460.1333333333332</v>
      </c>
      <c r="K162" s="31">
        <v>3355</v>
      </c>
      <c r="L162" s="31">
        <v>3254.65</v>
      </c>
      <c r="M162" s="31">
        <v>4.0938499999999998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37401.699999999997</v>
      </c>
      <c r="D163" s="40">
        <v>37350.566666666666</v>
      </c>
      <c r="E163" s="40">
        <v>37051.133333333331</v>
      </c>
      <c r="F163" s="40">
        <v>36700.566666666666</v>
      </c>
      <c r="G163" s="40">
        <v>36401.133333333331</v>
      </c>
      <c r="H163" s="40">
        <v>37701.133333333331</v>
      </c>
      <c r="I163" s="40">
        <v>38000.566666666666</v>
      </c>
      <c r="J163" s="40">
        <v>38351.133333333331</v>
      </c>
      <c r="K163" s="31">
        <v>37650</v>
      </c>
      <c r="L163" s="31">
        <v>37000</v>
      </c>
      <c r="M163" s="31">
        <v>0.26618999999999998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236.2</v>
      </c>
      <c r="D164" s="40">
        <v>234.4</v>
      </c>
      <c r="E164" s="40">
        <v>231.85000000000002</v>
      </c>
      <c r="F164" s="40">
        <v>227.50000000000003</v>
      </c>
      <c r="G164" s="40">
        <v>224.95000000000005</v>
      </c>
      <c r="H164" s="40">
        <v>238.75</v>
      </c>
      <c r="I164" s="40">
        <v>241.3</v>
      </c>
      <c r="J164" s="40">
        <v>245.64999999999998</v>
      </c>
      <c r="K164" s="31">
        <v>236.95</v>
      </c>
      <c r="L164" s="31">
        <v>230.05</v>
      </c>
      <c r="M164" s="31">
        <v>45.394649999999999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5526.5</v>
      </c>
      <c r="D165" s="40">
        <v>5519.4833333333336</v>
      </c>
      <c r="E165" s="40">
        <v>5492.0166666666673</v>
      </c>
      <c r="F165" s="40">
        <v>5457.5333333333338</v>
      </c>
      <c r="G165" s="40">
        <v>5430.0666666666675</v>
      </c>
      <c r="H165" s="40">
        <v>5553.9666666666672</v>
      </c>
      <c r="I165" s="40">
        <v>5581.4333333333343</v>
      </c>
      <c r="J165" s="40">
        <v>5615.916666666667</v>
      </c>
      <c r="K165" s="31">
        <v>5546.95</v>
      </c>
      <c r="L165" s="31">
        <v>5485</v>
      </c>
      <c r="M165" s="31">
        <v>0.12620000000000001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2461.1</v>
      </c>
      <c r="D166" s="40">
        <v>2466.2999999999997</v>
      </c>
      <c r="E166" s="40">
        <v>2442.7999999999993</v>
      </c>
      <c r="F166" s="40">
        <v>2424.4999999999995</v>
      </c>
      <c r="G166" s="40">
        <v>2400.9999999999991</v>
      </c>
      <c r="H166" s="40">
        <v>2484.5999999999995</v>
      </c>
      <c r="I166" s="40">
        <v>2508.1000000000004</v>
      </c>
      <c r="J166" s="40">
        <v>2526.3999999999996</v>
      </c>
      <c r="K166" s="31">
        <v>2489.8000000000002</v>
      </c>
      <c r="L166" s="31">
        <v>2448</v>
      </c>
      <c r="M166" s="31">
        <v>2.6793499999999999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2791</v>
      </c>
      <c r="D167" s="40">
        <v>2787.6333333333332</v>
      </c>
      <c r="E167" s="40">
        <v>2757.7166666666662</v>
      </c>
      <c r="F167" s="40">
        <v>2724.4333333333329</v>
      </c>
      <c r="G167" s="40">
        <v>2694.516666666666</v>
      </c>
      <c r="H167" s="40">
        <v>2820.9166666666665</v>
      </c>
      <c r="I167" s="40">
        <v>2850.8333333333335</v>
      </c>
      <c r="J167" s="40">
        <v>2884.1166666666668</v>
      </c>
      <c r="K167" s="31">
        <v>2817.55</v>
      </c>
      <c r="L167" s="31">
        <v>2754.35</v>
      </c>
      <c r="M167" s="31">
        <v>10.784269999999999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2554.5500000000002</v>
      </c>
      <c r="D168" s="40">
        <v>2546.7000000000003</v>
      </c>
      <c r="E168" s="40">
        <v>2503.6000000000004</v>
      </c>
      <c r="F168" s="40">
        <v>2452.65</v>
      </c>
      <c r="G168" s="40">
        <v>2409.5500000000002</v>
      </c>
      <c r="H168" s="40">
        <v>2597.6500000000005</v>
      </c>
      <c r="I168" s="40">
        <v>2640.75</v>
      </c>
      <c r="J168" s="40">
        <v>2691.7000000000007</v>
      </c>
      <c r="K168" s="31">
        <v>2589.8000000000002</v>
      </c>
      <c r="L168" s="31">
        <v>2495.75</v>
      </c>
      <c r="M168" s="31">
        <v>6.7512800000000004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141.94999999999999</v>
      </c>
      <c r="D169" s="40">
        <v>141.76666666666665</v>
      </c>
      <c r="E169" s="40">
        <v>140.68333333333331</v>
      </c>
      <c r="F169" s="40">
        <v>139.41666666666666</v>
      </c>
      <c r="G169" s="40">
        <v>138.33333333333331</v>
      </c>
      <c r="H169" s="40">
        <v>143.0333333333333</v>
      </c>
      <c r="I169" s="40">
        <v>144.11666666666667</v>
      </c>
      <c r="J169" s="40">
        <v>145.3833333333333</v>
      </c>
      <c r="K169" s="31">
        <v>142.85</v>
      </c>
      <c r="L169" s="31">
        <v>140.5</v>
      </c>
      <c r="M169" s="31">
        <v>36.200989999999997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193.35</v>
      </c>
      <c r="D170" s="40">
        <v>193.21666666666667</v>
      </c>
      <c r="E170" s="40">
        <v>191.78333333333333</v>
      </c>
      <c r="F170" s="40">
        <v>190.21666666666667</v>
      </c>
      <c r="G170" s="40">
        <v>188.78333333333333</v>
      </c>
      <c r="H170" s="40">
        <v>194.78333333333333</v>
      </c>
      <c r="I170" s="40">
        <v>196.21666666666667</v>
      </c>
      <c r="J170" s="40">
        <v>197.78333333333333</v>
      </c>
      <c r="K170" s="31">
        <v>194.65</v>
      </c>
      <c r="L170" s="31">
        <v>191.65</v>
      </c>
      <c r="M170" s="31">
        <v>64.049750000000003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471</v>
      </c>
      <c r="D171" s="40">
        <v>475.5</v>
      </c>
      <c r="E171" s="40">
        <v>463.3</v>
      </c>
      <c r="F171" s="40">
        <v>455.6</v>
      </c>
      <c r="G171" s="40">
        <v>443.40000000000003</v>
      </c>
      <c r="H171" s="40">
        <v>483.2</v>
      </c>
      <c r="I171" s="40">
        <v>495.40000000000003</v>
      </c>
      <c r="J171" s="40">
        <v>503.09999999999997</v>
      </c>
      <c r="K171" s="31">
        <v>487.7</v>
      </c>
      <c r="L171" s="31">
        <v>467.8</v>
      </c>
      <c r="M171" s="31">
        <v>10.22931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13778.55</v>
      </c>
      <c r="D172" s="40">
        <v>13746.183333333334</v>
      </c>
      <c r="E172" s="40">
        <v>13682.366666666669</v>
      </c>
      <c r="F172" s="40">
        <v>13586.183333333334</v>
      </c>
      <c r="G172" s="40">
        <v>13522.366666666669</v>
      </c>
      <c r="H172" s="40">
        <v>13842.366666666669</v>
      </c>
      <c r="I172" s="40">
        <v>13906.183333333334</v>
      </c>
      <c r="J172" s="40">
        <v>14002.366666666669</v>
      </c>
      <c r="K172" s="31">
        <v>13810</v>
      </c>
      <c r="L172" s="31">
        <v>13650</v>
      </c>
      <c r="M172" s="31">
        <v>2.529E-2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41.25</v>
      </c>
      <c r="D173" s="40">
        <v>40.883333333333333</v>
      </c>
      <c r="E173" s="40">
        <v>40.416666666666664</v>
      </c>
      <c r="F173" s="40">
        <v>39.583333333333329</v>
      </c>
      <c r="G173" s="40">
        <v>39.11666666666666</v>
      </c>
      <c r="H173" s="40">
        <v>41.716666666666669</v>
      </c>
      <c r="I173" s="40">
        <v>42.183333333333337</v>
      </c>
      <c r="J173" s="40">
        <v>43.016666666666673</v>
      </c>
      <c r="K173" s="31">
        <v>41.35</v>
      </c>
      <c r="L173" s="31">
        <v>40.049999999999997</v>
      </c>
      <c r="M173" s="31">
        <v>679.99276999999995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192.25</v>
      </c>
      <c r="D174" s="40">
        <v>191.81666666666669</v>
      </c>
      <c r="E174" s="40">
        <v>189.43333333333339</v>
      </c>
      <c r="F174" s="40">
        <v>186.6166666666667</v>
      </c>
      <c r="G174" s="40">
        <v>184.23333333333341</v>
      </c>
      <c r="H174" s="40">
        <v>194.63333333333338</v>
      </c>
      <c r="I174" s="40">
        <v>197.01666666666665</v>
      </c>
      <c r="J174" s="40">
        <v>199.83333333333337</v>
      </c>
      <c r="K174" s="31">
        <v>194.2</v>
      </c>
      <c r="L174" s="31">
        <v>189</v>
      </c>
      <c r="M174" s="31">
        <v>44.543170000000003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159.65</v>
      </c>
      <c r="D175" s="40">
        <v>159</v>
      </c>
      <c r="E175" s="40">
        <v>157.65</v>
      </c>
      <c r="F175" s="40">
        <v>155.65</v>
      </c>
      <c r="G175" s="40">
        <v>154.30000000000001</v>
      </c>
      <c r="H175" s="40">
        <v>161</v>
      </c>
      <c r="I175" s="40">
        <v>162.35000000000002</v>
      </c>
      <c r="J175" s="40">
        <v>164.35</v>
      </c>
      <c r="K175" s="31">
        <v>160.35</v>
      </c>
      <c r="L175" s="31">
        <v>157</v>
      </c>
      <c r="M175" s="31">
        <v>38.470669999999998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2667.8</v>
      </c>
      <c r="D176" s="40">
        <v>2664.0166666666669</v>
      </c>
      <c r="E176" s="40">
        <v>2645.0333333333338</v>
      </c>
      <c r="F176" s="40">
        <v>2622.2666666666669</v>
      </c>
      <c r="G176" s="40">
        <v>2603.2833333333338</v>
      </c>
      <c r="H176" s="40">
        <v>2686.7833333333338</v>
      </c>
      <c r="I176" s="40">
        <v>2705.7666666666664</v>
      </c>
      <c r="J176" s="40">
        <v>2728.5333333333338</v>
      </c>
      <c r="K176" s="31">
        <v>2683</v>
      </c>
      <c r="L176" s="31">
        <v>2641.25</v>
      </c>
      <c r="M176" s="31">
        <v>30.83747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1112</v>
      </c>
      <c r="D177" s="40">
        <v>1117.9833333333333</v>
      </c>
      <c r="E177" s="40">
        <v>1096.2166666666667</v>
      </c>
      <c r="F177" s="40">
        <v>1080.4333333333334</v>
      </c>
      <c r="G177" s="40">
        <v>1058.6666666666667</v>
      </c>
      <c r="H177" s="40">
        <v>1133.7666666666667</v>
      </c>
      <c r="I177" s="40">
        <v>1155.5333333333335</v>
      </c>
      <c r="J177" s="40">
        <v>1171.3166666666666</v>
      </c>
      <c r="K177" s="31">
        <v>1139.75</v>
      </c>
      <c r="L177" s="31">
        <v>1102.2</v>
      </c>
      <c r="M177" s="31">
        <v>13.601430000000001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1210.5999999999999</v>
      </c>
      <c r="D178" s="40">
        <v>1207.9166666666667</v>
      </c>
      <c r="E178" s="40">
        <v>1200.8333333333335</v>
      </c>
      <c r="F178" s="40">
        <v>1191.0666666666668</v>
      </c>
      <c r="G178" s="40">
        <v>1183.9833333333336</v>
      </c>
      <c r="H178" s="40">
        <v>1217.6833333333334</v>
      </c>
      <c r="I178" s="40">
        <v>1224.7666666666669</v>
      </c>
      <c r="J178" s="40">
        <v>1234.5333333333333</v>
      </c>
      <c r="K178" s="31">
        <v>1215</v>
      </c>
      <c r="L178" s="31">
        <v>1198.1500000000001</v>
      </c>
      <c r="M178" s="31">
        <v>8.1533800000000003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12456.85</v>
      </c>
      <c r="D179" s="40">
        <v>12385.616666666667</v>
      </c>
      <c r="E179" s="40">
        <v>12171.233333333334</v>
      </c>
      <c r="F179" s="40">
        <v>11885.616666666667</v>
      </c>
      <c r="G179" s="40">
        <v>11671.233333333334</v>
      </c>
      <c r="H179" s="40">
        <v>12671.233333333334</v>
      </c>
      <c r="I179" s="40">
        <v>12885.616666666669</v>
      </c>
      <c r="J179" s="40">
        <v>13171.233333333334</v>
      </c>
      <c r="K179" s="31">
        <v>12600</v>
      </c>
      <c r="L179" s="31">
        <v>12100</v>
      </c>
      <c r="M179" s="31">
        <v>6.7281899999999997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8056.1</v>
      </c>
      <c r="D180" s="40">
        <v>8048.6833333333334</v>
      </c>
      <c r="E180" s="40">
        <v>8007.3666666666668</v>
      </c>
      <c r="F180" s="40">
        <v>7958.6333333333332</v>
      </c>
      <c r="G180" s="40">
        <v>7917.3166666666666</v>
      </c>
      <c r="H180" s="40">
        <v>8097.416666666667</v>
      </c>
      <c r="I180" s="40">
        <v>8138.7333333333345</v>
      </c>
      <c r="J180" s="40">
        <v>8187.4666666666672</v>
      </c>
      <c r="K180" s="31">
        <v>8090</v>
      </c>
      <c r="L180" s="31">
        <v>7999.95</v>
      </c>
      <c r="M180" s="31">
        <v>8.3180000000000004E-2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27705.8</v>
      </c>
      <c r="D181" s="40">
        <v>27818.799999999999</v>
      </c>
      <c r="E181" s="40">
        <v>27548</v>
      </c>
      <c r="F181" s="40">
        <v>27390.2</v>
      </c>
      <c r="G181" s="40">
        <v>27119.4</v>
      </c>
      <c r="H181" s="40">
        <v>27976.6</v>
      </c>
      <c r="I181" s="40">
        <v>28247.399999999994</v>
      </c>
      <c r="J181" s="40">
        <v>28405.199999999997</v>
      </c>
      <c r="K181" s="31">
        <v>28089.599999999999</v>
      </c>
      <c r="L181" s="31">
        <v>27661</v>
      </c>
      <c r="M181" s="31">
        <v>0.30649999999999999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1324.65</v>
      </c>
      <c r="D182" s="40">
        <v>1328.8666666666668</v>
      </c>
      <c r="E182" s="40">
        <v>1315.7833333333335</v>
      </c>
      <c r="F182" s="40">
        <v>1306.9166666666667</v>
      </c>
      <c r="G182" s="40">
        <v>1293.8333333333335</v>
      </c>
      <c r="H182" s="40">
        <v>1337.7333333333336</v>
      </c>
      <c r="I182" s="40">
        <v>1350.8166666666666</v>
      </c>
      <c r="J182" s="40">
        <v>1359.6833333333336</v>
      </c>
      <c r="K182" s="31">
        <v>1341.95</v>
      </c>
      <c r="L182" s="31">
        <v>1320</v>
      </c>
      <c r="M182" s="31">
        <v>5.8571400000000002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2265.85</v>
      </c>
      <c r="D183" s="40">
        <v>2259.1666666666665</v>
      </c>
      <c r="E183" s="40">
        <v>2233.333333333333</v>
      </c>
      <c r="F183" s="40">
        <v>2200.8166666666666</v>
      </c>
      <c r="G183" s="40">
        <v>2174.9833333333331</v>
      </c>
      <c r="H183" s="40">
        <v>2291.6833333333329</v>
      </c>
      <c r="I183" s="40">
        <v>2317.516666666666</v>
      </c>
      <c r="J183" s="40">
        <v>2350.0333333333328</v>
      </c>
      <c r="K183" s="31">
        <v>2285</v>
      </c>
      <c r="L183" s="31">
        <v>2226.65</v>
      </c>
      <c r="M183" s="31">
        <v>2.8312300000000001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483</v>
      </c>
      <c r="D184" s="40">
        <v>478.5</v>
      </c>
      <c r="E184" s="40">
        <v>472.6</v>
      </c>
      <c r="F184" s="40">
        <v>462.20000000000005</v>
      </c>
      <c r="G184" s="40">
        <v>456.30000000000007</v>
      </c>
      <c r="H184" s="40">
        <v>488.9</v>
      </c>
      <c r="I184" s="40">
        <v>494.79999999999995</v>
      </c>
      <c r="J184" s="40">
        <v>505.19999999999993</v>
      </c>
      <c r="K184" s="31">
        <v>484.4</v>
      </c>
      <c r="L184" s="31">
        <v>468.1</v>
      </c>
      <c r="M184" s="31">
        <v>337.63609000000002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115.9</v>
      </c>
      <c r="D185" s="40">
        <v>116.31666666666668</v>
      </c>
      <c r="E185" s="40">
        <v>114.93333333333335</v>
      </c>
      <c r="F185" s="40">
        <v>113.96666666666667</v>
      </c>
      <c r="G185" s="40">
        <v>112.58333333333334</v>
      </c>
      <c r="H185" s="40">
        <v>117.28333333333336</v>
      </c>
      <c r="I185" s="40">
        <v>118.66666666666669</v>
      </c>
      <c r="J185" s="40">
        <v>119.63333333333337</v>
      </c>
      <c r="K185" s="31">
        <v>117.7</v>
      </c>
      <c r="L185" s="31">
        <v>115.35</v>
      </c>
      <c r="M185" s="31">
        <v>192.23747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829.7</v>
      </c>
      <c r="D186" s="40">
        <v>832.05000000000007</v>
      </c>
      <c r="E186" s="40">
        <v>821.35000000000014</v>
      </c>
      <c r="F186" s="40">
        <v>813.00000000000011</v>
      </c>
      <c r="G186" s="40">
        <v>802.30000000000018</v>
      </c>
      <c r="H186" s="40">
        <v>840.40000000000009</v>
      </c>
      <c r="I186" s="40">
        <v>851.10000000000014</v>
      </c>
      <c r="J186" s="40">
        <v>859.45</v>
      </c>
      <c r="K186" s="31">
        <v>842.75</v>
      </c>
      <c r="L186" s="31">
        <v>823.7</v>
      </c>
      <c r="M186" s="31">
        <v>24.070309999999999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535.85</v>
      </c>
      <c r="D187" s="40">
        <v>536.76666666666677</v>
      </c>
      <c r="E187" s="40">
        <v>529.58333333333348</v>
      </c>
      <c r="F187" s="40">
        <v>523.31666666666672</v>
      </c>
      <c r="G187" s="40">
        <v>516.13333333333344</v>
      </c>
      <c r="H187" s="40">
        <v>543.03333333333353</v>
      </c>
      <c r="I187" s="40">
        <v>550.2166666666667</v>
      </c>
      <c r="J187" s="40">
        <v>556.48333333333358</v>
      </c>
      <c r="K187" s="31">
        <v>543.95000000000005</v>
      </c>
      <c r="L187" s="31">
        <v>530.5</v>
      </c>
      <c r="M187" s="31">
        <v>7.32341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614.95000000000005</v>
      </c>
      <c r="D188" s="40">
        <v>615.9</v>
      </c>
      <c r="E188" s="40">
        <v>608.09999999999991</v>
      </c>
      <c r="F188" s="40">
        <v>601.24999999999989</v>
      </c>
      <c r="G188" s="40">
        <v>593.44999999999982</v>
      </c>
      <c r="H188" s="40">
        <v>622.75</v>
      </c>
      <c r="I188" s="40">
        <v>630.54999999999995</v>
      </c>
      <c r="J188" s="40">
        <v>637.40000000000009</v>
      </c>
      <c r="K188" s="31">
        <v>623.70000000000005</v>
      </c>
      <c r="L188" s="31">
        <v>609.04999999999995</v>
      </c>
      <c r="M188" s="31">
        <v>4.7002499999999996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573.85</v>
      </c>
      <c r="D189" s="40">
        <v>570.79999999999995</v>
      </c>
      <c r="E189" s="40">
        <v>561.59999999999991</v>
      </c>
      <c r="F189" s="40">
        <v>549.34999999999991</v>
      </c>
      <c r="G189" s="40">
        <v>540.14999999999986</v>
      </c>
      <c r="H189" s="40">
        <v>583.04999999999995</v>
      </c>
      <c r="I189" s="40">
        <v>592.25</v>
      </c>
      <c r="J189" s="40">
        <v>604.5</v>
      </c>
      <c r="K189" s="31">
        <v>580</v>
      </c>
      <c r="L189" s="31">
        <v>558.54999999999995</v>
      </c>
      <c r="M189" s="31">
        <v>44.450769999999999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970.8</v>
      </c>
      <c r="D190" s="40">
        <v>964.55000000000007</v>
      </c>
      <c r="E190" s="40">
        <v>953.15000000000009</v>
      </c>
      <c r="F190" s="40">
        <v>935.5</v>
      </c>
      <c r="G190" s="40">
        <v>924.1</v>
      </c>
      <c r="H190" s="40">
        <v>982.20000000000016</v>
      </c>
      <c r="I190" s="40">
        <v>993.6</v>
      </c>
      <c r="J190" s="40">
        <v>1011.2500000000002</v>
      </c>
      <c r="K190" s="31">
        <v>975.95</v>
      </c>
      <c r="L190" s="31">
        <v>946.9</v>
      </c>
      <c r="M190" s="31">
        <v>18.736879999999999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3652.85</v>
      </c>
      <c r="D191" s="40">
        <v>3663.4833333333336</v>
      </c>
      <c r="E191" s="40">
        <v>3619.9666666666672</v>
      </c>
      <c r="F191" s="40">
        <v>3587.0833333333335</v>
      </c>
      <c r="G191" s="40">
        <v>3543.5666666666671</v>
      </c>
      <c r="H191" s="40">
        <v>3696.3666666666672</v>
      </c>
      <c r="I191" s="40">
        <v>3739.8833333333337</v>
      </c>
      <c r="J191" s="40">
        <v>3772.7666666666673</v>
      </c>
      <c r="K191" s="31">
        <v>3707</v>
      </c>
      <c r="L191" s="31">
        <v>3630.6</v>
      </c>
      <c r="M191" s="31">
        <v>57.528770000000002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816.15</v>
      </c>
      <c r="D192" s="40">
        <v>817.58333333333337</v>
      </c>
      <c r="E192" s="40">
        <v>812.16666666666674</v>
      </c>
      <c r="F192" s="40">
        <v>808.18333333333339</v>
      </c>
      <c r="G192" s="40">
        <v>802.76666666666677</v>
      </c>
      <c r="H192" s="40">
        <v>821.56666666666672</v>
      </c>
      <c r="I192" s="40">
        <v>826.98333333333346</v>
      </c>
      <c r="J192" s="40">
        <v>830.9666666666667</v>
      </c>
      <c r="K192" s="31">
        <v>823</v>
      </c>
      <c r="L192" s="31">
        <v>813.6</v>
      </c>
      <c r="M192" s="31">
        <v>12.464930000000001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6073.65</v>
      </c>
      <c r="D193" s="40">
        <v>6148.2166666666672</v>
      </c>
      <c r="E193" s="40">
        <v>5975.4333333333343</v>
      </c>
      <c r="F193" s="40">
        <v>5877.2166666666672</v>
      </c>
      <c r="G193" s="40">
        <v>5704.4333333333343</v>
      </c>
      <c r="H193" s="40">
        <v>6246.4333333333343</v>
      </c>
      <c r="I193" s="40">
        <v>6419.2166666666672</v>
      </c>
      <c r="J193" s="40">
        <v>6517.4333333333343</v>
      </c>
      <c r="K193" s="31">
        <v>6321</v>
      </c>
      <c r="L193" s="31">
        <v>6050</v>
      </c>
      <c r="M193" s="31">
        <v>2.1566100000000001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420.85</v>
      </c>
      <c r="D194" s="40">
        <v>423.38333333333338</v>
      </c>
      <c r="E194" s="40">
        <v>411.06666666666678</v>
      </c>
      <c r="F194" s="40">
        <v>401.28333333333342</v>
      </c>
      <c r="G194" s="40">
        <v>388.96666666666681</v>
      </c>
      <c r="H194" s="40">
        <v>433.16666666666674</v>
      </c>
      <c r="I194" s="40">
        <v>445.48333333333335</v>
      </c>
      <c r="J194" s="40">
        <v>455.26666666666671</v>
      </c>
      <c r="K194" s="31">
        <v>435.7</v>
      </c>
      <c r="L194" s="31">
        <v>413.6</v>
      </c>
      <c r="M194" s="31">
        <v>973.49265000000003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195.8</v>
      </c>
      <c r="D195" s="40">
        <v>194.76666666666665</v>
      </c>
      <c r="E195" s="40">
        <v>190.83333333333331</v>
      </c>
      <c r="F195" s="40">
        <v>185.86666666666667</v>
      </c>
      <c r="G195" s="40">
        <v>181.93333333333334</v>
      </c>
      <c r="H195" s="40">
        <v>199.73333333333329</v>
      </c>
      <c r="I195" s="40">
        <v>203.66666666666663</v>
      </c>
      <c r="J195" s="40">
        <v>208.63333333333327</v>
      </c>
      <c r="K195" s="31">
        <v>198.7</v>
      </c>
      <c r="L195" s="31">
        <v>189.8</v>
      </c>
      <c r="M195" s="31">
        <v>1049.5023900000001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1329.1</v>
      </c>
      <c r="D196" s="40">
        <v>1323.0333333333333</v>
      </c>
      <c r="E196" s="40">
        <v>1311.0666666666666</v>
      </c>
      <c r="F196" s="40">
        <v>1293.0333333333333</v>
      </c>
      <c r="G196" s="40">
        <v>1281.0666666666666</v>
      </c>
      <c r="H196" s="40">
        <v>1341.0666666666666</v>
      </c>
      <c r="I196" s="40">
        <v>1353.0333333333333</v>
      </c>
      <c r="J196" s="40">
        <v>1371.0666666666666</v>
      </c>
      <c r="K196" s="31">
        <v>1335</v>
      </c>
      <c r="L196" s="31">
        <v>1305</v>
      </c>
      <c r="M196" s="31">
        <v>60.970190000000002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1374.45</v>
      </c>
      <c r="D197" s="40">
        <v>1379.4333333333334</v>
      </c>
      <c r="E197" s="40">
        <v>1356.0166666666669</v>
      </c>
      <c r="F197" s="40">
        <v>1337.5833333333335</v>
      </c>
      <c r="G197" s="40">
        <v>1314.166666666667</v>
      </c>
      <c r="H197" s="40">
        <v>1397.8666666666668</v>
      </c>
      <c r="I197" s="40">
        <v>1421.2833333333333</v>
      </c>
      <c r="J197" s="40">
        <v>1439.7166666666667</v>
      </c>
      <c r="K197" s="31">
        <v>1402.85</v>
      </c>
      <c r="L197" s="31">
        <v>1361</v>
      </c>
      <c r="M197" s="31">
        <v>29.656289999999998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983.5</v>
      </c>
      <c r="D198" s="40">
        <v>988.11666666666667</v>
      </c>
      <c r="E198" s="40">
        <v>971.63333333333333</v>
      </c>
      <c r="F198" s="40">
        <v>959.76666666666665</v>
      </c>
      <c r="G198" s="40">
        <v>943.2833333333333</v>
      </c>
      <c r="H198" s="40">
        <v>999.98333333333335</v>
      </c>
      <c r="I198" s="40">
        <v>1016.4666666666667</v>
      </c>
      <c r="J198" s="40">
        <v>1028.3333333333335</v>
      </c>
      <c r="K198" s="31">
        <v>1004.6</v>
      </c>
      <c r="L198" s="31">
        <v>976.25</v>
      </c>
      <c r="M198" s="31">
        <v>1.35656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2492.6</v>
      </c>
      <c r="D199" s="40">
        <v>2447.6833333333329</v>
      </c>
      <c r="E199" s="40">
        <v>2387.5666666666657</v>
      </c>
      <c r="F199" s="40">
        <v>2282.5333333333328</v>
      </c>
      <c r="G199" s="40">
        <v>2222.4166666666656</v>
      </c>
      <c r="H199" s="40">
        <v>2552.7166666666658</v>
      </c>
      <c r="I199" s="40">
        <v>2612.8333333333335</v>
      </c>
      <c r="J199" s="40">
        <v>2717.8666666666659</v>
      </c>
      <c r="K199" s="31">
        <v>2507.8000000000002</v>
      </c>
      <c r="L199" s="31">
        <v>2342.65</v>
      </c>
      <c r="M199" s="31">
        <v>35.170110000000001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3113.55</v>
      </c>
      <c r="D200" s="40">
        <v>3125.5833333333335</v>
      </c>
      <c r="E200" s="40">
        <v>3055.3666666666668</v>
      </c>
      <c r="F200" s="40">
        <v>2997.1833333333334</v>
      </c>
      <c r="G200" s="40">
        <v>2926.9666666666667</v>
      </c>
      <c r="H200" s="40">
        <v>3183.7666666666669</v>
      </c>
      <c r="I200" s="40">
        <v>3253.9833333333331</v>
      </c>
      <c r="J200" s="40">
        <v>3312.166666666667</v>
      </c>
      <c r="K200" s="31">
        <v>3195.8</v>
      </c>
      <c r="L200" s="31">
        <v>3067.4</v>
      </c>
      <c r="M200" s="31">
        <v>1.5555000000000001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520.9</v>
      </c>
      <c r="D201" s="40">
        <v>527.98333333333335</v>
      </c>
      <c r="E201" s="40">
        <v>511.9666666666667</v>
      </c>
      <c r="F201" s="40">
        <v>503.0333333333333</v>
      </c>
      <c r="G201" s="40">
        <v>487.01666666666665</v>
      </c>
      <c r="H201" s="40">
        <v>536.91666666666674</v>
      </c>
      <c r="I201" s="40">
        <v>552.93333333333339</v>
      </c>
      <c r="J201" s="40">
        <v>561.86666666666679</v>
      </c>
      <c r="K201" s="31">
        <v>544</v>
      </c>
      <c r="L201" s="31">
        <v>519.04999999999995</v>
      </c>
      <c r="M201" s="31">
        <v>13.974159999999999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1133.5999999999999</v>
      </c>
      <c r="D202" s="40">
        <v>1123.8666666666666</v>
      </c>
      <c r="E202" s="40">
        <v>1104.7333333333331</v>
      </c>
      <c r="F202" s="40">
        <v>1075.8666666666666</v>
      </c>
      <c r="G202" s="40">
        <v>1056.7333333333331</v>
      </c>
      <c r="H202" s="40">
        <v>1152.7333333333331</v>
      </c>
      <c r="I202" s="40">
        <v>1171.8666666666668</v>
      </c>
      <c r="J202" s="40">
        <v>1200.7333333333331</v>
      </c>
      <c r="K202" s="31">
        <v>1143</v>
      </c>
      <c r="L202" s="31">
        <v>1095</v>
      </c>
      <c r="M202" s="31">
        <v>10.6434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744.3</v>
      </c>
      <c r="D203" s="40">
        <v>744.08333333333337</v>
      </c>
      <c r="E203" s="40">
        <v>738.26666666666677</v>
      </c>
      <c r="F203" s="40">
        <v>732.23333333333335</v>
      </c>
      <c r="G203" s="40">
        <v>726.41666666666674</v>
      </c>
      <c r="H203" s="40">
        <v>750.11666666666679</v>
      </c>
      <c r="I203" s="40">
        <v>755.93333333333339</v>
      </c>
      <c r="J203" s="40">
        <v>761.96666666666681</v>
      </c>
      <c r="K203" s="31">
        <v>749.9</v>
      </c>
      <c r="L203" s="31">
        <v>738.05</v>
      </c>
      <c r="M203" s="31">
        <v>18.37397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7250.15</v>
      </c>
      <c r="D204" s="40">
        <v>7267.05</v>
      </c>
      <c r="E204" s="40">
        <v>7176.1</v>
      </c>
      <c r="F204" s="40">
        <v>7102.05</v>
      </c>
      <c r="G204" s="40">
        <v>7011.1</v>
      </c>
      <c r="H204" s="40">
        <v>7341.1</v>
      </c>
      <c r="I204" s="40">
        <v>7432.0499999999993</v>
      </c>
      <c r="J204" s="40">
        <v>7506.1</v>
      </c>
      <c r="K204" s="31">
        <v>7358</v>
      </c>
      <c r="L204" s="31">
        <v>7193</v>
      </c>
      <c r="M204" s="31">
        <v>4.0741100000000001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39.65</v>
      </c>
      <c r="D205" s="40">
        <v>39.35</v>
      </c>
      <c r="E205" s="40">
        <v>38.1</v>
      </c>
      <c r="F205" s="40">
        <v>36.549999999999997</v>
      </c>
      <c r="G205" s="40">
        <v>35.299999999999997</v>
      </c>
      <c r="H205" s="40">
        <v>40.900000000000006</v>
      </c>
      <c r="I205" s="40">
        <v>42.150000000000006</v>
      </c>
      <c r="J205" s="40">
        <v>43.70000000000001</v>
      </c>
      <c r="K205" s="31">
        <v>40.6</v>
      </c>
      <c r="L205" s="31">
        <v>37.799999999999997</v>
      </c>
      <c r="M205" s="31">
        <v>516.43503999999996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1718.15</v>
      </c>
      <c r="D206" s="40">
        <v>1713.1333333333334</v>
      </c>
      <c r="E206" s="40">
        <v>1689.8166666666668</v>
      </c>
      <c r="F206" s="40">
        <v>1661.4833333333333</v>
      </c>
      <c r="G206" s="40">
        <v>1638.1666666666667</v>
      </c>
      <c r="H206" s="40">
        <v>1741.4666666666669</v>
      </c>
      <c r="I206" s="40">
        <v>1764.7833333333335</v>
      </c>
      <c r="J206" s="40">
        <v>1793.116666666667</v>
      </c>
      <c r="K206" s="31">
        <v>1736.45</v>
      </c>
      <c r="L206" s="31">
        <v>1684.8</v>
      </c>
      <c r="M206" s="31">
        <v>8.57395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905.9</v>
      </c>
      <c r="D207" s="40">
        <v>905.5333333333333</v>
      </c>
      <c r="E207" s="40">
        <v>892.61666666666656</v>
      </c>
      <c r="F207" s="40">
        <v>879.33333333333326</v>
      </c>
      <c r="G207" s="40">
        <v>866.41666666666652</v>
      </c>
      <c r="H207" s="40">
        <v>918.81666666666661</v>
      </c>
      <c r="I207" s="40">
        <v>931.73333333333335</v>
      </c>
      <c r="J207" s="40">
        <v>945.01666666666665</v>
      </c>
      <c r="K207" s="31">
        <v>918.45</v>
      </c>
      <c r="L207" s="31">
        <v>892.25</v>
      </c>
      <c r="M207" s="31">
        <v>29.449020000000001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265.7</v>
      </c>
      <c r="D208" s="40">
        <v>265.48333333333335</v>
      </c>
      <c r="E208" s="40">
        <v>261.01666666666671</v>
      </c>
      <c r="F208" s="40">
        <v>256.33333333333337</v>
      </c>
      <c r="G208" s="40">
        <v>251.86666666666673</v>
      </c>
      <c r="H208" s="40">
        <v>270.16666666666669</v>
      </c>
      <c r="I208" s="40">
        <v>274.63333333333338</v>
      </c>
      <c r="J208" s="40">
        <v>279.31666666666666</v>
      </c>
      <c r="K208" s="31">
        <v>269.95</v>
      </c>
      <c r="L208" s="31">
        <v>260.8</v>
      </c>
      <c r="M208" s="31">
        <v>7.1211099999999998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909.7</v>
      </c>
      <c r="D209" s="40">
        <v>912.48333333333323</v>
      </c>
      <c r="E209" s="40">
        <v>905.21666666666647</v>
      </c>
      <c r="F209" s="40">
        <v>900.73333333333323</v>
      </c>
      <c r="G209" s="40">
        <v>893.46666666666647</v>
      </c>
      <c r="H209" s="40">
        <v>916.96666666666647</v>
      </c>
      <c r="I209" s="40">
        <v>924.23333333333312</v>
      </c>
      <c r="J209" s="40">
        <v>928.71666666666647</v>
      </c>
      <c r="K209" s="31">
        <v>919.75</v>
      </c>
      <c r="L209" s="31">
        <v>908</v>
      </c>
      <c r="M209" s="31">
        <v>1.89083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312.2</v>
      </c>
      <c r="D210" s="40">
        <v>307.84999999999997</v>
      </c>
      <c r="E210" s="40">
        <v>302.24999999999994</v>
      </c>
      <c r="F210" s="40">
        <v>292.29999999999995</v>
      </c>
      <c r="G210" s="40">
        <v>286.69999999999993</v>
      </c>
      <c r="H210" s="40">
        <v>317.79999999999995</v>
      </c>
      <c r="I210" s="40">
        <v>323.39999999999998</v>
      </c>
      <c r="J210" s="40">
        <v>333.34999999999997</v>
      </c>
      <c r="K210" s="31">
        <v>313.45</v>
      </c>
      <c r="L210" s="31">
        <v>297.89999999999998</v>
      </c>
      <c r="M210" s="31">
        <v>211.73374999999999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10.65</v>
      </c>
      <c r="D211" s="40">
        <v>10.766666666666666</v>
      </c>
      <c r="E211" s="40">
        <v>10.383333333333331</v>
      </c>
      <c r="F211" s="40">
        <v>10.116666666666665</v>
      </c>
      <c r="G211" s="40">
        <v>9.7333333333333307</v>
      </c>
      <c r="H211" s="40">
        <v>11.033333333333331</v>
      </c>
      <c r="I211" s="40">
        <v>11.416666666666664</v>
      </c>
      <c r="J211" s="40">
        <v>11.683333333333332</v>
      </c>
      <c r="K211" s="31">
        <v>11.15</v>
      </c>
      <c r="L211" s="31">
        <v>10.5</v>
      </c>
      <c r="M211" s="31">
        <v>3117.9559399999998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1298.3499999999999</v>
      </c>
      <c r="D212" s="40">
        <v>1301.8999999999999</v>
      </c>
      <c r="E212" s="40">
        <v>1289.4499999999998</v>
      </c>
      <c r="F212" s="40">
        <v>1280.55</v>
      </c>
      <c r="G212" s="40">
        <v>1268.0999999999999</v>
      </c>
      <c r="H212" s="40">
        <v>1310.7999999999997</v>
      </c>
      <c r="I212" s="40">
        <v>1323.25</v>
      </c>
      <c r="J212" s="40">
        <v>1332.1499999999996</v>
      </c>
      <c r="K212" s="31">
        <v>1314.35</v>
      </c>
      <c r="L212" s="31">
        <v>1293</v>
      </c>
      <c r="M212" s="31">
        <v>5.5674599999999996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2498.4</v>
      </c>
      <c r="D213" s="40">
        <v>2478.6333333333332</v>
      </c>
      <c r="E213" s="40">
        <v>2407.2666666666664</v>
      </c>
      <c r="F213" s="40">
        <v>2316.1333333333332</v>
      </c>
      <c r="G213" s="40">
        <v>2244.7666666666664</v>
      </c>
      <c r="H213" s="40">
        <v>2569.7666666666664</v>
      </c>
      <c r="I213" s="40">
        <v>2641.1333333333332</v>
      </c>
      <c r="J213" s="40">
        <v>2732.2666666666664</v>
      </c>
      <c r="K213" s="31">
        <v>2550</v>
      </c>
      <c r="L213" s="31">
        <v>2387.5</v>
      </c>
      <c r="M213" s="31">
        <v>3.5482100000000001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659.1</v>
      </c>
      <c r="D214" s="40">
        <v>654.68333333333328</v>
      </c>
      <c r="E214" s="40">
        <v>646.96666666666658</v>
      </c>
      <c r="F214" s="40">
        <v>634.83333333333326</v>
      </c>
      <c r="G214" s="40">
        <v>627.11666666666656</v>
      </c>
      <c r="H214" s="40">
        <v>666.81666666666661</v>
      </c>
      <c r="I214" s="40">
        <v>674.5333333333333</v>
      </c>
      <c r="J214" s="40">
        <v>686.66666666666663</v>
      </c>
      <c r="K214" s="40">
        <v>662.4</v>
      </c>
      <c r="L214" s="40">
        <v>642.54999999999995</v>
      </c>
      <c r="M214" s="40">
        <v>93.402159999999995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13.2</v>
      </c>
      <c r="D215" s="40">
        <v>13.183333333333332</v>
      </c>
      <c r="E215" s="40">
        <v>13.016666666666664</v>
      </c>
      <c r="F215" s="40">
        <v>12.833333333333332</v>
      </c>
      <c r="G215" s="40">
        <v>12.666666666666664</v>
      </c>
      <c r="H215" s="40">
        <v>13.366666666666664</v>
      </c>
      <c r="I215" s="40">
        <v>13.533333333333331</v>
      </c>
      <c r="J215" s="40">
        <v>13.716666666666663</v>
      </c>
      <c r="K215" s="40">
        <v>13.35</v>
      </c>
      <c r="L215" s="40">
        <v>13</v>
      </c>
      <c r="M215" s="40">
        <v>1071.5258899999999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306.14999999999998</v>
      </c>
      <c r="D216" s="40">
        <v>305.58333333333331</v>
      </c>
      <c r="E216" s="40">
        <v>297.56666666666661</v>
      </c>
      <c r="F216" s="40">
        <v>288.98333333333329</v>
      </c>
      <c r="G216" s="40">
        <v>280.96666666666658</v>
      </c>
      <c r="H216" s="40">
        <v>314.16666666666663</v>
      </c>
      <c r="I216" s="40">
        <v>322.18333333333339</v>
      </c>
      <c r="J216" s="40">
        <v>330.76666666666665</v>
      </c>
      <c r="K216" s="40">
        <v>313.60000000000002</v>
      </c>
      <c r="L216" s="40">
        <v>297</v>
      </c>
      <c r="M216" s="40">
        <v>357.16451000000001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19" sqref="D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44482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6"/>
      <c r="L9" s="27"/>
      <c r="M9" s="53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25929.5</v>
      </c>
      <c r="D11" s="40">
        <v>25810.233333333334</v>
      </c>
      <c r="E11" s="40">
        <v>25620.466666666667</v>
      </c>
      <c r="F11" s="40">
        <v>25311.433333333334</v>
      </c>
      <c r="G11" s="40">
        <v>25121.666666666668</v>
      </c>
      <c r="H11" s="40">
        <v>26119.266666666666</v>
      </c>
      <c r="I11" s="40">
        <v>26309.033333333336</v>
      </c>
      <c r="J11" s="40">
        <v>26618.066666666666</v>
      </c>
      <c r="K11" s="31">
        <v>26000</v>
      </c>
      <c r="L11" s="31">
        <v>25501.200000000001</v>
      </c>
      <c r="M11" s="31">
        <v>0.31047000000000002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1827.65</v>
      </c>
      <c r="D12" s="40">
        <v>1835.55</v>
      </c>
      <c r="E12" s="40">
        <v>1811.1</v>
      </c>
      <c r="F12" s="40">
        <v>1794.55</v>
      </c>
      <c r="G12" s="40">
        <v>1770.1</v>
      </c>
      <c r="H12" s="40">
        <v>1852.1</v>
      </c>
      <c r="I12" s="40">
        <v>1876.5500000000002</v>
      </c>
      <c r="J12" s="40">
        <v>1893.1</v>
      </c>
      <c r="K12" s="31">
        <v>1860</v>
      </c>
      <c r="L12" s="31">
        <v>1819</v>
      </c>
      <c r="M12" s="31">
        <v>0.83711000000000002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2459.8000000000002</v>
      </c>
      <c r="D13" s="40">
        <v>2447.3666666666668</v>
      </c>
      <c r="E13" s="40">
        <v>2388.4833333333336</v>
      </c>
      <c r="F13" s="40">
        <v>2317.166666666667</v>
      </c>
      <c r="G13" s="40">
        <v>2258.2833333333338</v>
      </c>
      <c r="H13" s="40">
        <v>2518.6833333333334</v>
      </c>
      <c r="I13" s="40">
        <v>2577.5666666666666</v>
      </c>
      <c r="J13" s="40">
        <v>2648.8833333333332</v>
      </c>
      <c r="K13" s="31">
        <v>2506.25</v>
      </c>
      <c r="L13" s="31">
        <v>2376.0500000000002</v>
      </c>
      <c r="M13" s="31">
        <v>0.37345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2245.65</v>
      </c>
      <c r="D14" s="40">
        <v>2243.8666666666663</v>
      </c>
      <c r="E14" s="40">
        <v>2228.7333333333327</v>
      </c>
      <c r="F14" s="40">
        <v>2211.8166666666662</v>
      </c>
      <c r="G14" s="40">
        <v>2196.6833333333325</v>
      </c>
      <c r="H14" s="40">
        <v>2260.7833333333328</v>
      </c>
      <c r="I14" s="40">
        <v>2275.916666666667</v>
      </c>
      <c r="J14" s="40">
        <v>2292.833333333333</v>
      </c>
      <c r="K14" s="31">
        <v>2259</v>
      </c>
      <c r="L14" s="31">
        <v>2226.9499999999998</v>
      </c>
      <c r="M14" s="31">
        <v>1.8387199999999999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1852.85</v>
      </c>
      <c r="D15" s="40">
        <v>1867.6333333333332</v>
      </c>
      <c r="E15" s="40">
        <v>1835.2166666666665</v>
      </c>
      <c r="F15" s="40">
        <v>1817.5833333333333</v>
      </c>
      <c r="G15" s="40">
        <v>1785.1666666666665</v>
      </c>
      <c r="H15" s="40">
        <v>1885.2666666666664</v>
      </c>
      <c r="I15" s="40">
        <v>1917.6833333333334</v>
      </c>
      <c r="J15" s="40">
        <v>1935.3166666666664</v>
      </c>
      <c r="K15" s="31">
        <v>1900.05</v>
      </c>
      <c r="L15" s="31">
        <v>1850</v>
      </c>
      <c r="M15" s="31">
        <v>1.3382799999999999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872.7</v>
      </c>
      <c r="D16" s="40">
        <v>873.23333333333323</v>
      </c>
      <c r="E16" s="40">
        <v>861.46666666666647</v>
      </c>
      <c r="F16" s="40">
        <v>850.23333333333323</v>
      </c>
      <c r="G16" s="40">
        <v>838.46666666666647</v>
      </c>
      <c r="H16" s="40">
        <v>884.46666666666647</v>
      </c>
      <c r="I16" s="40">
        <v>896.23333333333312</v>
      </c>
      <c r="J16" s="40">
        <v>907.46666666666647</v>
      </c>
      <c r="K16" s="31">
        <v>885</v>
      </c>
      <c r="L16" s="31">
        <v>862</v>
      </c>
      <c r="M16" s="31">
        <v>2.4052500000000001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1216</v>
      </c>
      <c r="D17" s="40">
        <v>1214.6499999999999</v>
      </c>
      <c r="E17" s="40">
        <v>1201.3499999999997</v>
      </c>
      <c r="F17" s="40">
        <v>1186.6999999999998</v>
      </c>
      <c r="G17" s="40">
        <v>1173.3999999999996</v>
      </c>
      <c r="H17" s="40">
        <v>1229.2999999999997</v>
      </c>
      <c r="I17" s="40">
        <v>1242.5999999999999</v>
      </c>
      <c r="J17" s="40">
        <v>1257.2499999999998</v>
      </c>
      <c r="K17" s="31">
        <v>1227.95</v>
      </c>
      <c r="L17" s="31">
        <v>1200</v>
      </c>
      <c r="M17" s="31">
        <v>7.7106899999999996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624.70000000000005</v>
      </c>
      <c r="D18" s="40">
        <v>624.75</v>
      </c>
      <c r="E18" s="40">
        <v>621.95000000000005</v>
      </c>
      <c r="F18" s="40">
        <v>619.20000000000005</v>
      </c>
      <c r="G18" s="40">
        <v>616.40000000000009</v>
      </c>
      <c r="H18" s="40">
        <v>627.5</v>
      </c>
      <c r="I18" s="40">
        <v>630.29999999999995</v>
      </c>
      <c r="J18" s="40">
        <v>633.04999999999995</v>
      </c>
      <c r="K18" s="31">
        <v>627.54999999999995</v>
      </c>
      <c r="L18" s="31">
        <v>622</v>
      </c>
      <c r="M18" s="31">
        <v>1.3993100000000001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1109.25</v>
      </c>
      <c r="D19" s="40">
        <v>1105.3333333333333</v>
      </c>
      <c r="E19" s="40">
        <v>1092.0666666666666</v>
      </c>
      <c r="F19" s="40">
        <v>1074.8833333333334</v>
      </c>
      <c r="G19" s="40">
        <v>1061.6166666666668</v>
      </c>
      <c r="H19" s="40">
        <v>1122.5166666666664</v>
      </c>
      <c r="I19" s="40">
        <v>1135.7833333333333</v>
      </c>
      <c r="J19" s="40">
        <v>1152.9666666666662</v>
      </c>
      <c r="K19" s="31">
        <v>1118.5999999999999</v>
      </c>
      <c r="L19" s="31">
        <v>1088.1500000000001</v>
      </c>
      <c r="M19" s="31">
        <v>5.7214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2808.75</v>
      </c>
      <c r="D20" s="40">
        <v>2796.2833333333333</v>
      </c>
      <c r="E20" s="40">
        <v>2757.5666666666666</v>
      </c>
      <c r="F20" s="40">
        <v>2706.3833333333332</v>
      </c>
      <c r="G20" s="40">
        <v>2667.6666666666665</v>
      </c>
      <c r="H20" s="40">
        <v>2847.4666666666667</v>
      </c>
      <c r="I20" s="40">
        <v>2886.1833333333329</v>
      </c>
      <c r="J20" s="40">
        <v>2937.3666666666668</v>
      </c>
      <c r="K20" s="31">
        <v>2835</v>
      </c>
      <c r="L20" s="31">
        <v>2745.1</v>
      </c>
      <c r="M20" s="31">
        <v>1.1206199999999999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21705.85</v>
      </c>
      <c r="D21" s="40">
        <v>21867.650000000005</v>
      </c>
      <c r="E21" s="40">
        <v>21455.350000000009</v>
      </c>
      <c r="F21" s="40">
        <v>21204.850000000006</v>
      </c>
      <c r="G21" s="40">
        <v>20792.55000000001</v>
      </c>
      <c r="H21" s="40">
        <v>22118.150000000009</v>
      </c>
      <c r="I21" s="40">
        <v>22530.450000000004</v>
      </c>
      <c r="J21" s="40">
        <v>22780.950000000008</v>
      </c>
      <c r="K21" s="31">
        <v>22279.95</v>
      </c>
      <c r="L21" s="31">
        <v>21617.15</v>
      </c>
      <c r="M21" s="31">
        <v>0.18840999999999999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1554.45</v>
      </c>
      <c r="D22" s="40">
        <v>1545.2833333333335</v>
      </c>
      <c r="E22" s="40">
        <v>1523.666666666667</v>
      </c>
      <c r="F22" s="40">
        <v>1492.8833333333334</v>
      </c>
      <c r="G22" s="40">
        <v>1471.2666666666669</v>
      </c>
      <c r="H22" s="40">
        <v>1576.0666666666671</v>
      </c>
      <c r="I22" s="40">
        <v>1597.6833333333334</v>
      </c>
      <c r="J22" s="40">
        <v>1628.4666666666672</v>
      </c>
      <c r="K22" s="31">
        <v>1566.9</v>
      </c>
      <c r="L22" s="31">
        <v>1514.5</v>
      </c>
      <c r="M22" s="31">
        <v>19.007490000000001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1208.3499999999999</v>
      </c>
      <c r="D23" s="40">
        <v>1192.7833333333333</v>
      </c>
      <c r="E23" s="40">
        <v>1165.5666666666666</v>
      </c>
      <c r="F23" s="40">
        <v>1122.7833333333333</v>
      </c>
      <c r="G23" s="40">
        <v>1095.5666666666666</v>
      </c>
      <c r="H23" s="40">
        <v>1235.5666666666666</v>
      </c>
      <c r="I23" s="40">
        <v>1262.7833333333333</v>
      </c>
      <c r="J23" s="40">
        <v>1305.5666666666666</v>
      </c>
      <c r="K23" s="31">
        <v>1220</v>
      </c>
      <c r="L23" s="31">
        <v>1150</v>
      </c>
      <c r="M23" s="31">
        <v>4.1842100000000002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736.9</v>
      </c>
      <c r="D24" s="40">
        <v>735.56666666666661</v>
      </c>
      <c r="E24" s="40">
        <v>730.18333333333317</v>
      </c>
      <c r="F24" s="40">
        <v>723.46666666666658</v>
      </c>
      <c r="G24" s="40">
        <v>718.08333333333314</v>
      </c>
      <c r="H24" s="40">
        <v>742.28333333333319</v>
      </c>
      <c r="I24" s="40">
        <v>747.66666666666663</v>
      </c>
      <c r="J24" s="40">
        <v>754.38333333333321</v>
      </c>
      <c r="K24" s="31">
        <v>740.95</v>
      </c>
      <c r="L24" s="31">
        <v>728.85</v>
      </c>
      <c r="M24" s="31">
        <v>21.525130000000001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1406.4</v>
      </c>
      <c r="D25" s="40">
        <v>1397.1333333333332</v>
      </c>
      <c r="E25" s="40">
        <v>1379.2666666666664</v>
      </c>
      <c r="F25" s="40">
        <v>1352.1333333333332</v>
      </c>
      <c r="G25" s="40">
        <v>1334.2666666666664</v>
      </c>
      <c r="H25" s="40">
        <v>1424.2666666666664</v>
      </c>
      <c r="I25" s="40">
        <v>1442.1333333333332</v>
      </c>
      <c r="J25" s="40">
        <v>1469.2666666666664</v>
      </c>
      <c r="K25" s="31">
        <v>1415</v>
      </c>
      <c r="L25" s="31">
        <v>1370</v>
      </c>
      <c r="M25" s="31">
        <v>0.86875999999999998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1688.8</v>
      </c>
      <c r="D26" s="40">
        <v>1678.4833333333336</v>
      </c>
      <c r="E26" s="40">
        <v>1641.9666666666672</v>
      </c>
      <c r="F26" s="40">
        <v>1595.1333333333337</v>
      </c>
      <c r="G26" s="40">
        <v>1558.6166666666672</v>
      </c>
      <c r="H26" s="40">
        <v>1725.3166666666671</v>
      </c>
      <c r="I26" s="40">
        <v>1761.8333333333335</v>
      </c>
      <c r="J26" s="40">
        <v>1808.666666666667</v>
      </c>
      <c r="K26" s="31">
        <v>1715</v>
      </c>
      <c r="L26" s="31">
        <v>1631.65</v>
      </c>
      <c r="M26" s="31">
        <v>0.63319000000000003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108.55</v>
      </c>
      <c r="D27" s="40">
        <v>108.75</v>
      </c>
      <c r="E27" s="40">
        <v>107.85</v>
      </c>
      <c r="F27" s="40">
        <v>107.14999999999999</v>
      </c>
      <c r="G27" s="40">
        <v>106.24999999999999</v>
      </c>
      <c r="H27" s="40">
        <v>109.45</v>
      </c>
      <c r="I27" s="40">
        <v>110.35000000000001</v>
      </c>
      <c r="J27" s="40">
        <v>111.05000000000001</v>
      </c>
      <c r="K27" s="31">
        <v>109.65</v>
      </c>
      <c r="L27" s="31">
        <v>108.05</v>
      </c>
      <c r="M27" s="31">
        <v>18.830030000000001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271.95</v>
      </c>
      <c r="D28" s="40">
        <v>268.33333333333331</v>
      </c>
      <c r="E28" s="40">
        <v>261.11666666666662</v>
      </c>
      <c r="F28" s="40">
        <v>250.2833333333333</v>
      </c>
      <c r="G28" s="40">
        <v>243.06666666666661</v>
      </c>
      <c r="H28" s="40">
        <v>279.16666666666663</v>
      </c>
      <c r="I28" s="40">
        <v>286.38333333333333</v>
      </c>
      <c r="J28" s="40">
        <v>297.21666666666664</v>
      </c>
      <c r="K28" s="31">
        <v>275.55</v>
      </c>
      <c r="L28" s="31">
        <v>257.5</v>
      </c>
      <c r="M28" s="31">
        <v>95.775120000000001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402.35</v>
      </c>
      <c r="D29" s="40">
        <v>406.41666666666669</v>
      </c>
      <c r="E29" s="40">
        <v>396.83333333333337</v>
      </c>
      <c r="F29" s="40">
        <v>391.31666666666666</v>
      </c>
      <c r="G29" s="40">
        <v>381.73333333333335</v>
      </c>
      <c r="H29" s="40">
        <v>411.93333333333339</v>
      </c>
      <c r="I29" s="40">
        <v>421.51666666666677</v>
      </c>
      <c r="J29" s="40">
        <v>427.03333333333342</v>
      </c>
      <c r="K29" s="31">
        <v>416</v>
      </c>
      <c r="L29" s="31">
        <v>400.9</v>
      </c>
      <c r="M29" s="31">
        <v>3.01078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233.8</v>
      </c>
      <c r="D30" s="40">
        <v>235.25</v>
      </c>
      <c r="E30" s="40">
        <v>230.1</v>
      </c>
      <c r="F30" s="40">
        <v>226.4</v>
      </c>
      <c r="G30" s="40">
        <v>221.25</v>
      </c>
      <c r="H30" s="40">
        <v>238.95</v>
      </c>
      <c r="I30" s="40">
        <v>244.09999999999997</v>
      </c>
      <c r="J30" s="40">
        <v>247.79999999999998</v>
      </c>
      <c r="K30" s="31">
        <v>240.4</v>
      </c>
      <c r="L30" s="31">
        <v>231.55</v>
      </c>
      <c r="M30" s="31">
        <v>11.561299999999999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1192.75</v>
      </c>
      <c r="D31" s="40">
        <v>1205.8500000000001</v>
      </c>
      <c r="E31" s="40">
        <v>1167.7000000000003</v>
      </c>
      <c r="F31" s="40">
        <v>1142.6500000000001</v>
      </c>
      <c r="G31" s="40">
        <v>1104.5000000000002</v>
      </c>
      <c r="H31" s="40">
        <v>1230.9000000000003</v>
      </c>
      <c r="I31" s="40">
        <v>1269.0500000000004</v>
      </c>
      <c r="J31" s="40">
        <v>1294.1000000000004</v>
      </c>
      <c r="K31" s="31">
        <v>1244</v>
      </c>
      <c r="L31" s="31">
        <v>1180.8</v>
      </c>
      <c r="M31" s="31">
        <v>4.7603799999999996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2270.35</v>
      </c>
      <c r="D32" s="40">
        <v>2279.1166666666668</v>
      </c>
      <c r="E32" s="40">
        <v>2241.2333333333336</v>
      </c>
      <c r="F32" s="40">
        <v>2212.1166666666668</v>
      </c>
      <c r="G32" s="40">
        <v>2174.2333333333336</v>
      </c>
      <c r="H32" s="40">
        <v>2308.2333333333336</v>
      </c>
      <c r="I32" s="40">
        <v>2346.1166666666668</v>
      </c>
      <c r="J32" s="40">
        <v>2375.2333333333336</v>
      </c>
      <c r="K32" s="31">
        <v>2317</v>
      </c>
      <c r="L32" s="31">
        <v>2250</v>
      </c>
      <c r="M32" s="31">
        <v>0.46617999999999998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2233.6999999999998</v>
      </c>
      <c r="D33" s="40">
        <v>2233.7333333333331</v>
      </c>
      <c r="E33" s="40">
        <v>2217.4666666666662</v>
      </c>
      <c r="F33" s="40">
        <v>2201.2333333333331</v>
      </c>
      <c r="G33" s="40">
        <v>2184.9666666666662</v>
      </c>
      <c r="H33" s="40">
        <v>2249.9666666666662</v>
      </c>
      <c r="I33" s="40">
        <v>2266.2333333333336</v>
      </c>
      <c r="J33" s="40">
        <v>2282.4666666666662</v>
      </c>
      <c r="K33" s="31">
        <v>2250</v>
      </c>
      <c r="L33" s="31">
        <v>2217.5</v>
      </c>
      <c r="M33" s="31">
        <v>0.31376999999999999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114.85</v>
      </c>
      <c r="D34" s="40">
        <v>115.10000000000001</v>
      </c>
      <c r="E34" s="40">
        <v>113.25000000000001</v>
      </c>
      <c r="F34" s="40">
        <v>111.65</v>
      </c>
      <c r="G34" s="40">
        <v>109.80000000000001</v>
      </c>
      <c r="H34" s="40">
        <v>116.70000000000002</v>
      </c>
      <c r="I34" s="40">
        <v>118.55000000000001</v>
      </c>
      <c r="J34" s="40">
        <v>120.15000000000002</v>
      </c>
      <c r="K34" s="31">
        <v>116.95</v>
      </c>
      <c r="L34" s="31">
        <v>113.5</v>
      </c>
      <c r="M34" s="31">
        <v>4.3028899999999997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822.45</v>
      </c>
      <c r="D35" s="40">
        <v>834.86666666666667</v>
      </c>
      <c r="E35" s="40">
        <v>805.68333333333339</v>
      </c>
      <c r="F35" s="40">
        <v>788.91666666666674</v>
      </c>
      <c r="G35" s="40">
        <v>759.73333333333346</v>
      </c>
      <c r="H35" s="40">
        <v>851.63333333333333</v>
      </c>
      <c r="I35" s="40">
        <v>880.81666666666649</v>
      </c>
      <c r="J35" s="40">
        <v>897.58333333333326</v>
      </c>
      <c r="K35" s="31">
        <v>864.05</v>
      </c>
      <c r="L35" s="31">
        <v>818.1</v>
      </c>
      <c r="M35" s="31">
        <v>33.406930000000003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3939.95</v>
      </c>
      <c r="D36" s="40">
        <v>3936.3166666666671</v>
      </c>
      <c r="E36" s="40">
        <v>3903.6333333333341</v>
      </c>
      <c r="F36" s="40">
        <v>3867.3166666666671</v>
      </c>
      <c r="G36" s="40">
        <v>3834.6333333333341</v>
      </c>
      <c r="H36" s="40">
        <v>3972.6333333333341</v>
      </c>
      <c r="I36" s="40">
        <v>4005.3166666666675</v>
      </c>
      <c r="J36" s="40">
        <v>4041.6333333333341</v>
      </c>
      <c r="K36" s="31">
        <v>3969</v>
      </c>
      <c r="L36" s="31">
        <v>3900</v>
      </c>
      <c r="M36" s="31">
        <v>0.86514999999999997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3970.5</v>
      </c>
      <c r="D37" s="40">
        <v>3988.8333333333335</v>
      </c>
      <c r="E37" s="40">
        <v>3932.666666666667</v>
      </c>
      <c r="F37" s="40">
        <v>3894.8333333333335</v>
      </c>
      <c r="G37" s="40">
        <v>3838.666666666667</v>
      </c>
      <c r="H37" s="40">
        <v>4026.666666666667</v>
      </c>
      <c r="I37" s="40">
        <v>4082.8333333333339</v>
      </c>
      <c r="J37" s="40">
        <v>4120.666666666667</v>
      </c>
      <c r="K37" s="31">
        <v>4045</v>
      </c>
      <c r="L37" s="31">
        <v>3951</v>
      </c>
      <c r="M37" s="31">
        <v>0.45517000000000002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26.4</v>
      </c>
      <c r="D38" s="40">
        <v>25.916666666666668</v>
      </c>
      <c r="E38" s="40">
        <v>25.033333333333335</v>
      </c>
      <c r="F38" s="40">
        <v>23.666666666666668</v>
      </c>
      <c r="G38" s="40">
        <v>22.783333333333335</v>
      </c>
      <c r="H38" s="40">
        <v>27.283333333333335</v>
      </c>
      <c r="I38" s="40">
        <v>28.166666666666668</v>
      </c>
      <c r="J38" s="40">
        <v>29.533333333333335</v>
      </c>
      <c r="K38" s="31">
        <v>26.8</v>
      </c>
      <c r="L38" s="31">
        <v>24.55</v>
      </c>
      <c r="M38" s="31">
        <v>423.14386999999999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767.5</v>
      </c>
      <c r="D39" s="40">
        <v>770.30000000000007</v>
      </c>
      <c r="E39" s="40">
        <v>761.70000000000016</v>
      </c>
      <c r="F39" s="40">
        <v>755.90000000000009</v>
      </c>
      <c r="G39" s="40">
        <v>747.30000000000018</v>
      </c>
      <c r="H39" s="40">
        <v>776.10000000000014</v>
      </c>
      <c r="I39" s="40">
        <v>784.7</v>
      </c>
      <c r="J39" s="40">
        <v>790.50000000000011</v>
      </c>
      <c r="K39" s="31">
        <v>778.9</v>
      </c>
      <c r="L39" s="31">
        <v>764.5</v>
      </c>
      <c r="M39" s="31">
        <v>8.6408000000000005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3652.5</v>
      </c>
      <c r="D40" s="40">
        <v>3670.4833333333336</v>
      </c>
      <c r="E40" s="40">
        <v>3552.3166666666671</v>
      </c>
      <c r="F40" s="40">
        <v>3452.1333333333337</v>
      </c>
      <c r="G40" s="40">
        <v>3333.9666666666672</v>
      </c>
      <c r="H40" s="40">
        <v>3770.666666666667</v>
      </c>
      <c r="I40" s="40">
        <v>3888.833333333333</v>
      </c>
      <c r="J40" s="40">
        <v>3989.0166666666669</v>
      </c>
      <c r="K40" s="31">
        <v>3788.65</v>
      </c>
      <c r="L40" s="31">
        <v>3570.3</v>
      </c>
      <c r="M40" s="31">
        <v>1.4977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403.6</v>
      </c>
      <c r="D41" s="40">
        <v>402.38333333333338</v>
      </c>
      <c r="E41" s="40">
        <v>399.76666666666677</v>
      </c>
      <c r="F41" s="40">
        <v>395.93333333333339</v>
      </c>
      <c r="G41" s="40">
        <v>393.31666666666678</v>
      </c>
      <c r="H41" s="40">
        <v>406.21666666666675</v>
      </c>
      <c r="I41" s="40">
        <v>408.83333333333343</v>
      </c>
      <c r="J41" s="40">
        <v>412.66666666666674</v>
      </c>
      <c r="K41" s="31">
        <v>405</v>
      </c>
      <c r="L41" s="31">
        <v>398.55</v>
      </c>
      <c r="M41" s="31">
        <v>21.174800000000001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1444.4</v>
      </c>
      <c r="D42" s="40">
        <v>1438.2</v>
      </c>
      <c r="E42" s="40">
        <v>1378.4</v>
      </c>
      <c r="F42" s="40">
        <v>1312.4</v>
      </c>
      <c r="G42" s="40">
        <v>1252.6000000000001</v>
      </c>
      <c r="H42" s="40">
        <v>1504.2</v>
      </c>
      <c r="I42" s="40">
        <v>1563.9999999999998</v>
      </c>
      <c r="J42" s="40">
        <v>1630</v>
      </c>
      <c r="K42" s="31">
        <v>1498</v>
      </c>
      <c r="L42" s="31">
        <v>1372.2</v>
      </c>
      <c r="M42" s="31">
        <v>17.843640000000001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4351.3</v>
      </c>
      <c r="D43" s="40">
        <v>4350.55</v>
      </c>
      <c r="E43" s="40">
        <v>4294.05</v>
      </c>
      <c r="F43" s="40">
        <v>4236.8</v>
      </c>
      <c r="G43" s="40">
        <v>4180.3</v>
      </c>
      <c r="H43" s="40">
        <v>4407.8</v>
      </c>
      <c r="I43" s="40">
        <v>4464.3</v>
      </c>
      <c r="J43" s="40">
        <v>4521.55</v>
      </c>
      <c r="K43" s="31">
        <v>4407.05</v>
      </c>
      <c r="L43" s="31">
        <v>4293.3</v>
      </c>
      <c r="M43" s="31">
        <v>6.1269200000000001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239</v>
      </c>
      <c r="D44" s="40">
        <v>240.03333333333333</v>
      </c>
      <c r="E44" s="40">
        <v>235.06666666666666</v>
      </c>
      <c r="F44" s="40">
        <v>231.13333333333333</v>
      </c>
      <c r="G44" s="40">
        <v>226.16666666666666</v>
      </c>
      <c r="H44" s="40">
        <v>243.96666666666667</v>
      </c>
      <c r="I44" s="40">
        <v>248.93333333333331</v>
      </c>
      <c r="J44" s="40">
        <v>252.86666666666667</v>
      </c>
      <c r="K44" s="31">
        <v>245</v>
      </c>
      <c r="L44" s="31">
        <v>236.1</v>
      </c>
      <c r="M44" s="31">
        <v>48.186360000000001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362.75</v>
      </c>
      <c r="D45" s="40">
        <v>364.75</v>
      </c>
      <c r="E45" s="40">
        <v>359.5</v>
      </c>
      <c r="F45" s="40">
        <v>356.25</v>
      </c>
      <c r="G45" s="40">
        <v>351</v>
      </c>
      <c r="H45" s="40">
        <v>368</v>
      </c>
      <c r="I45" s="40">
        <v>373.25</v>
      </c>
      <c r="J45" s="40">
        <v>376.5</v>
      </c>
      <c r="K45" s="31">
        <v>370</v>
      </c>
      <c r="L45" s="31">
        <v>361.5</v>
      </c>
      <c r="M45" s="31">
        <v>0.94081999999999999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139.1</v>
      </c>
      <c r="D46" s="40">
        <v>137.91666666666666</v>
      </c>
      <c r="E46" s="40">
        <v>135.83333333333331</v>
      </c>
      <c r="F46" s="40">
        <v>132.56666666666666</v>
      </c>
      <c r="G46" s="40">
        <v>130.48333333333332</v>
      </c>
      <c r="H46" s="40">
        <v>141.18333333333331</v>
      </c>
      <c r="I46" s="40">
        <v>143.26666666666662</v>
      </c>
      <c r="J46" s="40">
        <v>146.5333333333333</v>
      </c>
      <c r="K46" s="31">
        <v>140</v>
      </c>
      <c r="L46" s="31">
        <v>134.65</v>
      </c>
      <c r="M46" s="31">
        <v>159.64966999999999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121.5</v>
      </c>
      <c r="D47" s="40">
        <v>120.81666666666666</v>
      </c>
      <c r="E47" s="40">
        <v>118.43333333333332</v>
      </c>
      <c r="F47" s="40">
        <v>115.36666666666666</v>
      </c>
      <c r="G47" s="40">
        <v>112.98333333333332</v>
      </c>
      <c r="H47" s="40">
        <v>123.88333333333333</v>
      </c>
      <c r="I47" s="40">
        <v>126.26666666666665</v>
      </c>
      <c r="J47" s="40">
        <v>129.33333333333331</v>
      </c>
      <c r="K47" s="31">
        <v>123.2</v>
      </c>
      <c r="L47" s="31">
        <v>117.75</v>
      </c>
      <c r="M47" s="31">
        <v>65.491569999999996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3323.25</v>
      </c>
      <c r="D48" s="40">
        <v>3312.75</v>
      </c>
      <c r="E48" s="40">
        <v>3290.5</v>
      </c>
      <c r="F48" s="40">
        <v>3257.75</v>
      </c>
      <c r="G48" s="40">
        <v>3235.5</v>
      </c>
      <c r="H48" s="40">
        <v>3345.5</v>
      </c>
      <c r="I48" s="40">
        <v>3367.75</v>
      </c>
      <c r="J48" s="40">
        <v>3400.5</v>
      </c>
      <c r="K48" s="31">
        <v>3335</v>
      </c>
      <c r="L48" s="31">
        <v>3280</v>
      </c>
      <c r="M48" s="31">
        <v>5.6452400000000003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211.35</v>
      </c>
      <c r="D49" s="40">
        <v>211.46666666666667</v>
      </c>
      <c r="E49" s="40">
        <v>208.88333333333333</v>
      </c>
      <c r="F49" s="40">
        <v>206.41666666666666</v>
      </c>
      <c r="G49" s="40">
        <v>203.83333333333331</v>
      </c>
      <c r="H49" s="40">
        <v>213.93333333333334</v>
      </c>
      <c r="I49" s="40">
        <v>216.51666666666665</v>
      </c>
      <c r="J49" s="40">
        <v>218.98333333333335</v>
      </c>
      <c r="K49" s="31">
        <v>214.05</v>
      </c>
      <c r="L49" s="31">
        <v>209</v>
      </c>
      <c r="M49" s="31">
        <v>3.2331599999999998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3163.25</v>
      </c>
      <c r="D50" s="40">
        <v>3166.75</v>
      </c>
      <c r="E50" s="40">
        <v>3136.5</v>
      </c>
      <c r="F50" s="40">
        <v>3109.75</v>
      </c>
      <c r="G50" s="40">
        <v>3079.5</v>
      </c>
      <c r="H50" s="40">
        <v>3193.5</v>
      </c>
      <c r="I50" s="40">
        <v>3223.75</v>
      </c>
      <c r="J50" s="40">
        <v>3250.5</v>
      </c>
      <c r="K50" s="31">
        <v>3197</v>
      </c>
      <c r="L50" s="31">
        <v>3140</v>
      </c>
      <c r="M50" s="31">
        <v>0.18604999999999999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2277.6</v>
      </c>
      <c r="D51" s="40">
        <v>2271.4499999999998</v>
      </c>
      <c r="E51" s="40">
        <v>2247.9499999999998</v>
      </c>
      <c r="F51" s="40">
        <v>2218.3000000000002</v>
      </c>
      <c r="G51" s="40">
        <v>2194.8000000000002</v>
      </c>
      <c r="H51" s="40">
        <v>2301.0999999999995</v>
      </c>
      <c r="I51" s="40">
        <v>2324.5999999999995</v>
      </c>
      <c r="J51" s="40">
        <v>2354.2499999999991</v>
      </c>
      <c r="K51" s="31">
        <v>2294.9499999999998</v>
      </c>
      <c r="L51" s="31">
        <v>2241.8000000000002</v>
      </c>
      <c r="M51" s="31">
        <v>3.01572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10687.9</v>
      </c>
      <c r="D52" s="40">
        <v>10727.433333333332</v>
      </c>
      <c r="E52" s="40">
        <v>10560.466666666665</v>
      </c>
      <c r="F52" s="40">
        <v>10433.033333333333</v>
      </c>
      <c r="G52" s="40">
        <v>10266.066666666666</v>
      </c>
      <c r="H52" s="40">
        <v>10854.866666666665</v>
      </c>
      <c r="I52" s="40">
        <v>11021.833333333332</v>
      </c>
      <c r="J52" s="40">
        <v>11149.266666666665</v>
      </c>
      <c r="K52" s="31">
        <v>10894.4</v>
      </c>
      <c r="L52" s="31">
        <v>10600</v>
      </c>
      <c r="M52" s="31">
        <v>0.22015000000000001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729.85</v>
      </c>
      <c r="D53" s="40">
        <v>728.46666666666658</v>
      </c>
      <c r="E53" s="40">
        <v>721.43333333333317</v>
      </c>
      <c r="F53" s="40">
        <v>713.01666666666654</v>
      </c>
      <c r="G53" s="40">
        <v>705.98333333333312</v>
      </c>
      <c r="H53" s="40">
        <v>736.88333333333321</v>
      </c>
      <c r="I53" s="40">
        <v>743.91666666666674</v>
      </c>
      <c r="J53" s="40">
        <v>752.33333333333326</v>
      </c>
      <c r="K53" s="31">
        <v>735.5</v>
      </c>
      <c r="L53" s="31">
        <v>720.05</v>
      </c>
      <c r="M53" s="31">
        <v>25.05322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583.4</v>
      </c>
      <c r="D54" s="40">
        <v>582.06666666666672</v>
      </c>
      <c r="E54" s="40">
        <v>576.13333333333344</v>
      </c>
      <c r="F54" s="40">
        <v>568.86666666666667</v>
      </c>
      <c r="G54" s="40">
        <v>562.93333333333339</v>
      </c>
      <c r="H54" s="40">
        <v>589.33333333333348</v>
      </c>
      <c r="I54" s="40">
        <v>595.26666666666665</v>
      </c>
      <c r="J54" s="40">
        <v>602.53333333333353</v>
      </c>
      <c r="K54" s="31">
        <v>588</v>
      </c>
      <c r="L54" s="31">
        <v>574.79999999999995</v>
      </c>
      <c r="M54" s="31">
        <v>1.5866899999999999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4739</v>
      </c>
      <c r="D55" s="40">
        <v>4784.2833333333338</v>
      </c>
      <c r="E55" s="40">
        <v>4673.5666666666675</v>
      </c>
      <c r="F55" s="40">
        <v>4608.1333333333341</v>
      </c>
      <c r="G55" s="40">
        <v>4497.4166666666679</v>
      </c>
      <c r="H55" s="40">
        <v>4849.7166666666672</v>
      </c>
      <c r="I55" s="40">
        <v>4960.4333333333325</v>
      </c>
      <c r="J55" s="40">
        <v>5025.8666666666668</v>
      </c>
      <c r="K55" s="31">
        <v>4895</v>
      </c>
      <c r="L55" s="31">
        <v>4718.8500000000004</v>
      </c>
      <c r="M55" s="31">
        <v>8.1702700000000004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797.15</v>
      </c>
      <c r="D56" s="40">
        <v>794.1</v>
      </c>
      <c r="E56" s="40">
        <v>788.5</v>
      </c>
      <c r="F56" s="40">
        <v>779.85</v>
      </c>
      <c r="G56" s="40">
        <v>774.25</v>
      </c>
      <c r="H56" s="40">
        <v>802.75</v>
      </c>
      <c r="I56" s="40">
        <v>808.35000000000014</v>
      </c>
      <c r="J56" s="40">
        <v>817</v>
      </c>
      <c r="K56" s="31">
        <v>799.7</v>
      </c>
      <c r="L56" s="31">
        <v>785.45</v>
      </c>
      <c r="M56" s="31">
        <v>50.985019999999999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3432.95</v>
      </c>
      <c r="D57" s="40">
        <v>3443.35</v>
      </c>
      <c r="E57" s="40">
        <v>3399.6</v>
      </c>
      <c r="F57" s="40">
        <v>3366.25</v>
      </c>
      <c r="G57" s="40">
        <v>3322.5</v>
      </c>
      <c r="H57" s="40">
        <v>3476.7</v>
      </c>
      <c r="I57" s="40">
        <v>3520.45</v>
      </c>
      <c r="J57" s="40">
        <v>3553.7999999999997</v>
      </c>
      <c r="K57" s="31">
        <v>3487.1</v>
      </c>
      <c r="L57" s="31">
        <v>3410</v>
      </c>
      <c r="M57" s="31">
        <v>0.23991999999999999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1538.45</v>
      </c>
      <c r="D58" s="40">
        <v>1544.5666666666666</v>
      </c>
      <c r="E58" s="40">
        <v>1516.3833333333332</v>
      </c>
      <c r="F58" s="40">
        <v>1494.3166666666666</v>
      </c>
      <c r="G58" s="40">
        <v>1466.1333333333332</v>
      </c>
      <c r="H58" s="40">
        <v>1566.6333333333332</v>
      </c>
      <c r="I58" s="40">
        <v>1594.8166666666666</v>
      </c>
      <c r="J58" s="40">
        <v>1616.8833333333332</v>
      </c>
      <c r="K58" s="31">
        <v>1572.75</v>
      </c>
      <c r="L58" s="31">
        <v>1522.5</v>
      </c>
      <c r="M58" s="31">
        <v>2.8065000000000002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1457.8</v>
      </c>
      <c r="D59" s="40">
        <v>1446.5</v>
      </c>
      <c r="E59" s="40">
        <v>1423.6</v>
      </c>
      <c r="F59" s="40">
        <v>1389.3999999999999</v>
      </c>
      <c r="G59" s="40">
        <v>1366.4999999999998</v>
      </c>
      <c r="H59" s="40">
        <v>1480.7</v>
      </c>
      <c r="I59" s="40">
        <v>1503.6000000000001</v>
      </c>
      <c r="J59" s="40">
        <v>1537.8000000000002</v>
      </c>
      <c r="K59" s="31">
        <v>1469.4</v>
      </c>
      <c r="L59" s="31">
        <v>1412.3</v>
      </c>
      <c r="M59" s="31">
        <v>16.39978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3978.75</v>
      </c>
      <c r="D60" s="40">
        <v>3943.75</v>
      </c>
      <c r="E60" s="40">
        <v>3893</v>
      </c>
      <c r="F60" s="40">
        <v>3807.25</v>
      </c>
      <c r="G60" s="40">
        <v>3756.5</v>
      </c>
      <c r="H60" s="40">
        <v>4029.5</v>
      </c>
      <c r="I60" s="40">
        <v>4080.25</v>
      </c>
      <c r="J60" s="40">
        <v>4166</v>
      </c>
      <c r="K60" s="31">
        <v>3994.5</v>
      </c>
      <c r="L60" s="31">
        <v>3858</v>
      </c>
      <c r="M60" s="31">
        <v>13.53877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258.85000000000002</v>
      </c>
      <c r="D61" s="40">
        <v>259.7</v>
      </c>
      <c r="E61" s="40">
        <v>256.2</v>
      </c>
      <c r="F61" s="40">
        <v>253.55</v>
      </c>
      <c r="G61" s="40">
        <v>250.05</v>
      </c>
      <c r="H61" s="40">
        <v>262.34999999999997</v>
      </c>
      <c r="I61" s="40">
        <v>265.84999999999997</v>
      </c>
      <c r="J61" s="40">
        <v>268.49999999999994</v>
      </c>
      <c r="K61" s="31">
        <v>263.2</v>
      </c>
      <c r="L61" s="31">
        <v>257.05</v>
      </c>
      <c r="M61" s="31">
        <v>6.7267200000000003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1233.3499999999999</v>
      </c>
      <c r="D62" s="40">
        <v>1237.2</v>
      </c>
      <c r="E62" s="40">
        <v>1227.75</v>
      </c>
      <c r="F62" s="40">
        <v>1222.1499999999999</v>
      </c>
      <c r="G62" s="40">
        <v>1212.6999999999998</v>
      </c>
      <c r="H62" s="40">
        <v>1242.8000000000002</v>
      </c>
      <c r="I62" s="40">
        <v>1252.2500000000005</v>
      </c>
      <c r="J62" s="40">
        <v>1257.8500000000004</v>
      </c>
      <c r="K62" s="31">
        <v>1246.6500000000001</v>
      </c>
      <c r="L62" s="31">
        <v>1231.5999999999999</v>
      </c>
      <c r="M62" s="31">
        <v>0.76463000000000003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7855.75</v>
      </c>
      <c r="D63" s="40">
        <v>7843.583333333333</v>
      </c>
      <c r="E63" s="40">
        <v>7762.1666666666661</v>
      </c>
      <c r="F63" s="40">
        <v>7668.583333333333</v>
      </c>
      <c r="G63" s="40">
        <v>7587.1666666666661</v>
      </c>
      <c r="H63" s="40">
        <v>7937.1666666666661</v>
      </c>
      <c r="I63" s="40">
        <v>8018.5833333333321</v>
      </c>
      <c r="J63" s="40">
        <v>8112.1666666666661</v>
      </c>
      <c r="K63" s="31">
        <v>7925</v>
      </c>
      <c r="L63" s="31">
        <v>7750</v>
      </c>
      <c r="M63" s="31">
        <v>10.994490000000001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18222.650000000001</v>
      </c>
      <c r="D64" s="40">
        <v>18109.55</v>
      </c>
      <c r="E64" s="40">
        <v>17744.099999999999</v>
      </c>
      <c r="F64" s="40">
        <v>17265.55</v>
      </c>
      <c r="G64" s="40">
        <v>16900.099999999999</v>
      </c>
      <c r="H64" s="40">
        <v>18588.099999999999</v>
      </c>
      <c r="I64" s="40">
        <v>18953.550000000003</v>
      </c>
      <c r="J64" s="40">
        <v>19432.099999999999</v>
      </c>
      <c r="K64" s="31">
        <v>18475</v>
      </c>
      <c r="L64" s="31">
        <v>17631</v>
      </c>
      <c r="M64" s="31">
        <v>4.5459199999999997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4747.7</v>
      </c>
      <c r="D65" s="40">
        <v>4739.95</v>
      </c>
      <c r="E65" s="40">
        <v>4690.75</v>
      </c>
      <c r="F65" s="40">
        <v>4633.8</v>
      </c>
      <c r="G65" s="40">
        <v>4584.6000000000004</v>
      </c>
      <c r="H65" s="40">
        <v>4796.8999999999996</v>
      </c>
      <c r="I65" s="40">
        <v>4846.0999999999985</v>
      </c>
      <c r="J65" s="40">
        <v>4903.0499999999993</v>
      </c>
      <c r="K65" s="31">
        <v>4789.1499999999996</v>
      </c>
      <c r="L65" s="31">
        <v>4683</v>
      </c>
      <c r="M65" s="31">
        <v>0.36062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4488.1000000000004</v>
      </c>
      <c r="D66" s="40">
        <v>4501.416666666667</v>
      </c>
      <c r="E66" s="40">
        <v>4458.6333333333341</v>
      </c>
      <c r="F66" s="40">
        <v>4429.166666666667</v>
      </c>
      <c r="G66" s="40">
        <v>4386.3833333333341</v>
      </c>
      <c r="H66" s="40">
        <v>4530.8833333333341</v>
      </c>
      <c r="I66" s="40">
        <v>4573.666666666667</v>
      </c>
      <c r="J66" s="40">
        <v>4603.1333333333341</v>
      </c>
      <c r="K66" s="31">
        <v>4544.2</v>
      </c>
      <c r="L66" s="31">
        <v>4471.95</v>
      </c>
      <c r="M66" s="31">
        <v>0.28886000000000001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2593.65</v>
      </c>
      <c r="D67" s="40">
        <v>2600.666666666667</v>
      </c>
      <c r="E67" s="40">
        <v>2570.5333333333338</v>
      </c>
      <c r="F67" s="40">
        <v>2547.416666666667</v>
      </c>
      <c r="G67" s="40">
        <v>2517.2833333333338</v>
      </c>
      <c r="H67" s="40">
        <v>2623.7833333333338</v>
      </c>
      <c r="I67" s="40">
        <v>2653.916666666667</v>
      </c>
      <c r="J67" s="40">
        <v>2677.0333333333338</v>
      </c>
      <c r="K67" s="31">
        <v>2630.8</v>
      </c>
      <c r="L67" s="31">
        <v>2577.5500000000002</v>
      </c>
      <c r="M67" s="31">
        <v>3.8309000000000002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130.05000000000001</v>
      </c>
      <c r="D68" s="40">
        <v>130</v>
      </c>
      <c r="E68" s="40">
        <v>129.25</v>
      </c>
      <c r="F68" s="40">
        <v>128.44999999999999</v>
      </c>
      <c r="G68" s="40">
        <v>127.69999999999999</v>
      </c>
      <c r="H68" s="40">
        <v>130.80000000000001</v>
      </c>
      <c r="I68" s="40">
        <v>131.55000000000001</v>
      </c>
      <c r="J68" s="40">
        <v>132.35000000000002</v>
      </c>
      <c r="K68" s="31">
        <v>130.75</v>
      </c>
      <c r="L68" s="31">
        <v>129.19999999999999</v>
      </c>
      <c r="M68" s="31">
        <v>2.3364799999999999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377.85</v>
      </c>
      <c r="D69" s="40">
        <v>377.36666666666662</v>
      </c>
      <c r="E69" s="40">
        <v>371.73333333333323</v>
      </c>
      <c r="F69" s="40">
        <v>365.61666666666662</v>
      </c>
      <c r="G69" s="40">
        <v>359.98333333333323</v>
      </c>
      <c r="H69" s="40">
        <v>383.48333333333323</v>
      </c>
      <c r="I69" s="40">
        <v>389.11666666666656</v>
      </c>
      <c r="J69" s="40">
        <v>395.23333333333323</v>
      </c>
      <c r="K69" s="31">
        <v>383</v>
      </c>
      <c r="L69" s="31">
        <v>371.25</v>
      </c>
      <c r="M69" s="31">
        <v>17.696819999999999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328.1</v>
      </c>
      <c r="D70" s="40">
        <v>328.51666666666665</v>
      </c>
      <c r="E70" s="40">
        <v>323.2833333333333</v>
      </c>
      <c r="F70" s="40">
        <v>318.46666666666664</v>
      </c>
      <c r="G70" s="40">
        <v>313.23333333333329</v>
      </c>
      <c r="H70" s="40">
        <v>333.33333333333331</v>
      </c>
      <c r="I70" s="40">
        <v>338.56666666666666</v>
      </c>
      <c r="J70" s="40">
        <v>343.38333333333333</v>
      </c>
      <c r="K70" s="31">
        <v>333.75</v>
      </c>
      <c r="L70" s="31">
        <v>323.7</v>
      </c>
      <c r="M70" s="31">
        <v>58.905470000000001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88.1</v>
      </c>
      <c r="D71" s="40">
        <v>87.716666666666654</v>
      </c>
      <c r="E71" s="40">
        <v>86.683333333333309</v>
      </c>
      <c r="F71" s="40">
        <v>85.266666666666652</v>
      </c>
      <c r="G71" s="40">
        <v>84.233333333333306</v>
      </c>
      <c r="H71" s="40">
        <v>89.133333333333312</v>
      </c>
      <c r="I71" s="40">
        <v>90.166666666666643</v>
      </c>
      <c r="J71" s="40">
        <v>91.583333333333314</v>
      </c>
      <c r="K71" s="31">
        <v>88.75</v>
      </c>
      <c r="L71" s="31">
        <v>86.3</v>
      </c>
      <c r="M71" s="31">
        <v>502.51339999999999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58.6</v>
      </c>
      <c r="D72" s="40">
        <v>58.416666666666664</v>
      </c>
      <c r="E72" s="40">
        <v>57.43333333333333</v>
      </c>
      <c r="F72" s="40">
        <v>56.266666666666666</v>
      </c>
      <c r="G72" s="40">
        <v>55.283333333333331</v>
      </c>
      <c r="H72" s="40">
        <v>59.583333333333329</v>
      </c>
      <c r="I72" s="40">
        <v>60.566666666666663</v>
      </c>
      <c r="J72" s="40">
        <v>61.733333333333327</v>
      </c>
      <c r="K72" s="31">
        <v>59.4</v>
      </c>
      <c r="L72" s="31">
        <v>57.25</v>
      </c>
      <c r="M72" s="31">
        <v>140.28095999999999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21.2</v>
      </c>
      <c r="D73" s="40">
        <v>20.983333333333334</v>
      </c>
      <c r="E73" s="40">
        <v>20.466666666666669</v>
      </c>
      <c r="F73" s="40">
        <v>19.733333333333334</v>
      </c>
      <c r="G73" s="40">
        <v>19.216666666666669</v>
      </c>
      <c r="H73" s="40">
        <v>21.716666666666669</v>
      </c>
      <c r="I73" s="40">
        <v>22.233333333333334</v>
      </c>
      <c r="J73" s="40">
        <v>22.966666666666669</v>
      </c>
      <c r="K73" s="31">
        <v>21.5</v>
      </c>
      <c r="L73" s="31">
        <v>20.25</v>
      </c>
      <c r="M73" s="31">
        <v>139.63144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2083.4499999999998</v>
      </c>
      <c r="D74" s="40">
        <v>2048.6999999999998</v>
      </c>
      <c r="E74" s="40">
        <v>1988.5499999999997</v>
      </c>
      <c r="F74" s="40">
        <v>1893.6499999999999</v>
      </c>
      <c r="G74" s="40">
        <v>1833.4999999999998</v>
      </c>
      <c r="H74" s="40">
        <v>2143.5999999999995</v>
      </c>
      <c r="I74" s="40">
        <v>2203.7499999999991</v>
      </c>
      <c r="J74" s="40">
        <v>2298.6499999999996</v>
      </c>
      <c r="K74" s="31">
        <v>2108.85</v>
      </c>
      <c r="L74" s="31">
        <v>1953.8</v>
      </c>
      <c r="M74" s="31">
        <v>10.3285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5188.5</v>
      </c>
      <c r="D75" s="40">
        <v>5196.1333333333332</v>
      </c>
      <c r="E75" s="40">
        <v>5162.3666666666668</v>
      </c>
      <c r="F75" s="40">
        <v>5136.2333333333336</v>
      </c>
      <c r="G75" s="40">
        <v>5102.4666666666672</v>
      </c>
      <c r="H75" s="40">
        <v>5222.2666666666664</v>
      </c>
      <c r="I75" s="40">
        <v>5256.0333333333328</v>
      </c>
      <c r="J75" s="40">
        <v>5282.1666666666661</v>
      </c>
      <c r="K75" s="31">
        <v>5229.8999999999996</v>
      </c>
      <c r="L75" s="31">
        <v>5170</v>
      </c>
      <c r="M75" s="31">
        <v>8.5959999999999995E-2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820.75</v>
      </c>
      <c r="D76" s="40">
        <v>821.44999999999993</v>
      </c>
      <c r="E76" s="40">
        <v>815.34999999999991</v>
      </c>
      <c r="F76" s="40">
        <v>809.94999999999993</v>
      </c>
      <c r="G76" s="40">
        <v>803.84999999999991</v>
      </c>
      <c r="H76" s="40">
        <v>826.84999999999991</v>
      </c>
      <c r="I76" s="40">
        <v>832.95</v>
      </c>
      <c r="J76" s="40">
        <v>838.34999999999991</v>
      </c>
      <c r="K76" s="31">
        <v>827.55</v>
      </c>
      <c r="L76" s="31">
        <v>816.05</v>
      </c>
      <c r="M76" s="31">
        <v>5.1540499999999998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381.25</v>
      </c>
      <c r="D77" s="40">
        <v>379</v>
      </c>
      <c r="E77" s="40">
        <v>374.25</v>
      </c>
      <c r="F77" s="40">
        <v>367.25</v>
      </c>
      <c r="G77" s="40">
        <v>362.5</v>
      </c>
      <c r="H77" s="40">
        <v>386</v>
      </c>
      <c r="I77" s="40">
        <v>390.75</v>
      </c>
      <c r="J77" s="40">
        <v>397.75</v>
      </c>
      <c r="K77" s="31">
        <v>383.75</v>
      </c>
      <c r="L77" s="31">
        <v>372</v>
      </c>
      <c r="M77" s="31">
        <v>4.0855399999999999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210.25</v>
      </c>
      <c r="D78" s="40">
        <v>208.83333333333334</v>
      </c>
      <c r="E78" s="40">
        <v>205.9666666666667</v>
      </c>
      <c r="F78" s="40">
        <v>201.68333333333337</v>
      </c>
      <c r="G78" s="40">
        <v>198.81666666666672</v>
      </c>
      <c r="H78" s="40">
        <v>213.11666666666667</v>
      </c>
      <c r="I78" s="40">
        <v>215.98333333333329</v>
      </c>
      <c r="J78" s="40">
        <v>220.26666666666665</v>
      </c>
      <c r="K78" s="31">
        <v>211.7</v>
      </c>
      <c r="L78" s="31">
        <v>204.55</v>
      </c>
      <c r="M78" s="31">
        <v>61.103470000000002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790.55</v>
      </c>
      <c r="D79" s="40">
        <v>792.83333333333337</v>
      </c>
      <c r="E79" s="40">
        <v>781.26666666666677</v>
      </c>
      <c r="F79" s="40">
        <v>771.98333333333335</v>
      </c>
      <c r="G79" s="40">
        <v>760.41666666666674</v>
      </c>
      <c r="H79" s="40">
        <v>802.11666666666679</v>
      </c>
      <c r="I79" s="40">
        <v>813.68333333333339</v>
      </c>
      <c r="J79" s="40">
        <v>822.96666666666681</v>
      </c>
      <c r="K79" s="31">
        <v>804.4</v>
      </c>
      <c r="L79" s="31">
        <v>783.55</v>
      </c>
      <c r="M79" s="31">
        <v>21.790959999999998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70.599999999999994</v>
      </c>
      <c r="D80" s="40">
        <v>69.233333333333334</v>
      </c>
      <c r="E80" s="40">
        <v>67.266666666666666</v>
      </c>
      <c r="F80" s="40">
        <v>63.933333333333337</v>
      </c>
      <c r="G80" s="40">
        <v>61.966666666666669</v>
      </c>
      <c r="H80" s="40">
        <v>72.566666666666663</v>
      </c>
      <c r="I80" s="40">
        <v>74.533333333333331</v>
      </c>
      <c r="J80" s="40">
        <v>77.86666666666666</v>
      </c>
      <c r="K80" s="31">
        <v>71.2</v>
      </c>
      <c r="L80" s="31">
        <v>65.900000000000006</v>
      </c>
      <c r="M80" s="31">
        <v>1945.7962600000001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455.25</v>
      </c>
      <c r="D81" s="40">
        <v>454.51666666666671</v>
      </c>
      <c r="E81" s="40">
        <v>451.83333333333343</v>
      </c>
      <c r="F81" s="40">
        <v>448.41666666666674</v>
      </c>
      <c r="G81" s="40">
        <v>445.73333333333346</v>
      </c>
      <c r="H81" s="40">
        <v>457.93333333333339</v>
      </c>
      <c r="I81" s="40">
        <v>460.61666666666667</v>
      </c>
      <c r="J81" s="40">
        <v>464.03333333333336</v>
      </c>
      <c r="K81" s="31">
        <v>457.2</v>
      </c>
      <c r="L81" s="31">
        <v>451.1</v>
      </c>
      <c r="M81" s="31">
        <v>54.616019999999999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12300.95</v>
      </c>
      <c r="D82" s="40">
        <v>12267.050000000001</v>
      </c>
      <c r="E82" s="40">
        <v>12187.150000000001</v>
      </c>
      <c r="F82" s="40">
        <v>12073.35</v>
      </c>
      <c r="G82" s="40">
        <v>11993.45</v>
      </c>
      <c r="H82" s="40">
        <v>12380.850000000002</v>
      </c>
      <c r="I82" s="40">
        <v>12460.75</v>
      </c>
      <c r="J82" s="40">
        <v>12574.550000000003</v>
      </c>
      <c r="K82" s="31">
        <v>12346.95</v>
      </c>
      <c r="L82" s="31">
        <v>12153.25</v>
      </c>
      <c r="M82" s="31">
        <v>1.1690000000000001E-2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686.35</v>
      </c>
      <c r="D83" s="40">
        <v>689.65</v>
      </c>
      <c r="E83" s="40">
        <v>680.9</v>
      </c>
      <c r="F83" s="40">
        <v>675.45</v>
      </c>
      <c r="G83" s="40">
        <v>666.7</v>
      </c>
      <c r="H83" s="40">
        <v>695.09999999999991</v>
      </c>
      <c r="I83" s="40">
        <v>703.84999999999991</v>
      </c>
      <c r="J83" s="40">
        <v>709.29999999999984</v>
      </c>
      <c r="K83" s="31">
        <v>698.4</v>
      </c>
      <c r="L83" s="31">
        <v>684.2</v>
      </c>
      <c r="M83" s="31">
        <v>85.795670000000001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358.3</v>
      </c>
      <c r="D84" s="40">
        <v>359.95</v>
      </c>
      <c r="E84" s="40">
        <v>355.9</v>
      </c>
      <c r="F84" s="40">
        <v>353.5</v>
      </c>
      <c r="G84" s="40">
        <v>349.45</v>
      </c>
      <c r="H84" s="40">
        <v>362.34999999999997</v>
      </c>
      <c r="I84" s="40">
        <v>366.40000000000003</v>
      </c>
      <c r="J84" s="40">
        <v>368.79999999999995</v>
      </c>
      <c r="K84" s="31">
        <v>364</v>
      </c>
      <c r="L84" s="31">
        <v>357.55</v>
      </c>
      <c r="M84" s="31">
        <v>17.033539999999999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1400.25</v>
      </c>
      <c r="D85" s="40">
        <v>1398</v>
      </c>
      <c r="E85" s="40">
        <v>1381.05</v>
      </c>
      <c r="F85" s="40">
        <v>1361.85</v>
      </c>
      <c r="G85" s="40">
        <v>1344.8999999999999</v>
      </c>
      <c r="H85" s="40">
        <v>1417.2</v>
      </c>
      <c r="I85" s="40">
        <v>1434.1499999999999</v>
      </c>
      <c r="J85" s="40">
        <v>1453.3500000000001</v>
      </c>
      <c r="K85" s="31">
        <v>1414.95</v>
      </c>
      <c r="L85" s="31">
        <v>1378.8</v>
      </c>
      <c r="M85" s="31">
        <v>1.10378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416.9</v>
      </c>
      <c r="D86" s="40">
        <v>419.33333333333331</v>
      </c>
      <c r="E86" s="40">
        <v>413.66666666666663</v>
      </c>
      <c r="F86" s="40">
        <v>410.43333333333334</v>
      </c>
      <c r="G86" s="40">
        <v>404.76666666666665</v>
      </c>
      <c r="H86" s="40">
        <v>422.56666666666661</v>
      </c>
      <c r="I86" s="40">
        <v>428.23333333333323</v>
      </c>
      <c r="J86" s="40">
        <v>431.46666666666658</v>
      </c>
      <c r="K86" s="31">
        <v>425</v>
      </c>
      <c r="L86" s="31">
        <v>416.1</v>
      </c>
      <c r="M86" s="31">
        <v>9.4120399999999993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112.85</v>
      </c>
      <c r="D87" s="40">
        <v>112.75</v>
      </c>
      <c r="E87" s="40">
        <v>111.7</v>
      </c>
      <c r="F87" s="40">
        <v>110.55</v>
      </c>
      <c r="G87" s="40">
        <v>109.5</v>
      </c>
      <c r="H87" s="40">
        <v>113.9</v>
      </c>
      <c r="I87" s="40">
        <v>114.95000000000002</v>
      </c>
      <c r="J87" s="40">
        <v>116.10000000000001</v>
      </c>
      <c r="K87" s="31">
        <v>113.8</v>
      </c>
      <c r="L87" s="31">
        <v>111.6</v>
      </c>
      <c r="M87" s="31">
        <v>2.1981000000000002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6581.2</v>
      </c>
      <c r="D88" s="40">
        <v>6525.4000000000005</v>
      </c>
      <c r="E88" s="40">
        <v>6455.8000000000011</v>
      </c>
      <c r="F88" s="40">
        <v>6330.4000000000005</v>
      </c>
      <c r="G88" s="40">
        <v>6260.8000000000011</v>
      </c>
      <c r="H88" s="40">
        <v>6650.8000000000011</v>
      </c>
      <c r="I88" s="40">
        <v>6720.4000000000015</v>
      </c>
      <c r="J88" s="40">
        <v>6845.8000000000011</v>
      </c>
      <c r="K88" s="31">
        <v>6595</v>
      </c>
      <c r="L88" s="31">
        <v>6400</v>
      </c>
      <c r="M88" s="31">
        <v>0.35232000000000002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905.05</v>
      </c>
      <c r="D89" s="40">
        <v>905.69999999999993</v>
      </c>
      <c r="E89" s="40">
        <v>896.09999999999991</v>
      </c>
      <c r="F89" s="40">
        <v>887.15</v>
      </c>
      <c r="G89" s="40">
        <v>877.55</v>
      </c>
      <c r="H89" s="40">
        <v>914.64999999999986</v>
      </c>
      <c r="I89" s="40">
        <v>924.25</v>
      </c>
      <c r="J89" s="40">
        <v>933.19999999999982</v>
      </c>
      <c r="K89" s="31">
        <v>915.3</v>
      </c>
      <c r="L89" s="31">
        <v>896.75</v>
      </c>
      <c r="M89" s="31">
        <v>0.58342000000000005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1148.55</v>
      </c>
      <c r="D90" s="40">
        <v>1152.3999999999999</v>
      </c>
      <c r="E90" s="40">
        <v>1141.1499999999996</v>
      </c>
      <c r="F90" s="40">
        <v>1133.7499999999998</v>
      </c>
      <c r="G90" s="40">
        <v>1122.4999999999995</v>
      </c>
      <c r="H90" s="40">
        <v>1159.7999999999997</v>
      </c>
      <c r="I90" s="40">
        <v>1171.0500000000002</v>
      </c>
      <c r="J90" s="40">
        <v>1178.4499999999998</v>
      </c>
      <c r="K90" s="31">
        <v>1163.6500000000001</v>
      </c>
      <c r="L90" s="31">
        <v>1145</v>
      </c>
      <c r="M90" s="31">
        <v>0.43758000000000002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18093.55</v>
      </c>
      <c r="D91" s="40">
        <v>18031.916666666668</v>
      </c>
      <c r="E91" s="40">
        <v>17775.833333333336</v>
      </c>
      <c r="F91" s="40">
        <v>17458.116666666669</v>
      </c>
      <c r="G91" s="40">
        <v>17202.033333333336</v>
      </c>
      <c r="H91" s="40">
        <v>18349.633333333335</v>
      </c>
      <c r="I91" s="40">
        <v>18605.716666666671</v>
      </c>
      <c r="J91" s="40">
        <v>18923.433333333334</v>
      </c>
      <c r="K91" s="31">
        <v>18288</v>
      </c>
      <c r="L91" s="31">
        <v>17714.2</v>
      </c>
      <c r="M91" s="31">
        <v>0.73119000000000001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462.2</v>
      </c>
      <c r="D92" s="40">
        <v>462.04999999999995</v>
      </c>
      <c r="E92" s="40">
        <v>454.19999999999993</v>
      </c>
      <c r="F92" s="40">
        <v>446.2</v>
      </c>
      <c r="G92" s="40">
        <v>438.34999999999997</v>
      </c>
      <c r="H92" s="40">
        <v>470.0499999999999</v>
      </c>
      <c r="I92" s="40">
        <v>477.89999999999992</v>
      </c>
      <c r="J92" s="40">
        <v>485.89999999999986</v>
      </c>
      <c r="K92" s="31">
        <v>469.9</v>
      </c>
      <c r="L92" s="31">
        <v>454.05</v>
      </c>
      <c r="M92" s="31">
        <v>8.3505500000000001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3867.95</v>
      </c>
      <c r="D93" s="40">
        <v>3852.5666666666671</v>
      </c>
      <c r="E93" s="40">
        <v>3830.3833333333341</v>
      </c>
      <c r="F93" s="40">
        <v>3792.8166666666671</v>
      </c>
      <c r="G93" s="40">
        <v>3770.6333333333341</v>
      </c>
      <c r="H93" s="40">
        <v>3890.1333333333341</v>
      </c>
      <c r="I93" s="40">
        <v>3912.3166666666675</v>
      </c>
      <c r="J93" s="40">
        <v>3949.8833333333341</v>
      </c>
      <c r="K93" s="31">
        <v>3874.75</v>
      </c>
      <c r="L93" s="31">
        <v>3815</v>
      </c>
      <c r="M93" s="31">
        <v>2.5326200000000001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161.69999999999999</v>
      </c>
      <c r="D94" s="40">
        <v>162.6</v>
      </c>
      <c r="E94" s="40">
        <v>158.85</v>
      </c>
      <c r="F94" s="40">
        <v>156</v>
      </c>
      <c r="G94" s="40">
        <v>152.25</v>
      </c>
      <c r="H94" s="40">
        <v>165.45</v>
      </c>
      <c r="I94" s="40">
        <v>169.2</v>
      </c>
      <c r="J94" s="40">
        <v>172.04999999999998</v>
      </c>
      <c r="K94" s="31">
        <v>166.35</v>
      </c>
      <c r="L94" s="31">
        <v>159.75</v>
      </c>
      <c r="M94" s="31">
        <v>37.996810000000004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412.05</v>
      </c>
      <c r="D95" s="40">
        <v>413.45</v>
      </c>
      <c r="E95" s="40">
        <v>402.9</v>
      </c>
      <c r="F95" s="40">
        <v>393.75</v>
      </c>
      <c r="G95" s="40">
        <v>383.2</v>
      </c>
      <c r="H95" s="40">
        <v>422.59999999999997</v>
      </c>
      <c r="I95" s="40">
        <v>433.15000000000003</v>
      </c>
      <c r="J95" s="40">
        <v>442.29999999999995</v>
      </c>
      <c r="K95" s="31">
        <v>424</v>
      </c>
      <c r="L95" s="31">
        <v>404.3</v>
      </c>
      <c r="M95" s="31">
        <v>7.3467700000000002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90.25</v>
      </c>
      <c r="D96" s="40">
        <v>90.45</v>
      </c>
      <c r="E96" s="40">
        <v>89.2</v>
      </c>
      <c r="F96" s="40">
        <v>88.15</v>
      </c>
      <c r="G96" s="40">
        <v>86.9</v>
      </c>
      <c r="H96" s="40">
        <v>91.5</v>
      </c>
      <c r="I96" s="40">
        <v>92.75</v>
      </c>
      <c r="J96" s="40">
        <v>93.8</v>
      </c>
      <c r="K96" s="31">
        <v>91.7</v>
      </c>
      <c r="L96" s="31">
        <v>89.4</v>
      </c>
      <c r="M96" s="31">
        <v>50.83616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3014.25</v>
      </c>
      <c r="D97" s="40">
        <v>3015.2999999999997</v>
      </c>
      <c r="E97" s="40">
        <v>2961.5999999999995</v>
      </c>
      <c r="F97" s="40">
        <v>2908.95</v>
      </c>
      <c r="G97" s="40">
        <v>2855.2499999999995</v>
      </c>
      <c r="H97" s="40">
        <v>3067.9499999999994</v>
      </c>
      <c r="I97" s="40">
        <v>3121.6499999999992</v>
      </c>
      <c r="J97" s="40">
        <v>3174.2999999999993</v>
      </c>
      <c r="K97" s="31">
        <v>3069</v>
      </c>
      <c r="L97" s="31">
        <v>2962.65</v>
      </c>
      <c r="M97" s="31">
        <v>0.42670000000000002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314.85000000000002</v>
      </c>
      <c r="D98" s="40">
        <v>316.95</v>
      </c>
      <c r="E98" s="40">
        <v>308.89999999999998</v>
      </c>
      <c r="F98" s="40">
        <v>302.95</v>
      </c>
      <c r="G98" s="40">
        <v>294.89999999999998</v>
      </c>
      <c r="H98" s="40">
        <v>322.89999999999998</v>
      </c>
      <c r="I98" s="40">
        <v>330.95000000000005</v>
      </c>
      <c r="J98" s="40">
        <v>336.9</v>
      </c>
      <c r="K98" s="31">
        <v>325</v>
      </c>
      <c r="L98" s="31">
        <v>311</v>
      </c>
      <c r="M98" s="31">
        <v>2.2601100000000001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541.4</v>
      </c>
      <c r="D99" s="40">
        <v>544.48333333333335</v>
      </c>
      <c r="E99" s="40">
        <v>531.9666666666667</v>
      </c>
      <c r="F99" s="40">
        <v>522.5333333333333</v>
      </c>
      <c r="G99" s="40">
        <v>510.01666666666665</v>
      </c>
      <c r="H99" s="40">
        <v>553.91666666666674</v>
      </c>
      <c r="I99" s="40">
        <v>566.43333333333339</v>
      </c>
      <c r="J99" s="40">
        <v>575.86666666666679</v>
      </c>
      <c r="K99" s="31">
        <v>557</v>
      </c>
      <c r="L99" s="31">
        <v>535.04999999999995</v>
      </c>
      <c r="M99" s="31">
        <v>19.095890000000001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698.7</v>
      </c>
      <c r="D100" s="40">
        <v>699.98333333333323</v>
      </c>
      <c r="E100" s="40">
        <v>690.96666666666647</v>
      </c>
      <c r="F100" s="40">
        <v>683.23333333333323</v>
      </c>
      <c r="G100" s="40">
        <v>674.21666666666647</v>
      </c>
      <c r="H100" s="40">
        <v>707.71666666666647</v>
      </c>
      <c r="I100" s="40">
        <v>716.73333333333312</v>
      </c>
      <c r="J100" s="40">
        <v>724.46666666666647</v>
      </c>
      <c r="K100" s="31">
        <v>709</v>
      </c>
      <c r="L100" s="31">
        <v>692.25</v>
      </c>
      <c r="M100" s="31">
        <v>11.00145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187.05</v>
      </c>
      <c r="D101" s="40">
        <v>183.68333333333331</v>
      </c>
      <c r="E101" s="40">
        <v>179.36666666666662</v>
      </c>
      <c r="F101" s="40">
        <v>171.68333333333331</v>
      </c>
      <c r="G101" s="40">
        <v>167.36666666666662</v>
      </c>
      <c r="H101" s="40">
        <v>191.36666666666662</v>
      </c>
      <c r="I101" s="40">
        <v>195.68333333333328</v>
      </c>
      <c r="J101" s="40">
        <v>203.36666666666662</v>
      </c>
      <c r="K101" s="31">
        <v>188</v>
      </c>
      <c r="L101" s="31">
        <v>176</v>
      </c>
      <c r="M101" s="31">
        <v>421.18896999999998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921.25</v>
      </c>
      <c r="D102" s="40">
        <v>912.13333333333333</v>
      </c>
      <c r="E102" s="40">
        <v>882.61666666666667</v>
      </c>
      <c r="F102" s="40">
        <v>843.98333333333335</v>
      </c>
      <c r="G102" s="40">
        <v>814.4666666666667</v>
      </c>
      <c r="H102" s="40">
        <v>950.76666666666665</v>
      </c>
      <c r="I102" s="40">
        <v>980.2833333333333</v>
      </c>
      <c r="J102" s="40">
        <v>1018.9166666666666</v>
      </c>
      <c r="K102" s="31">
        <v>941.65</v>
      </c>
      <c r="L102" s="31">
        <v>873.5</v>
      </c>
      <c r="M102" s="31">
        <v>10.324490000000001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525.35</v>
      </c>
      <c r="D103" s="40">
        <v>522.5</v>
      </c>
      <c r="E103" s="40">
        <v>510</v>
      </c>
      <c r="F103" s="40">
        <v>494.65</v>
      </c>
      <c r="G103" s="40">
        <v>482.15</v>
      </c>
      <c r="H103" s="40">
        <v>537.85</v>
      </c>
      <c r="I103" s="40">
        <v>550.35</v>
      </c>
      <c r="J103" s="40">
        <v>565.70000000000005</v>
      </c>
      <c r="K103" s="31">
        <v>535</v>
      </c>
      <c r="L103" s="31">
        <v>507.15</v>
      </c>
      <c r="M103" s="31">
        <v>0.59050999999999998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893.9</v>
      </c>
      <c r="D104" s="40">
        <v>900.5</v>
      </c>
      <c r="E104" s="40">
        <v>879</v>
      </c>
      <c r="F104" s="40">
        <v>864.1</v>
      </c>
      <c r="G104" s="40">
        <v>842.6</v>
      </c>
      <c r="H104" s="40">
        <v>915.4</v>
      </c>
      <c r="I104" s="40">
        <v>936.9</v>
      </c>
      <c r="J104" s="40">
        <v>951.8</v>
      </c>
      <c r="K104" s="31">
        <v>922</v>
      </c>
      <c r="L104" s="31">
        <v>885.6</v>
      </c>
      <c r="M104" s="31">
        <v>1.6018300000000001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147.9</v>
      </c>
      <c r="D105" s="40">
        <v>147.13333333333333</v>
      </c>
      <c r="E105" s="40">
        <v>144.76666666666665</v>
      </c>
      <c r="F105" s="40">
        <v>141.63333333333333</v>
      </c>
      <c r="G105" s="40">
        <v>139.26666666666665</v>
      </c>
      <c r="H105" s="40">
        <v>150.26666666666665</v>
      </c>
      <c r="I105" s="40">
        <v>152.63333333333333</v>
      </c>
      <c r="J105" s="40">
        <v>155.76666666666665</v>
      </c>
      <c r="K105" s="31">
        <v>149.5</v>
      </c>
      <c r="L105" s="31">
        <v>144</v>
      </c>
      <c r="M105" s="31">
        <v>53.866100000000003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1380.05</v>
      </c>
      <c r="D106" s="40">
        <v>1384.75</v>
      </c>
      <c r="E106" s="40">
        <v>1364.15</v>
      </c>
      <c r="F106" s="40">
        <v>1348.25</v>
      </c>
      <c r="G106" s="40">
        <v>1327.65</v>
      </c>
      <c r="H106" s="40">
        <v>1400.65</v>
      </c>
      <c r="I106" s="40">
        <v>1421.25</v>
      </c>
      <c r="J106" s="40">
        <v>1437.15</v>
      </c>
      <c r="K106" s="31">
        <v>1405.35</v>
      </c>
      <c r="L106" s="31">
        <v>1368.85</v>
      </c>
      <c r="M106" s="31">
        <v>1.23045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23.05</v>
      </c>
      <c r="D107" s="40">
        <v>22.95</v>
      </c>
      <c r="E107" s="40">
        <v>22.45</v>
      </c>
      <c r="F107" s="40">
        <v>21.85</v>
      </c>
      <c r="G107" s="40">
        <v>21.35</v>
      </c>
      <c r="H107" s="40">
        <v>23.549999999999997</v>
      </c>
      <c r="I107" s="40">
        <v>24.049999999999997</v>
      </c>
      <c r="J107" s="40">
        <v>24.649999999999995</v>
      </c>
      <c r="K107" s="31">
        <v>23.45</v>
      </c>
      <c r="L107" s="31">
        <v>22.35</v>
      </c>
      <c r="M107" s="31">
        <v>121.14302000000001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1407.9</v>
      </c>
      <c r="D108" s="40">
        <v>1404.3</v>
      </c>
      <c r="E108" s="40">
        <v>1388.6</v>
      </c>
      <c r="F108" s="40">
        <v>1369.3</v>
      </c>
      <c r="G108" s="40">
        <v>1353.6</v>
      </c>
      <c r="H108" s="40">
        <v>1423.6</v>
      </c>
      <c r="I108" s="40">
        <v>1439.3000000000002</v>
      </c>
      <c r="J108" s="40">
        <v>1458.6</v>
      </c>
      <c r="K108" s="31">
        <v>1420</v>
      </c>
      <c r="L108" s="31">
        <v>1385</v>
      </c>
      <c r="M108" s="31">
        <v>4.2146800000000004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512.15</v>
      </c>
      <c r="D109" s="40">
        <v>509.4666666666667</v>
      </c>
      <c r="E109" s="40">
        <v>500.93333333333339</v>
      </c>
      <c r="F109" s="40">
        <v>489.7166666666667</v>
      </c>
      <c r="G109" s="40">
        <v>481.18333333333339</v>
      </c>
      <c r="H109" s="40">
        <v>520.68333333333339</v>
      </c>
      <c r="I109" s="40">
        <v>529.2166666666667</v>
      </c>
      <c r="J109" s="40">
        <v>540.43333333333339</v>
      </c>
      <c r="K109" s="31">
        <v>518</v>
      </c>
      <c r="L109" s="31">
        <v>498.25</v>
      </c>
      <c r="M109" s="31">
        <v>1.8995299999999999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933.3</v>
      </c>
      <c r="D110" s="40">
        <v>935.63333333333333</v>
      </c>
      <c r="E110" s="40">
        <v>921.26666666666665</v>
      </c>
      <c r="F110" s="40">
        <v>909.23333333333335</v>
      </c>
      <c r="G110" s="40">
        <v>894.86666666666667</v>
      </c>
      <c r="H110" s="40">
        <v>947.66666666666663</v>
      </c>
      <c r="I110" s="40">
        <v>962.03333333333319</v>
      </c>
      <c r="J110" s="40">
        <v>974.06666666666661</v>
      </c>
      <c r="K110" s="31">
        <v>950</v>
      </c>
      <c r="L110" s="31">
        <v>923.6</v>
      </c>
      <c r="M110" s="31">
        <v>2.6322899999999998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5412.15</v>
      </c>
      <c r="D111" s="40">
        <v>5441</v>
      </c>
      <c r="E111" s="40">
        <v>5353.1</v>
      </c>
      <c r="F111" s="40">
        <v>5294.05</v>
      </c>
      <c r="G111" s="40">
        <v>5206.1500000000005</v>
      </c>
      <c r="H111" s="40">
        <v>5500.05</v>
      </c>
      <c r="I111" s="40">
        <v>5587.95</v>
      </c>
      <c r="J111" s="40">
        <v>5647</v>
      </c>
      <c r="K111" s="31">
        <v>5528.9</v>
      </c>
      <c r="L111" s="31">
        <v>5381.95</v>
      </c>
      <c r="M111" s="31">
        <v>4.5199999999999997E-2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248.1</v>
      </c>
      <c r="D112" s="40">
        <v>249.68333333333331</v>
      </c>
      <c r="E112" s="40">
        <v>244.41666666666663</v>
      </c>
      <c r="F112" s="40">
        <v>240.73333333333332</v>
      </c>
      <c r="G112" s="40">
        <v>235.46666666666664</v>
      </c>
      <c r="H112" s="40">
        <v>253.36666666666662</v>
      </c>
      <c r="I112" s="40">
        <v>258.63333333333333</v>
      </c>
      <c r="J112" s="40">
        <v>262.31666666666661</v>
      </c>
      <c r="K112" s="31">
        <v>254.95</v>
      </c>
      <c r="L112" s="31">
        <v>246</v>
      </c>
      <c r="M112" s="31">
        <v>4.74613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384.65</v>
      </c>
      <c r="D113" s="40">
        <v>390.75</v>
      </c>
      <c r="E113" s="40">
        <v>376.55</v>
      </c>
      <c r="F113" s="40">
        <v>368.45</v>
      </c>
      <c r="G113" s="40">
        <v>354.25</v>
      </c>
      <c r="H113" s="40">
        <v>398.85</v>
      </c>
      <c r="I113" s="40">
        <v>413.05000000000007</v>
      </c>
      <c r="J113" s="40">
        <v>421.15000000000003</v>
      </c>
      <c r="K113" s="31">
        <v>404.95</v>
      </c>
      <c r="L113" s="31">
        <v>382.65</v>
      </c>
      <c r="M113" s="31">
        <v>19.247820000000001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753.2</v>
      </c>
      <c r="D114" s="40">
        <v>742.83333333333337</v>
      </c>
      <c r="E114" s="40">
        <v>723.36666666666679</v>
      </c>
      <c r="F114" s="40">
        <v>693.53333333333342</v>
      </c>
      <c r="G114" s="40">
        <v>674.06666666666683</v>
      </c>
      <c r="H114" s="40">
        <v>772.66666666666674</v>
      </c>
      <c r="I114" s="40">
        <v>792.13333333333321</v>
      </c>
      <c r="J114" s="40">
        <v>821.9666666666667</v>
      </c>
      <c r="K114" s="31">
        <v>762.3</v>
      </c>
      <c r="L114" s="31">
        <v>713</v>
      </c>
      <c r="M114" s="31">
        <v>3.5860799999999999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573.1</v>
      </c>
      <c r="D115" s="40">
        <v>572.15000000000009</v>
      </c>
      <c r="E115" s="40">
        <v>567.60000000000014</v>
      </c>
      <c r="F115" s="40">
        <v>562.1</v>
      </c>
      <c r="G115" s="40">
        <v>557.55000000000007</v>
      </c>
      <c r="H115" s="40">
        <v>577.6500000000002</v>
      </c>
      <c r="I115" s="40">
        <v>582.20000000000016</v>
      </c>
      <c r="J115" s="40">
        <v>587.70000000000027</v>
      </c>
      <c r="K115" s="31">
        <v>576.70000000000005</v>
      </c>
      <c r="L115" s="31">
        <v>566.65</v>
      </c>
      <c r="M115" s="31">
        <v>11.39526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915.95</v>
      </c>
      <c r="D116" s="40">
        <v>916.16666666666663</v>
      </c>
      <c r="E116" s="40">
        <v>907.63333333333321</v>
      </c>
      <c r="F116" s="40">
        <v>899.31666666666661</v>
      </c>
      <c r="G116" s="40">
        <v>890.78333333333319</v>
      </c>
      <c r="H116" s="40">
        <v>924.48333333333323</v>
      </c>
      <c r="I116" s="40">
        <v>933.01666666666677</v>
      </c>
      <c r="J116" s="40">
        <v>941.33333333333326</v>
      </c>
      <c r="K116" s="31">
        <v>924.7</v>
      </c>
      <c r="L116" s="31">
        <v>907.85</v>
      </c>
      <c r="M116" s="31">
        <v>11.645810000000001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169.45</v>
      </c>
      <c r="D117" s="40">
        <v>168.70000000000002</v>
      </c>
      <c r="E117" s="40">
        <v>167.25000000000003</v>
      </c>
      <c r="F117" s="40">
        <v>165.05</v>
      </c>
      <c r="G117" s="40">
        <v>163.60000000000002</v>
      </c>
      <c r="H117" s="40">
        <v>170.90000000000003</v>
      </c>
      <c r="I117" s="40">
        <v>172.35000000000002</v>
      </c>
      <c r="J117" s="40">
        <v>174.55000000000004</v>
      </c>
      <c r="K117" s="31">
        <v>170.15</v>
      </c>
      <c r="L117" s="31">
        <v>166.5</v>
      </c>
      <c r="M117" s="31">
        <v>32.111879999999999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193.3</v>
      </c>
      <c r="D118" s="40">
        <v>195.18333333333331</v>
      </c>
      <c r="E118" s="40">
        <v>189.36666666666662</v>
      </c>
      <c r="F118" s="40">
        <v>185.43333333333331</v>
      </c>
      <c r="G118" s="40">
        <v>179.61666666666662</v>
      </c>
      <c r="H118" s="40">
        <v>199.11666666666662</v>
      </c>
      <c r="I118" s="40">
        <v>204.93333333333328</v>
      </c>
      <c r="J118" s="40">
        <v>208.86666666666662</v>
      </c>
      <c r="K118" s="31">
        <v>201</v>
      </c>
      <c r="L118" s="31">
        <v>191.25</v>
      </c>
      <c r="M118" s="31">
        <v>252.16410999999999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373.8</v>
      </c>
      <c r="D119" s="40">
        <v>370.25</v>
      </c>
      <c r="E119" s="40">
        <v>363.05</v>
      </c>
      <c r="F119" s="40">
        <v>352.3</v>
      </c>
      <c r="G119" s="40">
        <v>345.1</v>
      </c>
      <c r="H119" s="40">
        <v>381</v>
      </c>
      <c r="I119" s="40">
        <v>388.20000000000005</v>
      </c>
      <c r="J119" s="40">
        <v>398.95</v>
      </c>
      <c r="K119" s="31">
        <v>377.45</v>
      </c>
      <c r="L119" s="31">
        <v>359.5</v>
      </c>
      <c r="M119" s="31">
        <v>13.22174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5279.4</v>
      </c>
      <c r="D120" s="40">
        <v>5302.7833333333328</v>
      </c>
      <c r="E120" s="40">
        <v>5191.6166666666659</v>
      </c>
      <c r="F120" s="40">
        <v>5103.833333333333</v>
      </c>
      <c r="G120" s="40">
        <v>4992.6666666666661</v>
      </c>
      <c r="H120" s="40">
        <v>5390.5666666666657</v>
      </c>
      <c r="I120" s="40">
        <v>5501.7333333333336</v>
      </c>
      <c r="J120" s="40">
        <v>5589.5166666666655</v>
      </c>
      <c r="K120" s="31">
        <v>5413.95</v>
      </c>
      <c r="L120" s="31">
        <v>5215</v>
      </c>
      <c r="M120" s="31">
        <v>3.79305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1706.15</v>
      </c>
      <c r="D121" s="40">
        <v>1702.7166666666665</v>
      </c>
      <c r="E121" s="40">
        <v>1695.4333333333329</v>
      </c>
      <c r="F121" s="40">
        <v>1684.7166666666665</v>
      </c>
      <c r="G121" s="40">
        <v>1677.4333333333329</v>
      </c>
      <c r="H121" s="40">
        <v>1713.4333333333329</v>
      </c>
      <c r="I121" s="40">
        <v>1720.7166666666662</v>
      </c>
      <c r="J121" s="40">
        <v>1731.4333333333329</v>
      </c>
      <c r="K121" s="31">
        <v>1710</v>
      </c>
      <c r="L121" s="31">
        <v>1692</v>
      </c>
      <c r="M121" s="31">
        <v>1.6434599999999999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3116.3</v>
      </c>
      <c r="D122" s="40">
        <v>3125.15</v>
      </c>
      <c r="E122" s="40">
        <v>3089.4500000000003</v>
      </c>
      <c r="F122" s="40">
        <v>3062.6000000000004</v>
      </c>
      <c r="G122" s="40">
        <v>3026.9000000000005</v>
      </c>
      <c r="H122" s="40">
        <v>3152</v>
      </c>
      <c r="I122" s="40">
        <v>3187.7</v>
      </c>
      <c r="J122" s="40">
        <v>3214.5499999999997</v>
      </c>
      <c r="K122" s="31">
        <v>3160.85</v>
      </c>
      <c r="L122" s="31">
        <v>3098.3</v>
      </c>
      <c r="M122" s="31">
        <v>1.75973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698.05</v>
      </c>
      <c r="D123" s="40">
        <v>693.85</v>
      </c>
      <c r="E123" s="40">
        <v>686.25</v>
      </c>
      <c r="F123" s="40">
        <v>674.44999999999993</v>
      </c>
      <c r="G123" s="40">
        <v>666.84999999999991</v>
      </c>
      <c r="H123" s="40">
        <v>705.65000000000009</v>
      </c>
      <c r="I123" s="40">
        <v>713.25000000000023</v>
      </c>
      <c r="J123" s="40">
        <v>725.05000000000018</v>
      </c>
      <c r="K123" s="31">
        <v>701.45</v>
      </c>
      <c r="L123" s="31">
        <v>682.05</v>
      </c>
      <c r="M123" s="31">
        <v>12.301819999999999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852.8</v>
      </c>
      <c r="D124" s="40">
        <v>860.06666666666661</v>
      </c>
      <c r="E124" s="40">
        <v>833.73333333333323</v>
      </c>
      <c r="F124" s="40">
        <v>814.66666666666663</v>
      </c>
      <c r="G124" s="40">
        <v>788.33333333333326</v>
      </c>
      <c r="H124" s="40">
        <v>879.13333333333321</v>
      </c>
      <c r="I124" s="40">
        <v>905.4666666666667</v>
      </c>
      <c r="J124" s="40">
        <v>924.53333333333319</v>
      </c>
      <c r="K124" s="31">
        <v>886.4</v>
      </c>
      <c r="L124" s="31">
        <v>841</v>
      </c>
      <c r="M124" s="31">
        <v>12.21391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674.8</v>
      </c>
      <c r="D125" s="40">
        <v>673.94999999999993</v>
      </c>
      <c r="E125" s="40">
        <v>664.94999999999982</v>
      </c>
      <c r="F125" s="40">
        <v>655.09999999999991</v>
      </c>
      <c r="G125" s="40">
        <v>646.0999999999998</v>
      </c>
      <c r="H125" s="40">
        <v>683.79999999999984</v>
      </c>
      <c r="I125" s="40">
        <v>692.80000000000007</v>
      </c>
      <c r="J125" s="40">
        <v>702.64999999999986</v>
      </c>
      <c r="K125" s="31">
        <v>682.95</v>
      </c>
      <c r="L125" s="31">
        <v>664.1</v>
      </c>
      <c r="M125" s="31">
        <v>1.33419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481.5</v>
      </c>
      <c r="D126" s="40">
        <v>483.4666666666667</v>
      </c>
      <c r="E126" s="40">
        <v>476.93333333333339</v>
      </c>
      <c r="F126" s="40">
        <v>472.36666666666667</v>
      </c>
      <c r="G126" s="40">
        <v>465.83333333333337</v>
      </c>
      <c r="H126" s="40">
        <v>488.03333333333342</v>
      </c>
      <c r="I126" s="40">
        <v>494.56666666666672</v>
      </c>
      <c r="J126" s="40">
        <v>499.13333333333344</v>
      </c>
      <c r="K126" s="31">
        <v>490</v>
      </c>
      <c r="L126" s="31">
        <v>478.9</v>
      </c>
      <c r="M126" s="31">
        <v>11.46022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899.4</v>
      </c>
      <c r="D127" s="40">
        <v>903.88333333333333</v>
      </c>
      <c r="E127" s="40">
        <v>889.76666666666665</v>
      </c>
      <c r="F127" s="40">
        <v>880.13333333333333</v>
      </c>
      <c r="G127" s="40">
        <v>866.01666666666665</v>
      </c>
      <c r="H127" s="40">
        <v>913.51666666666665</v>
      </c>
      <c r="I127" s="40">
        <v>927.63333333333321</v>
      </c>
      <c r="J127" s="40">
        <v>937.26666666666665</v>
      </c>
      <c r="K127" s="31">
        <v>918</v>
      </c>
      <c r="L127" s="31">
        <v>894.25</v>
      </c>
      <c r="M127" s="31">
        <v>5.9436999999999998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1092.7</v>
      </c>
      <c r="D128" s="40">
        <v>1095.6166666666668</v>
      </c>
      <c r="E128" s="40">
        <v>1082.0833333333335</v>
      </c>
      <c r="F128" s="40">
        <v>1071.4666666666667</v>
      </c>
      <c r="G128" s="40">
        <v>1057.9333333333334</v>
      </c>
      <c r="H128" s="40">
        <v>1106.2333333333336</v>
      </c>
      <c r="I128" s="40">
        <v>1119.7666666666669</v>
      </c>
      <c r="J128" s="40">
        <v>1130.3833333333337</v>
      </c>
      <c r="K128" s="31">
        <v>1109.1500000000001</v>
      </c>
      <c r="L128" s="31">
        <v>1085</v>
      </c>
      <c r="M128" s="31">
        <v>1.2844800000000001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92.4</v>
      </c>
      <c r="D129" s="40">
        <v>91.75</v>
      </c>
      <c r="E129" s="40">
        <v>90.8</v>
      </c>
      <c r="F129" s="40">
        <v>89.2</v>
      </c>
      <c r="G129" s="40">
        <v>88.25</v>
      </c>
      <c r="H129" s="40">
        <v>93.35</v>
      </c>
      <c r="I129" s="40">
        <v>94.299999999999983</v>
      </c>
      <c r="J129" s="40">
        <v>95.899999999999991</v>
      </c>
      <c r="K129" s="31">
        <v>92.7</v>
      </c>
      <c r="L129" s="31">
        <v>90.15</v>
      </c>
      <c r="M129" s="31">
        <v>28.586690000000001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1230.9000000000001</v>
      </c>
      <c r="D130" s="40">
        <v>1223.8166666666666</v>
      </c>
      <c r="E130" s="40">
        <v>1209.6333333333332</v>
      </c>
      <c r="F130" s="40">
        <v>1188.3666666666666</v>
      </c>
      <c r="G130" s="40">
        <v>1174.1833333333332</v>
      </c>
      <c r="H130" s="40">
        <v>1245.0833333333333</v>
      </c>
      <c r="I130" s="40">
        <v>1259.2666666666667</v>
      </c>
      <c r="J130" s="40">
        <v>1280.5333333333333</v>
      </c>
      <c r="K130" s="31">
        <v>1238</v>
      </c>
      <c r="L130" s="31">
        <v>1202.55</v>
      </c>
      <c r="M130" s="31">
        <v>0.57898000000000005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429</v>
      </c>
      <c r="D131" s="40">
        <v>426.9666666666667</v>
      </c>
      <c r="E131" s="40">
        <v>421.58333333333337</v>
      </c>
      <c r="F131" s="40">
        <v>414.16666666666669</v>
      </c>
      <c r="G131" s="40">
        <v>408.78333333333336</v>
      </c>
      <c r="H131" s="40">
        <v>434.38333333333338</v>
      </c>
      <c r="I131" s="40">
        <v>439.76666666666671</v>
      </c>
      <c r="J131" s="40">
        <v>447.18333333333339</v>
      </c>
      <c r="K131" s="31">
        <v>432.35</v>
      </c>
      <c r="L131" s="31">
        <v>419.55</v>
      </c>
      <c r="M131" s="31">
        <v>96.313209999999998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616.79999999999995</v>
      </c>
      <c r="D132" s="40">
        <v>616.13333333333333</v>
      </c>
      <c r="E132" s="40">
        <v>610.66666666666663</v>
      </c>
      <c r="F132" s="40">
        <v>604.5333333333333</v>
      </c>
      <c r="G132" s="40">
        <v>599.06666666666661</v>
      </c>
      <c r="H132" s="40">
        <v>622.26666666666665</v>
      </c>
      <c r="I132" s="40">
        <v>627.73333333333335</v>
      </c>
      <c r="J132" s="40">
        <v>633.86666666666667</v>
      </c>
      <c r="K132" s="31">
        <v>621.6</v>
      </c>
      <c r="L132" s="31">
        <v>610</v>
      </c>
      <c r="M132" s="31">
        <v>28.011559999999999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2066.35</v>
      </c>
      <c r="D133" s="40">
        <v>2071.7666666666664</v>
      </c>
      <c r="E133" s="40">
        <v>2025.6833333333329</v>
      </c>
      <c r="F133" s="40">
        <v>1985.0166666666664</v>
      </c>
      <c r="G133" s="40">
        <v>1938.9333333333329</v>
      </c>
      <c r="H133" s="40">
        <v>2112.4333333333329</v>
      </c>
      <c r="I133" s="40">
        <v>2158.5166666666669</v>
      </c>
      <c r="J133" s="40">
        <v>2199.1833333333329</v>
      </c>
      <c r="K133" s="31">
        <v>2117.85</v>
      </c>
      <c r="L133" s="31">
        <v>2031.1</v>
      </c>
      <c r="M133" s="31">
        <v>4.2730499999999996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2850.85</v>
      </c>
      <c r="D134" s="40">
        <v>2852.9</v>
      </c>
      <c r="E134" s="40">
        <v>2815</v>
      </c>
      <c r="F134" s="40">
        <v>2779.15</v>
      </c>
      <c r="G134" s="40">
        <v>2741.25</v>
      </c>
      <c r="H134" s="40">
        <v>2888.75</v>
      </c>
      <c r="I134" s="40">
        <v>2926.6500000000005</v>
      </c>
      <c r="J134" s="40">
        <v>2962.5</v>
      </c>
      <c r="K134" s="31">
        <v>2890.8</v>
      </c>
      <c r="L134" s="31">
        <v>2817.05</v>
      </c>
      <c r="M134" s="31">
        <v>5.6165099999999999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285.2</v>
      </c>
      <c r="D135" s="40">
        <v>288.7</v>
      </c>
      <c r="E135" s="40">
        <v>269.95</v>
      </c>
      <c r="F135" s="40">
        <v>254.7</v>
      </c>
      <c r="G135" s="40">
        <v>235.95</v>
      </c>
      <c r="H135" s="40">
        <v>303.95</v>
      </c>
      <c r="I135" s="40">
        <v>322.7</v>
      </c>
      <c r="J135" s="40">
        <v>337.95</v>
      </c>
      <c r="K135" s="31">
        <v>307.45</v>
      </c>
      <c r="L135" s="31">
        <v>273.45</v>
      </c>
      <c r="M135" s="31">
        <v>374.88002999999998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198</v>
      </c>
      <c r="D136" s="40">
        <v>199.81666666666669</v>
      </c>
      <c r="E136" s="40">
        <v>195.18333333333339</v>
      </c>
      <c r="F136" s="40">
        <v>192.3666666666667</v>
      </c>
      <c r="G136" s="40">
        <v>187.73333333333341</v>
      </c>
      <c r="H136" s="40">
        <v>202.63333333333338</v>
      </c>
      <c r="I136" s="40">
        <v>207.26666666666665</v>
      </c>
      <c r="J136" s="40">
        <v>210.08333333333337</v>
      </c>
      <c r="K136" s="31">
        <v>204.45</v>
      </c>
      <c r="L136" s="31">
        <v>197</v>
      </c>
      <c r="M136" s="31">
        <v>22.240079999999999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829.5</v>
      </c>
      <c r="D137" s="40">
        <v>829</v>
      </c>
      <c r="E137" s="40">
        <v>816</v>
      </c>
      <c r="F137" s="40">
        <v>802.5</v>
      </c>
      <c r="G137" s="40">
        <v>789.5</v>
      </c>
      <c r="H137" s="40">
        <v>842.5</v>
      </c>
      <c r="I137" s="40">
        <v>855.5</v>
      </c>
      <c r="J137" s="40">
        <v>869</v>
      </c>
      <c r="K137" s="31">
        <v>842</v>
      </c>
      <c r="L137" s="31">
        <v>815.5</v>
      </c>
      <c r="M137" s="31">
        <v>0.54513999999999996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695.8</v>
      </c>
      <c r="D138" s="40">
        <v>689.06666666666661</v>
      </c>
      <c r="E138" s="40">
        <v>678.13333333333321</v>
      </c>
      <c r="F138" s="40">
        <v>660.46666666666658</v>
      </c>
      <c r="G138" s="40">
        <v>649.53333333333319</v>
      </c>
      <c r="H138" s="40">
        <v>706.73333333333323</v>
      </c>
      <c r="I138" s="40">
        <v>717.66666666666663</v>
      </c>
      <c r="J138" s="40">
        <v>735.33333333333326</v>
      </c>
      <c r="K138" s="31">
        <v>700</v>
      </c>
      <c r="L138" s="31">
        <v>671.4</v>
      </c>
      <c r="M138" s="31">
        <v>11.91377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19.5</v>
      </c>
      <c r="D139" s="40">
        <v>19.516666666666666</v>
      </c>
      <c r="E139" s="40">
        <v>19.283333333333331</v>
      </c>
      <c r="F139" s="40">
        <v>19.066666666666666</v>
      </c>
      <c r="G139" s="40">
        <v>18.833333333333332</v>
      </c>
      <c r="H139" s="40">
        <v>19.733333333333331</v>
      </c>
      <c r="I139" s="40">
        <v>19.966666666666665</v>
      </c>
      <c r="J139" s="40">
        <v>20.18333333333333</v>
      </c>
      <c r="K139" s="31">
        <v>19.75</v>
      </c>
      <c r="L139" s="31">
        <v>19.3</v>
      </c>
      <c r="M139" s="31">
        <v>33.89716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243.8</v>
      </c>
      <c r="D140" s="40">
        <v>242.63333333333333</v>
      </c>
      <c r="E140" s="40">
        <v>237.66666666666666</v>
      </c>
      <c r="F140" s="40">
        <v>231.53333333333333</v>
      </c>
      <c r="G140" s="40">
        <v>226.56666666666666</v>
      </c>
      <c r="H140" s="40">
        <v>248.76666666666665</v>
      </c>
      <c r="I140" s="40">
        <v>253.73333333333335</v>
      </c>
      <c r="J140" s="40">
        <v>259.86666666666667</v>
      </c>
      <c r="K140" s="31">
        <v>247.6</v>
      </c>
      <c r="L140" s="31">
        <v>236.5</v>
      </c>
      <c r="M140" s="31">
        <v>12.69877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5225.8999999999996</v>
      </c>
      <c r="D141" s="40">
        <v>5205.3</v>
      </c>
      <c r="E141" s="40">
        <v>5121.6000000000004</v>
      </c>
      <c r="F141" s="40">
        <v>5017.3</v>
      </c>
      <c r="G141" s="40">
        <v>4933.6000000000004</v>
      </c>
      <c r="H141" s="40">
        <v>5309.6</v>
      </c>
      <c r="I141" s="40">
        <v>5393.2999999999993</v>
      </c>
      <c r="J141" s="40">
        <v>5497.6</v>
      </c>
      <c r="K141" s="31">
        <v>5289</v>
      </c>
      <c r="L141" s="31">
        <v>5101</v>
      </c>
      <c r="M141" s="31">
        <v>5.0500100000000003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5463.5</v>
      </c>
      <c r="D142" s="40">
        <v>5466.8166666666666</v>
      </c>
      <c r="E142" s="40">
        <v>5367.6333333333332</v>
      </c>
      <c r="F142" s="40">
        <v>5271.7666666666664</v>
      </c>
      <c r="G142" s="40">
        <v>5172.583333333333</v>
      </c>
      <c r="H142" s="40">
        <v>5562.6833333333334</v>
      </c>
      <c r="I142" s="40">
        <v>5661.8666666666659</v>
      </c>
      <c r="J142" s="40">
        <v>5757.7333333333336</v>
      </c>
      <c r="K142" s="31">
        <v>5566</v>
      </c>
      <c r="L142" s="31">
        <v>5370.95</v>
      </c>
      <c r="M142" s="31">
        <v>6.2940699999999996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3689.25</v>
      </c>
      <c r="D143" s="40">
        <v>3698.8166666666671</v>
      </c>
      <c r="E143" s="40">
        <v>3653.5333333333342</v>
      </c>
      <c r="F143" s="40">
        <v>3617.8166666666671</v>
      </c>
      <c r="G143" s="40">
        <v>3572.5333333333342</v>
      </c>
      <c r="H143" s="40">
        <v>3734.5333333333342</v>
      </c>
      <c r="I143" s="40">
        <v>3779.8166666666671</v>
      </c>
      <c r="J143" s="40">
        <v>3815.5333333333342</v>
      </c>
      <c r="K143" s="31">
        <v>3744.1</v>
      </c>
      <c r="L143" s="31">
        <v>3663.1</v>
      </c>
      <c r="M143" s="31">
        <v>1.3470599999999999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4910.3</v>
      </c>
      <c r="D144" s="40">
        <v>4907.7666666666664</v>
      </c>
      <c r="E144" s="40">
        <v>4858.5333333333328</v>
      </c>
      <c r="F144" s="40">
        <v>4806.7666666666664</v>
      </c>
      <c r="G144" s="40">
        <v>4757.5333333333328</v>
      </c>
      <c r="H144" s="40">
        <v>4959.5333333333328</v>
      </c>
      <c r="I144" s="40">
        <v>5008.7666666666664</v>
      </c>
      <c r="J144" s="40">
        <v>5060.5333333333328</v>
      </c>
      <c r="K144" s="31">
        <v>4957</v>
      </c>
      <c r="L144" s="31">
        <v>4856</v>
      </c>
      <c r="M144" s="31">
        <v>2.8548800000000001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472.55</v>
      </c>
      <c r="D145" s="40">
        <v>460.93333333333334</v>
      </c>
      <c r="E145" s="40">
        <v>445.36666666666667</v>
      </c>
      <c r="F145" s="40">
        <v>418.18333333333334</v>
      </c>
      <c r="G145" s="40">
        <v>402.61666666666667</v>
      </c>
      <c r="H145" s="40">
        <v>488.11666666666667</v>
      </c>
      <c r="I145" s="40">
        <v>503.68333333333339</v>
      </c>
      <c r="J145" s="40">
        <v>530.86666666666667</v>
      </c>
      <c r="K145" s="31">
        <v>476.5</v>
      </c>
      <c r="L145" s="31">
        <v>433.75</v>
      </c>
      <c r="M145" s="31">
        <v>18.799389999999999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141.44999999999999</v>
      </c>
      <c r="D146" s="40">
        <v>142.75</v>
      </c>
      <c r="E146" s="40">
        <v>139.19999999999999</v>
      </c>
      <c r="F146" s="40">
        <v>136.94999999999999</v>
      </c>
      <c r="G146" s="40">
        <v>133.39999999999998</v>
      </c>
      <c r="H146" s="40">
        <v>145</v>
      </c>
      <c r="I146" s="40">
        <v>148.55000000000001</v>
      </c>
      <c r="J146" s="40">
        <v>150.80000000000001</v>
      </c>
      <c r="K146" s="31">
        <v>146.30000000000001</v>
      </c>
      <c r="L146" s="31">
        <v>140.5</v>
      </c>
      <c r="M146" s="31">
        <v>13.18421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238.85</v>
      </c>
      <c r="D147" s="40">
        <v>240.83333333333334</v>
      </c>
      <c r="E147" s="40">
        <v>235.36666666666667</v>
      </c>
      <c r="F147" s="40">
        <v>231.88333333333333</v>
      </c>
      <c r="G147" s="40">
        <v>226.41666666666666</v>
      </c>
      <c r="H147" s="40">
        <v>244.31666666666669</v>
      </c>
      <c r="I147" s="40">
        <v>249.78333333333333</v>
      </c>
      <c r="J147" s="40">
        <v>253.26666666666671</v>
      </c>
      <c r="K147" s="31">
        <v>246.3</v>
      </c>
      <c r="L147" s="31">
        <v>237.35</v>
      </c>
      <c r="M147" s="31">
        <v>2.2610199999999998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78.7</v>
      </c>
      <c r="D148" s="40">
        <v>78.899999999999991</v>
      </c>
      <c r="E148" s="40">
        <v>78.09999999999998</v>
      </c>
      <c r="F148" s="40">
        <v>77.499999999999986</v>
      </c>
      <c r="G148" s="40">
        <v>76.699999999999974</v>
      </c>
      <c r="H148" s="40">
        <v>79.499999999999986</v>
      </c>
      <c r="I148" s="40">
        <v>80.3</v>
      </c>
      <c r="J148" s="40">
        <v>80.899999999999991</v>
      </c>
      <c r="K148" s="31">
        <v>79.7</v>
      </c>
      <c r="L148" s="31">
        <v>78.3</v>
      </c>
      <c r="M148" s="31">
        <v>18.115010000000002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2909.6</v>
      </c>
      <c r="D149" s="40">
        <v>2898.35</v>
      </c>
      <c r="E149" s="40">
        <v>2863.2999999999997</v>
      </c>
      <c r="F149" s="40">
        <v>2817</v>
      </c>
      <c r="G149" s="40">
        <v>2781.95</v>
      </c>
      <c r="H149" s="40">
        <v>2944.6499999999996</v>
      </c>
      <c r="I149" s="40">
        <v>2979.7</v>
      </c>
      <c r="J149" s="40">
        <v>3025.9999999999995</v>
      </c>
      <c r="K149" s="31">
        <v>2933.4</v>
      </c>
      <c r="L149" s="31">
        <v>2852.05</v>
      </c>
      <c r="M149" s="31">
        <v>7.8635700000000002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201.95</v>
      </c>
      <c r="D150" s="40">
        <v>202.75</v>
      </c>
      <c r="E150" s="40">
        <v>200.7</v>
      </c>
      <c r="F150" s="40">
        <v>199.45</v>
      </c>
      <c r="G150" s="40">
        <v>197.39999999999998</v>
      </c>
      <c r="H150" s="40">
        <v>204</v>
      </c>
      <c r="I150" s="40">
        <v>206.05</v>
      </c>
      <c r="J150" s="40">
        <v>207.3</v>
      </c>
      <c r="K150" s="31">
        <v>204.8</v>
      </c>
      <c r="L150" s="31">
        <v>201.5</v>
      </c>
      <c r="M150" s="31">
        <v>0.85446999999999995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535.5</v>
      </c>
      <c r="D151" s="40">
        <v>537.65</v>
      </c>
      <c r="E151" s="40">
        <v>529.94999999999993</v>
      </c>
      <c r="F151" s="40">
        <v>524.4</v>
      </c>
      <c r="G151" s="40">
        <v>516.69999999999993</v>
      </c>
      <c r="H151" s="40">
        <v>543.19999999999993</v>
      </c>
      <c r="I151" s="40">
        <v>550.9</v>
      </c>
      <c r="J151" s="40">
        <v>556.44999999999993</v>
      </c>
      <c r="K151" s="31">
        <v>545.35</v>
      </c>
      <c r="L151" s="31">
        <v>532.1</v>
      </c>
      <c r="M151" s="31">
        <v>16.089030000000001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1792.25</v>
      </c>
      <c r="D152" s="40">
        <v>1755.95</v>
      </c>
      <c r="E152" s="40">
        <v>1691.9</v>
      </c>
      <c r="F152" s="40">
        <v>1591.55</v>
      </c>
      <c r="G152" s="40">
        <v>1527.5</v>
      </c>
      <c r="H152" s="40">
        <v>1856.3000000000002</v>
      </c>
      <c r="I152" s="40">
        <v>1920.35</v>
      </c>
      <c r="J152" s="40">
        <v>2020.7000000000003</v>
      </c>
      <c r="K152" s="31">
        <v>1820</v>
      </c>
      <c r="L152" s="31">
        <v>1655.6</v>
      </c>
      <c r="M152" s="31">
        <v>4.8068099999999996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78.400000000000006</v>
      </c>
      <c r="D153" s="40">
        <v>78.666666666666671</v>
      </c>
      <c r="E153" s="40">
        <v>77.733333333333348</v>
      </c>
      <c r="F153" s="40">
        <v>77.066666666666677</v>
      </c>
      <c r="G153" s="40">
        <v>76.133333333333354</v>
      </c>
      <c r="H153" s="40">
        <v>79.333333333333343</v>
      </c>
      <c r="I153" s="40">
        <v>80.266666666666652</v>
      </c>
      <c r="J153" s="40">
        <v>80.933333333333337</v>
      </c>
      <c r="K153" s="31">
        <v>79.599999999999994</v>
      </c>
      <c r="L153" s="31">
        <v>78</v>
      </c>
      <c r="M153" s="31">
        <v>12.99966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136.25</v>
      </c>
      <c r="D154" s="40">
        <v>136.73333333333332</v>
      </c>
      <c r="E154" s="40">
        <v>133.76666666666665</v>
      </c>
      <c r="F154" s="40">
        <v>131.28333333333333</v>
      </c>
      <c r="G154" s="40">
        <v>128.31666666666666</v>
      </c>
      <c r="H154" s="40">
        <v>139.21666666666664</v>
      </c>
      <c r="I154" s="40">
        <v>142.18333333333328</v>
      </c>
      <c r="J154" s="40">
        <v>144.66666666666663</v>
      </c>
      <c r="K154" s="31">
        <v>139.69999999999999</v>
      </c>
      <c r="L154" s="31">
        <v>134.25</v>
      </c>
      <c r="M154" s="31">
        <v>16.352350000000001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794.3</v>
      </c>
      <c r="D155" s="40">
        <v>788.93333333333339</v>
      </c>
      <c r="E155" s="40">
        <v>767.86666666666679</v>
      </c>
      <c r="F155" s="40">
        <v>741.43333333333339</v>
      </c>
      <c r="G155" s="40">
        <v>720.36666666666679</v>
      </c>
      <c r="H155" s="40">
        <v>815.36666666666679</v>
      </c>
      <c r="I155" s="40">
        <v>836.43333333333339</v>
      </c>
      <c r="J155" s="40">
        <v>862.86666666666679</v>
      </c>
      <c r="K155" s="31">
        <v>810</v>
      </c>
      <c r="L155" s="31">
        <v>762.5</v>
      </c>
      <c r="M155" s="31">
        <v>1.28223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1516.65</v>
      </c>
      <c r="D156" s="40">
        <v>1515.1666666666667</v>
      </c>
      <c r="E156" s="40">
        <v>1491.4333333333334</v>
      </c>
      <c r="F156" s="40">
        <v>1466.2166666666667</v>
      </c>
      <c r="G156" s="40">
        <v>1442.4833333333333</v>
      </c>
      <c r="H156" s="40">
        <v>1540.3833333333334</v>
      </c>
      <c r="I156" s="40">
        <v>1564.1166666666666</v>
      </c>
      <c r="J156" s="40">
        <v>1589.3333333333335</v>
      </c>
      <c r="K156" s="31">
        <v>1538.9</v>
      </c>
      <c r="L156" s="31">
        <v>1489.95</v>
      </c>
      <c r="M156" s="31">
        <v>11.978809999999999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187.8</v>
      </c>
      <c r="D157" s="40">
        <v>187.86666666666667</v>
      </c>
      <c r="E157" s="40">
        <v>186.08333333333334</v>
      </c>
      <c r="F157" s="40">
        <v>184.36666666666667</v>
      </c>
      <c r="G157" s="40">
        <v>182.58333333333334</v>
      </c>
      <c r="H157" s="40">
        <v>189.58333333333334</v>
      </c>
      <c r="I157" s="40">
        <v>191.36666666666665</v>
      </c>
      <c r="J157" s="40">
        <v>193.08333333333334</v>
      </c>
      <c r="K157" s="31">
        <v>189.65</v>
      </c>
      <c r="L157" s="31">
        <v>186.15</v>
      </c>
      <c r="M157" s="31">
        <v>37.650219999999997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346.15</v>
      </c>
      <c r="D158" s="40">
        <v>348.46666666666664</v>
      </c>
      <c r="E158" s="40">
        <v>342.48333333333329</v>
      </c>
      <c r="F158" s="40">
        <v>338.81666666666666</v>
      </c>
      <c r="G158" s="40">
        <v>332.83333333333331</v>
      </c>
      <c r="H158" s="40">
        <v>352.13333333333327</v>
      </c>
      <c r="I158" s="40">
        <v>358.11666666666662</v>
      </c>
      <c r="J158" s="40">
        <v>361.78333333333325</v>
      </c>
      <c r="K158" s="31">
        <v>354.45</v>
      </c>
      <c r="L158" s="31">
        <v>344.8</v>
      </c>
      <c r="M158" s="31">
        <v>1.34378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88.6</v>
      </c>
      <c r="D159" s="40">
        <v>87.683333333333337</v>
      </c>
      <c r="E159" s="40">
        <v>86.416666666666671</v>
      </c>
      <c r="F159" s="40">
        <v>84.233333333333334</v>
      </c>
      <c r="G159" s="40">
        <v>82.966666666666669</v>
      </c>
      <c r="H159" s="40">
        <v>89.866666666666674</v>
      </c>
      <c r="I159" s="40">
        <v>91.133333333333326</v>
      </c>
      <c r="J159" s="40">
        <v>93.316666666666677</v>
      </c>
      <c r="K159" s="31">
        <v>88.95</v>
      </c>
      <c r="L159" s="31">
        <v>85.5</v>
      </c>
      <c r="M159" s="31">
        <v>254.48034000000001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3344.45</v>
      </c>
      <c r="D160" s="40">
        <v>3342.5166666666664</v>
      </c>
      <c r="E160" s="40">
        <v>3322.0333333333328</v>
      </c>
      <c r="F160" s="40">
        <v>3299.6166666666663</v>
      </c>
      <c r="G160" s="40">
        <v>3279.1333333333328</v>
      </c>
      <c r="H160" s="40">
        <v>3364.9333333333329</v>
      </c>
      <c r="I160" s="40">
        <v>3385.4166666666665</v>
      </c>
      <c r="J160" s="40">
        <v>3407.833333333333</v>
      </c>
      <c r="K160" s="31">
        <v>3363</v>
      </c>
      <c r="L160" s="31">
        <v>3320.1</v>
      </c>
      <c r="M160" s="31">
        <v>0.12083000000000001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497.7</v>
      </c>
      <c r="D161" s="40">
        <v>502.56666666666666</v>
      </c>
      <c r="E161" s="40">
        <v>490.13333333333333</v>
      </c>
      <c r="F161" s="40">
        <v>482.56666666666666</v>
      </c>
      <c r="G161" s="40">
        <v>470.13333333333333</v>
      </c>
      <c r="H161" s="40">
        <v>510.13333333333333</v>
      </c>
      <c r="I161" s="40">
        <v>522.56666666666661</v>
      </c>
      <c r="J161" s="40">
        <v>530.13333333333333</v>
      </c>
      <c r="K161" s="31">
        <v>515</v>
      </c>
      <c r="L161" s="31">
        <v>495</v>
      </c>
      <c r="M161" s="31">
        <v>0.99756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230.45</v>
      </c>
      <c r="D162" s="40">
        <v>231.11666666666667</v>
      </c>
      <c r="E162" s="40">
        <v>228.48333333333335</v>
      </c>
      <c r="F162" s="40">
        <v>226.51666666666668</v>
      </c>
      <c r="G162" s="40">
        <v>223.88333333333335</v>
      </c>
      <c r="H162" s="40">
        <v>233.08333333333334</v>
      </c>
      <c r="I162" s="40">
        <v>235.71666666666667</v>
      </c>
      <c r="J162" s="40">
        <v>237.68333333333334</v>
      </c>
      <c r="K162" s="31">
        <v>233.75</v>
      </c>
      <c r="L162" s="31">
        <v>229.15</v>
      </c>
      <c r="M162" s="31">
        <v>5.0010599999999998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208.05</v>
      </c>
      <c r="D163" s="40">
        <v>205.65</v>
      </c>
      <c r="E163" s="40">
        <v>200.4</v>
      </c>
      <c r="F163" s="40">
        <v>192.75</v>
      </c>
      <c r="G163" s="40">
        <v>187.5</v>
      </c>
      <c r="H163" s="40">
        <v>213.3</v>
      </c>
      <c r="I163" s="40">
        <v>218.55</v>
      </c>
      <c r="J163" s="40">
        <v>226.20000000000002</v>
      </c>
      <c r="K163" s="31">
        <v>210.9</v>
      </c>
      <c r="L163" s="31">
        <v>198</v>
      </c>
      <c r="M163" s="31">
        <v>64.413780000000003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262.89999999999998</v>
      </c>
      <c r="D164" s="40">
        <v>264.34999999999997</v>
      </c>
      <c r="E164" s="40">
        <v>260.84999999999991</v>
      </c>
      <c r="F164" s="40">
        <v>258.79999999999995</v>
      </c>
      <c r="G164" s="40">
        <v>255.2999999999999</v>
      </c>
      <c r="H164" s="40">
        <v>266.39999999999992</v>
      </c>
      <c r="I164" s="40">
        <v>269.90000000000003</v>
      </c>
      <c r="J164" s="40">
        <v>271.94999999999993</v>
      </c>
      <c r="K164" s="31">
        <v>267.85000000000002</v>
      </c>
      <c r="L164" s="31">
        <v>262.3</v>
      </c>
      <c r="M164" s="31">
        <v>13.906980000000001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7.85</v>
      </c>
      <c r="D165" s="40">
        <v>7.8333333333333321</v>
      </c>
      <c r="E165" s="40">
        <v>7.466666666666665</v>
      </c>
      <c r="F165" s="40">
        <v>7.083333333333333</v>
      </c>
      <c r="G165" s="40">
        <v>6.7166666666666659</v>
      </c>
      <c r="H165" s="40">
        <v>8.216666666666665</v>
      </c>
      <c r="I165" s="40">
        <v>8.5833333333333321</v>
      </c>
      <c r="J165" s="40">
        <v>8.9666666666666632</v>
      </c>
      <c r="K165" s="31">
        <v>8.1999999999999993</v>
      </c>
      <c r="L165" s="31">
        <v>7.45</v>
      </c>
      <c r="M165" s="31">
        <v>451.13020999999998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59</v>
      </c>
      <c r="D166" s="40">
        <v>58.300000000000004</v>
      </c>
      <c r="E166" s="40">
        <v>54.900000000000006</v>
      </c>
      <c r="F166" s="40">
        <v>50.800000000000004</v>
      </c>
      <c r="G166" s="40">
        <v>47.400000000000006</v>
      </c>
      <c r="H166" s="40">
        <v>62.400000000000006</v>
      </c>
      <c r="I166" s="40">
        <v>65.8</v>
      </c>
      <c r="J166" s="40">
        <v>69.900000000000006</v>
      </c>
      <c r="K166" s="31">
        <v>61.7</v>
      </c>
      <c r="L166" s="31">
        <v>54.2</v>
      </c>
      <c r="M166" s="31">
        <v>184.488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157.94999999999999</v>
      </c>
      <c r="D167" s="40">
        <v>158.18333333333334</v>
      </c>
      <c r="E167" s="40">
        <v>156.81666666666666</v>
      </c>
      <c r="F167" s="40">
        <v>155.68333333333334</v>
      </c>
      <c r="G167" s="40">
        <v>154.31666666666666</v>
      </c>
      <c r="H167" s="40">
        <v>159.31666666666666</v>
      </c>
      <c r="I167" s="40">
        <v>160.68333333333334</v>
      </c>
      <c r="J167" s="40">
        <v>161.81666666666666</v>
      </c>
      <c r="K167" s="31">
        <v>159.55000000000001</v>
      </c>
      <c r="L167" s="31">
        <v>157.05000000000001</v>
      </c>
      <c r="M167" s="31">
        <v>120.08045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307.75</v>
      </c>
      <c r="D168" s="40">
        <v>306.23333333333329</v>
      </c>
      <c r="E168" s="40">
        <v>303.41666666666657</v>
      </c>
      <c r="F168" s="40">
        <v>299.08333333333326</v>
      </c>
      <c r="G168" s="40">
        <v>296.26666666666654</v>
      </c>
      <c r="H168" s="40">
        <v>310.56666666666661</v>
      </c>
      <c r="I168" s="40">
        <v>313.38333333333333</v>
      </c>
      <c r="J168" s="40">
        <v>317.71666666666664</v>
      </c>
      <c r="K168" s="31">
        <v>309.05</v>
      </c>
      <c r="L168" s="31">
        <v>301.89999999999998</v>
      </c>
      <c r="M168" s="31">
        <v>0.65337000000000001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4686.25</v>
      </c>
      <c r="D169" s="40">
        <v>4706.9666666666662</v>
      </c>
      <c r="E169" s="40">
        <v>4630.2833333333328</v>
      </c>
      <c r="F169" s="40">
        <v>4574.3166666666666</v>
      </c>
      <c r="G169" s="40">
        <v>4497.6333333333332</v>
      </c>
      <c r="H169" s="40">
        <v>4762.9333333333325</v>
      </c>
      <c r="I169" s="40">
        <v>4839.616666666665</v>
      </c>
      <c r="J169" s="40">
        <v>4895.5833333333321</v>
      </c>
      <c r="K169" s="31">
        <v>4783.6499999999996</v>
      </c>
      <c r="L169" s="31">
        <v>4651</v>
      </c>
      <c r="M169" s="31">
        <v>0.26878000000000002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43</v>
      </c>
      <c r="D170" s="40">
        <v>43.016666666666673</v>
      </c>
      <c r="E170" s="40">
        <v>42.383333333333347</v>
      </c>
      <c r="F170" s="40">
        <v>41.766666666666673</v>
      </c>
      <c r="G170" s="40">
        <v>41.133333333333347</v>
      </c>
      <c r="H170" s="40">
        <v>43.633333333333347</v>
      </c>
      <c r="I170" s="40">
        <v>44.266666666666673</v>
      </c>
      <c r="J170" s="40">
        <v>44.883333333333347</v>
      </c>
      <c r="K170" s="31">
        <v>43.65</v>
      </c>
      <c r="L170" s="31">
        <v>42.4</v>
      </c>
      <c r="M170" s="31">
        <v>259.24498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3399.8</v>
      </c>
      <c r="D171" s="40">
        <v>3403.7833333333333</v>
      </c>
      <c r="E171" s="40">
        <v>3361.0666666666666</v>
      </c>
      <c r="F171" s="40">
        <v>3322.3333333333335</v>
      </c>
      <c r="G171" s="40">
        <v>3279.6166666666668</v>
      </c>
      <c r="H171" s="40">
        <v>3442.5166666666664</v>
      </c>
      <c r="I171" s="40">
        <v>3485.2333333333327</v>
      </c>
      <c r="J171" s="40">
        <v>3523.9666666666662</v>
      </c>
      <c r="K171" s="31">
        <v>3446.5</v>
      </c>
      <c r="L171" s="31">
        <v>3365.05</v>
      </c>
      <c r="M171" s="31">
        <v>0.17774000000000001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226.45</v>
      </c>
      <c r="D172" s="40">
        <v>222.85</v>
      </c>
      <c r="E172" s="40">
        <v>211.39999999999998</v>
      </c>
      <c r="F172" s="40">
        <v>196.35</v>
      </c>
      <c r="G172" s="40">
        <v>184.89999999999998</v>
      </c>
      <c r="H172" s="40">
        <v>237.89999999999998</v>
      </c>
      <c r="I172" s="40">
        <v>249.34999999999997</v>
      </c>
      <c r="J172" s="40">
        <v>264.39999999999998</v>
      </c>
      <c r="K172" s="31">
        <v>234.3</v>
      </c>
      <c r="L172" s="31">
        <v>207.8</v>
      </c>
      <c r="M172" s="31">
        <v>45.100360000000002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3502.75</v>
      </c>
      <c r="D173" s="40">
        <v>3520.4666666666667</v>
      </c>
      <c r="E173" s="40">
        <v>3446.4333333333334</v>
      </c>
      <c r="F173" s="40">
        <v>3390.1166666666668</v>
      </c>
      <c r="G173" s="40">
        <v>3316.0833333333335</v>
      </c>
      <c r="H173" s="40">
        <v>3576.7833333333333</v>
      </c>
      <c r="I173" s="40">
        <v>3650.8166666666671</v>
      </c>
      <c r="J173" s="40">
        <v>3707.1333333333332</v>
      </c>
      <c r="K173" s="31">
        <v>3594.5</v>
      </c>
      <c r="L173" s="31">
        <v>3464.15</v>
      </c>
      <c r="M173" s="31">
        <v>0.18217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145.9</v>
      </c>
      <c r="D174" s="40">
        <v>145.63333333333335</v>
      </c>
      <c r="E174" s="40">
        <v>144.81666666666672</v>
      </c>
      <c r="F174" s="40">
        <v>143.73333333333338</v>
      </c>
      <c r="G174" s="40">
        <v>142.91666666666674</v>
      </c>
      <c r="H174" s="40">
        <v>146.7166666666667</v>
      </c>
      <c r="I174" s="40">
        <v>147.53333333333336</v>
      </c>
      <c r="J174" s="40">
        <v>148.61666666666667</v>
      </c>
      <c r="K174" s="31">
        <v>146.44999999999999</v>
      </c>
      <c r="L174" s="31">
        <v>144.55000000000001</v>
      </c>
      <c r="M174" s="31">
        <v>4.6863000000000001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5818.65</v>
      </c>
      <c r="D175" s="40">
        <v>5824.55</v>
      </c>
      <c r="E175" s="40">
        <v>5799.1</v>
      </c>
      <c r="F175" s="40">
        <v>5779.55</v>
      </c>
      <c r="G175" s="40">
        <v>5754.1</v>
      </c>
      <c r="H175" s="40">
        <v>5844.1</v>
      </c>
      <c r="I175" s="40">
        <v>5869.5499999999993</v>
      </c>
      <c r="J175" s="40">
        <v>5889.1</v>
      </c>
      <c r="K175" s="31">
        <v>5850</v>
      </c>
      <c r="L175" s="31">
        <v>5805</v>
      </c>
      <c r="M175" s="31">
        <v>3.3279999999999997E-2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3789.15</v>
      </c>
      <c r="D176" s="40">
        <v>3806.3833333333332</v>
      </c>
      <c r="E176" s="40">
        <v>3762.7666666666664</v>
      </c>
      <c r="F176" s="40">
        <v>3736.3833333333332</v>
      </c>
      <c r="G176" s="40">
        <v>3692.7666666666664</v>
      </c>
      <c r="H176" s="40">
        <v>3832.7666666666664</v>
      </c>
      <c r="I176" s="40">
        <v>3876.3833333333332</v>
      </c>
      <c r="J176" s="40">
        <v>3902.7666666666664</v>
      </c>
      <c r="K176" s="31">
        <v>3850</v>
      </c>
      <c r="L176" s="31">
        <v>3780</v>
      </c>
      <c r="M176" s="31">
        <v>0.71423999999999999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1484.75</v>
      </c>
      <c r="D177" s="40">
        <v>1483.25</v>
      </c>
      <c r="E177" s="40">
        <v>1476.5</v>
      </c>
      <c r="F177" s="40">
        <v>1468.25</v>
      </c>
      <c r="G177" s="40">
        <v>1461.5</v>
      </c>
      <c r="H177" s="40">
        <v>1491.5</v>
      </c>
      <c r="I177" s="40">
        <v>1498.25</v>
      </c>
      <c r="J177" s="40">
        <v>1506.5</v>
      </c>
      <c r="K177" s="31">
        <v>1490</v>
      </c>
      <c r="L177" s="31">
        <v>1475</v>
      </c>
      <c r="M177" s="31">
        <v>0.31287999999999999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526.29999999999995</v>
      </c>
      <c r="D178" s="40">
        <v>529.76666666666665</v>
      </c>
      <c r="E178" s="40">
        <v>520.5333333333333</v>
      </c>
      <c r="F178" s="40">
        <v>514.76666666666665</v>
      </c>
      <c r="G178" s="40">
        <v>505.5333333333333</v>
      </c>
      <c r="H178" s="40">
        <v>535.5333333333333</v>
      </c>
      <c r="I178" s="40">
        <v>544.76666666666665</v>
      </c>
      <c r="J178" s="40">
        <v>550.5333333333333</v>
      </c>
      <c r="K178" s="31">
        <v>539</v>
      </c>
      <c r="L178" s="31">
        <v>524</v>
      </c>
      <c r="M178" s="31">
        <v>14.42869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1247.45</v>
      </c>
      <c r="D179" s="40">
        <v>1253.8499999999999</v>
      </c>
      <c r="E179" s="40">
        <v>1228.6999999999998</v>
      </c>
      <c r="F179" s="40">
        <v>1209.9499999999998</v>
      </c>
      <c r="G179" s="40">
        <v>1184.7999999999997</v>
      </c>
      <c r="H179" s="40">
        <v>1272.5999999999999</v>
      </c>
      <c r="I179" s="40">
        <v>1297.75</v>
      </c>
      <c r="J179" s="40">
        <v>1316.5</v>
      </c>
      <c r="K179" s="31">
        <v>1279</v>
      </c>
      <c r="L179" s="31">
        <v>1235.0999999999999</v>
      </c>
      <c r="M179" s="31">
        <v>0.32646999999999998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623.20000000000005</v>
      </c>
      <c r="D180" s="40">
        <v>624.38333333333333</v>
      </c>
      <c r="E180" s="40">
        <v>620.81666666666661</v>
      </c>
      <c r="F180" s="40">
        <v>618.43333333333328</v>
      </c>
      <c r="G180" s="40">
        <v>614.86666666666656</v>
      </c>
      <c r="H180" s="40">
        <v>626.76666666666665</v>
      </c>
      <c r="I180" s="40">
        <v>630.33333333333348</v>
      </c>
      <c r="J180" s="40">
        <v>632.7166666666667</v>
      </c>
      <c r="K180" s="31">
        <v>627.95000000000005</v>
      </c>
      <c r="L180" s="31">
        <v>622</v>
      </c>
      <c r="M180" s="31">
        <v>0.48976999999999998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1026.55</v>
      </c>
      <c r="D181" s="40">
        <v>1024.05</v>
      </c>
      <c r="E181" s="40">
        <v>1015.3</v>
      </c>
      <c r="F181" s="40">
        <v>1004.05</v>
      </c>
      <c r="G181" s="40">
        <v>995.3</v>
      </c>
      <c r="H181" s="40">
        <v>1035.3</v>
      </c>
      <c r="I181" s="40">
        <v>1044.05</v>
      </c>
      <c r="J181" s="40">
        <v>1055.3</v>
      </c>
      <c r="K181" s="31">
        <v>1032.8</v>
      </c>
      <c r="L181" s="31">
        <v>1012.8</v>
      </c>
      <c r="M181" s="31">
        <v>5.9865199999999996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578.20000000000005</v>
      </c>
      <c r="D182" s="40">
        <v>580.4</v>
      </c>
      <c r="E182" s="40">
        <v>573.79999999999995</v>
      </c>
      <c r="F182" s="40">
        <v>569.4</v>
      </c>
      <c r="G182" s="40">
        <v>562.79999999999995</v>
      </c>
      <c r="H182" s="40">
        <v>584.79999999999995</v>
      </c>
      <c r="I182" s="40">
        <v>591.40000000000009</v>
      </c>
      <c r="J182" s="40">
        <v>595.79999999999995</v>
      </c>
      <c r="K182" s="31">
        <v>587</v>
      </c>
      <c r="L182" s="31">
        <v>576</v>
      </c>
      <c r="M182" s="31">
        <v>1.53772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2435.6</v>
      </c>
      <c r="D183" s="40">
        <v>2412.7166666666667</v>
      </c>
      <c r="E183" s="40">
        <v>2377.4333333333334</v>
      </c>
      <c r="F183" s="40">
        <v>2319.2666666666669</v>
      </c>
      <c r="G183" s="40">
        <v>2283.9833333333336</v>
      </c>
      <c r="H183" s="40">
        <v>2470.8833333333332</v>
      </c>
      <c r="I183" s="40">
        <v>2506.166666666667</v>
      </c>
      <c r="J183" s="40">
        <v>2564.333333333333</v>
      </c>
      <c r="K183" s="31">
        <v>2448</v>
      </c>
      <c r="L183" s="31">
        <v>2354.5500000000002</v>
      </c>
      <c r="M183" s="31">
        <v>14.49348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329.95</v>
      </c>
      <c r="D184" s="40">
        <v>330.8</v>
      </c>
      <c r="E184" s="40">
        <v>326.15000000000003</v>
      </c>
      <c r="F184" s="40">
        <v>322.35000000000002</v>
      </c>
      <c r="G184" s="40">
        <v>317.70000000000005</v>
      </c>
      <c r="H184" s="40">
        <v>334.6</v>
      </c>
      <c r="I184" s="40">
        <v>339.25</v>
      </c>
      <c r="J184" s="40">
        <v>343.05</v>
      </c>
      <c r="K184" s="31">
        <v>335.45</v>
      </c>
      <c r="L184" s="31">
        <v>327</v>
      </c>
      <c r="M184" s="31">
        <v>19.950880000000002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601.65</v>
      </c>
      <c r="D185" s="40">
        <v>604.31666666666672</v>
      </c>
      <c r="E185" s="40">
        <v>596.63333333333344</v>
      </c>
      <c r="F185" s="40">
        <v>591.61666666666667</v>
      </c>
      <c r="G185" s="40">
        <v>583.93333333333339</v>
      </c>
      <c r="H185" s="40">
        <v>609.33333333333348</v>
      </c>
      <c r="I185" s="40">
        <v>617.01666666666665</v>
      </c>
      <c r="J185" s="40">
        <v>622.03333333333353</v>
      </c>
      <c r="K185" s="31">
        <v>612</v>
      </c>
      <c r="L185" s="31">
        <v>599.29999999999995</v>
      </c>
      <c r="M185" s="31">
        <v>4.1221800000000002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1637.65</v>
      </c>
      <c r="D186" s="40">
        <v>1643.7333333333333</v>
      </c>
      <c r="E186" s="40">
        <v>1622.4666666666667</v>
      </c>
      <c r="F186" s="40">
        <v>1607.2833333333333</v>
      </c>
      <c r="G186" s="40">
        <v>1586.0166666666667</v>
      </c>
      <c r="H186" s="40">
        <v>1658.9166666666667</v>
      </c>
      <c r="I186" s="40">
        <v>1680.1833333333336</v>
      </c>
      <c r="J186" s="40">
        <v>1695.3666666666668</v>
      </c>
      <c r="K186" s="31">
        <v>1665</v>
      </c>
      <c r="L186" s="31">
        <v>1628.55</v>
      </c>
      <c r="M186" s="31">
        <v>7.6855500000000001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370.85</v>
      </c>
      <c r="D187" s="40">
        <v>372.11666666666662</v>
      </c>
      <c r="E187" s="40">
        <v>367.33333333333326</v>
      </c>
      <c r="F187" s="40">
        <v>363.81666666666666</v>
      </c>
      <c r="G187" s="40">
        <v>359.0333333333333</v>
      </c>
      <c r="H187" s="40">
        <v>375.63333333333321</v>
      </c>
      <c r="I187" s="40">
        <v>380.41666666666663</v>
      </c>
      <c r="J187" s="40">
        <v>383.93333333333317</v>
      </c>
      <c r="K187" s="31">
        <v>376.9</v>
      </c>
      <c r="L187" s="31">
        <v>368.6</v>
      </c>
      <c r="M187" s="31">
        <v>3.6017199999999998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134.69999999999999</v>
      </c>
      <c r="D188" s="40">
        <v>135.36666666666667</v>
      </c>
      <c r="E188" s="40">
        <v>132.83333333333334</v>
      </c>
      <c r="F188" s="40">
        <v>130.96666666666667</v>
      </c>
      <c r="G188" s="40">
        <v>128.43333333333334</v>
      </c>
      <c r="H188" s="40">
        <v>137.23333333333335</v>
      </c>
      <c r="I188" s="40">
        <v>139.76666666666665</v>
      </c>
      <c r="J188" s="40">
        <v>141.63333333333335</v>
      </c>
      <c r="K188" s="31">
        <v>137.9</v>
      </c>
      <c r="L188" s="31">
        <v>133.5</v>
      </c>
      <c r="M188" s="31">
        <v>14.69951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1486.4</v>
      </c>
      <c r="D189" s="40">
        <v>1484.8333333333333</v>
      </c>
      <c r="E189" s="40">
        <v>1459.9666666666665</v>
      </c>
      <c r="F189" s="40">
        <v>1433.5333333333333</v>
      </c>
      <c r="G189" s="40">
        <v>1408.6666666666665</v>
      </c>
      <c r="H189" s="40">
        <v>1511.2666666666664</v>
      </c>
      <c r="I189" s="40">
        <v>1536.1333333333332</v>
      </c>
      <c r="J189" s="40">
        <v>1562.5666666666664</v>
      </c>
      <c r="K189" s="31">
        <v>1509.7</v>
      </c>
      <c r="L189" s="31">
        <v>1458.4</v>
      </c>
      <c r="M189" s="31">
        <v>1.04278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803.75</v>
      </c>
      <c r="D190" s="40">
        <v>802.35</v>
      </c>
      <c r="E190" s="40">
        <v>787.40000000000009</v>
      </c>
      <c r="F190" s="40">
        <v>771.05000000000007</v>
      </c>
      <c r="G190" s="40">
        <v>756.10000000000014</v>
      </c>
      <c r="H190" s="40">
        <v>818.7</v>
      </c>
      <c r="I190" s="40">
        <v>833.65000000000009</v>
      </c>
      <c r="J190" s="40">
        <v>850</v>
      </c>
      <c r="K190" s="31">
        <v>817.3</v>
      </c>
      <c r="L190" s="31">
        <v>786</v>
      </c>
      <c r="M190" s="31">
        <v>6.8775000000000004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173.7</v>
      </c>
      <c r="D191" s="40">
        <v>173.26666666666665</v>
      </c>
      <c r="E191" s="40">
        <v>171.93333333333331</v>
      </c>
      <c r="F191" s="40">
        <v>170.16666666666666</v>
      </c>
      <c r="G191" s="40">
        <v>168.83333333333331</v>
      </c>
      <c r="H191" s="40">
        <v>175.0333333333333</v>
      </c>
      <c r="I191" s="40">
        <v>176.36666666666667</v>
      </c>
      <c r="J191" s="40">
        <v>178.1333333333333</v>
      </c>
      <c r="K191" s="31">
        <v>174.6</v>
      </c>
      <c r="L191" s="31">
        <v>171.5</v>
      </c>
      <c r="M191" s="31">
        <v>2.8672900000000001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2167.0500000000002</v>
      </c>
      <c r="D192" s="40">
        <v>2139.5166666666669</v>
      </c>
      <c r="E192" s="40">
        <v>2099.0333333333338</v>
      </c>
      <c r="F192" s="40">
        <v>2031.0166666666669</v>
      </c>
      <c r="G192" s="40">
        <v>1990.5333333333338</v>
      </c>
      <c r="H192" s="40">
        <v>2207.5333333333338</v>
      </c>
      <c r="I192" s="40">
        <v>2248.0166666666664</v>
      </c>
      <c r="J192" s="40">
        <v>2316.0333333333338</v>
      </c>
      <c r="K192" s="31">
        <v>2180</v>
      </c>
      <c r="L192" s="31">
        <v>2071.5</v>
      </c>
      <c r="M192" s="31">
        <v>1.1249199999999999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618.95000000000005</v>
      </c>
      <c r="D193" s="40">
        <v>619.7166666666667</v>
      </c>
      <c r="E193" s="40">
        <v>615.23333333333335</v>
      </c>
      <c r="F193" s="40">
        <v>611.51666666666665</v>
      </c>
      <c r="G193" s="40">
        <v>607.0333333333333</v>
      </c>
      <c r="H193" s="40">
        <v>623.43333333333339</v>
      </c>
      <c r="I193" s="40">
        <v>627.91666666666674</v>
      </c>
      <c r="J193" s="40">
        <v>631.63333333333344</v>
      </c>
      <c r="K193" s="31">
        <v>624.20000000000005</v>
      </c>
      <c r="L193" s="31">
        <v>616</v>
      </c>
      <c r="M193" s="31">
        <v>11.41929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479</v>
      </c>
      <c r="D194" s="40">
        <v>471.83333333333331</v>
      </c>
      <c r="E194" s="40">
        <v>459.96666666666664</v>
      </c>
      <c r="F194" s="40">
        <v>440.93333333333334</v>
      </c>
      <c r="G194" s="40">
        <v>429.06666666666666</v>
      </c>
      <c r="H194" s="40">
        <v>490.86666666666662</v>
      </c>
      <c r="I194" s="40">
        <v>502.73333333333329</v>
      </c>
      <c r="J194" s="40">
        <v>521.76666666666665</v>
      </c>
      <c r="K194" s="31">
        <v>483.7</v>
      </c>
      <c r="L194" s="31">
        <v>452.8</v>
      </c>
      <c r="M194" s="31">
        <v>18.642109999999999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112.3</v>
      </c>
      <c r="D195" s="40">
        <v>112.71666666666665</v>
      </c>
      <c r="E195" s="40">
        <v>110.83333333333331</v>
      </c>
      <c r="F195" s="40">
        <v>109.36666666666666</v>
      </c>
      <c r="G195" s="40">
        <v>107.48333333333332</v>
      </c>
      <c r="H195" s="40">
        <v>114.18333333333331</v>
      </c>
      <c r="I195" s="40">
        <v>116.06666666666666</v>
      </c>
      <c r="J195" s="40">
        <v>117.5333333333333</v>
      </c>
      <c r="K195" s="31">
        <v>114.6</v>
      </c>
      <c r="L195" s="31">
        <v>111.25</v>
      </c>
      <c r="M195" s="31">
        <v>19.741140000000001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133.65</v>
      </c>
      <c r="D196" s="40">
        <v>131.55000000000001</v>
      </c>
      <c r="E196" s="40">
        <v>128.65000000000003</v>
      </c>
      <c r="F196" s="40">
        <v>123.65000000000002</v>
      </c>
      <c r="G196" s="40">
        <v>120.75000000000004</v>
      </c>
      <c r="H196" s="40">
        <v>136.55000000000001</v>
      </c>
      <c r="I196" s="40">
        <v>139.44999999999999</v>
      </c>
      <c r="J196" s="40">
        <v>144.45000000000002</v>
      </c>
      <c r="K196" s="31">
        <v>134.44999999999999</v>
      </c>
      <c r="L196" s="31">
        <v>126.55</v>
      </c>
      <c r="M196" s="31">
        <v>53.512520000000002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316.95</v>
      </c>
      <c r="D197" s="40">
        <v>316.36666666666662</v>
      </c>
      <c r="E197" s="40">
        <v>314.63333333333321</v>
      </c>
      <c r="F197" s="40">
        <v>312.31666666666661</v>
      </c>
      <c r="G197" s="40">
        <v>310.5833333333332</v>
      </c>
      <c r="H197" s="40">
        <v>318.68333333333322</v>
      </c>
      <c r="I197" s="40">
        <v>320.41666666666669</v>
      </c>
      <c r="J197" s="40">
        <v>322.73333333333323</v>
      </c>
      <c r="K197" s="31">
        <v>318.10000000000002</v>
      </c>
      <c r="L197" s="31">
        <v>314.05</v>
      </c>
      <c r="M197" s="31">
        <v>3.30891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590.5</v>
      </c>
      <c r="D198" s="40">
        <v>591.01666666666665</v>
      </c>
      <c r="E198" s="40">
        <v>587.0333333333333</v>
      </c>
      <c r="F198" s="40">
        <v>583.56666666666661</v>
      </c>
      <c r="G198" s="40">
        <v>579.58333333333326</v>
      </c>
      <c r="H198" s="40">
        <v>594.48333333333335</v>
      </c>
      <c r="I198" s="40">
        <v>598.4666666666667</v>
      </c>
      <c r="J198" s="40">
        <v>601.93333333333339</v>
      </c>
      <c r="K198" s="31">
        <v>595</v>
      </c>
      <c r="L198" s="31">
        <v>587.54999999999995</v>
      </c>
      <c r="M198" s="31">
        <v>0.35385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2419.25</v>
      </c>
      <c r="D199" s="40">
        <v>2438</v>
      </c>
      <c r="E199" s="40">
        <v>2391.25</v>
      </c>
      <c r="F199" s="40">
        <v>2363.25</v>
      </c>
      <c r="G199" s="40">
        <v>2316.5</v>
      </c>
      <c r="H199" s="40">
        <v>2466</v>
      </c>
      <c r="I199" s="40">
        <v>2512.75</v>
      </c>
      <c r="J199" s="40">
        <v>2540.75</v>
      </c>
      <c r="K199" s="31">
        <v>2484.75</v>
      </c>
      <c r="L199" s="31">
        <v>2410</v>
      </c>
      <c r="M199" s="31">
        <v>0.79747999999999997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1250.3499999999999</v>
      </c>
      <c r="D200" s="40">
        <v>1265.2166666666665</v>
      </c>
      <c r="E200" s="40">
        <v>1221.4333333333329</v>
      </c>
      <c r="F200" s="40">
        <v>1192.5166666666664</v>
      </c>
      <c r="G200" s="40">
        <v>1148.7333333333329</v>
      </c>
      <c r="H200" s="40">
        <v>1294.133333333333</v>
      </c>
      <c r="I200" s="40">
        <v>1337.9166666666663</v>
      </c>
      <c r="J200" s="40">
        <v>1366.833333333333</v>
      </c>
      <c r="K200" s="31">
        <v>1309</v>
      </c>
      <c r="L200" s="31">
        <v>1236.3</v>
      </c>
      <c r="M200" s="31">
        <v>128.11641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2906.85</v>
      </c>
      <c r="D201" s="40">
        <v>2907.4666666666667</v>
      </c>
      <c r="E201" s="40">
        <v>2895.0333333333333</v>
      </c>
      <c r="F201" s="40">
        <v>2883.2166666666667</v>
      </c>
      <c r="G201" s="40">
        <v>2870.7833333333333</v>
      </c>
      <c r="H201" s="40">
        <v>2919.2833333333333</v>
      </c>
      <c r="I201" s="40">
        <v>2931.7166666666667</v>
      </c>
      <c r="J201" s="40">
        <v>2943.5333333333333</v>
      </c>
      <c r="K201" s="31">
        <v>2919.9</v>
      </c>
      <c r="L201" s="31">
        <v>2895.65</v>
      </c>
      <c r="M201" s="31">
        <v>2.2827899999999999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1629.6</v>
      </c>
      <c r="D202" s="40">
        <v>1632.05</v>
      </c>
      <c r="E202" s="40">
        <v>1622.55</v>
      </c>
      <c r="F202" s="40">
        <v>1615.5</v>
      </c>
      <c r="G202" s="40">
        <v>1606</v>
      </c>
      <c r="H202" s="40">
        <v>1639.1</v>
      </c>
      <c r="I202" s="40">
        <v>1648.6</v>
      </c>
      <c r="J202" s="40">
        <v>1655.6499999999999</v>
      </c>
      <c r="K202" s="31">
        <v>1641.55</v>
      </c>
      <c r="L202" s="31">
        <v>1625</v>
      </c>
      <c r="M202" s="31">
        <v>40.884729999999998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703.4</v>
      </c>
      <c r="D203" s="40">
        <v>706.7833333333333</v>
      </c>
      <c r="E203" s="40">
        <v>695.61666666666656</v>
      </c>
      <c r="F203" s="40">
        <v>687.83333333333326</v>
      </c>
      <c r="G203" s="40">
        <v>676.66666666666652</v>
      </c>
      <c r="H203" s="40">
        <v>714.56666666666661</v>
      </c>
      <c r="I203" s="40">
        <v>725.73333333333335</v>
      </c>
      <c r="J203" s="40">
        <v>733.51666666666665</v>
      </c>
      <c r="K203" s="31">
        <v>717.95</v>
      </c>
      <c r="L203" s="31">
        <v>699</v>
      </c>
      <c r="M203" s="31">
        <v>32.413029999999999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76.849999999999994</v>
      </c>
      <c r="D204" s="40">
        <v>77.583333333333329</v>
      </c>
      <c r="E204" s="40">
        <v>75.266666666666652</v>
      </c>
      <c r="F204" s="40">
        <v>73.683333333333323</v>
      </c>
      <c r="G204" s="40">
        <v>71.366666666666646</v>
      </c>
      <c r="H204" s="40">
        <v>79.166666666666657</v>
      </c>
      <c r="I204" s="40">
        <v>81.483333333333348</v>
      </c>
      <c r="J204" s="40">
        <v>83.066666666666663</v>
      </c>
      <c r="K204" s="31">
        <v>79.900000000000006</v>
      </c>
      <c r="L204" s="31">
        <v>76</v>
      </c>
      <c r="M204" s="31">
        <v>64.700800000000001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1383.55</v>
      </c>
      <c r="D205" s="40">
        <v>1381.3166666666666</v>
      </c>
      <c r="E205" s="40">
        <v>1373.3333333333333</v>
      </c>
      <c r="F205" s="40">
        <v>1363.1166666666666</v>
      </c>
      <c r="G205" s="40">
        <v>1355.1333333333332</v>
      </c>
      <c r="H205" s="40">
        <v>1391.5333333333333</v>
      </c>
      <c r="I205" s="40">
        <v>1399.5166666666669</v>
      </c>
      <c r="J205" s="40">
        <v>1409.7333333333333</v>
      </c>
      <c r="K205" s="31">
        <v>1389.3</v>
      </c>
      <c r="L205" s="31">
        <v>1371.1</v>
      </c>
      <c r="M205" s="31">
        <v>1.3438099999999999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1442.1</v>
      </c>
      <c r="D206" s="40">
        <v>1449.8833333333332</v>
      </c>
      <c r="E206" s="40">
        <v>1423.8166666666664</v>
      </c>
      <c r="F206" s="40">
        <v>1405.5333333333331</v>
      </c>
      <c r="G206" s="40">
        <v>1379.4666666666662</v>
      </c>
      <c r="H206" s="40">
        <v>1468.1666666666665</v>
      </c>
      <c r="I206" s="40">
        <v>1494.2333333333331</v>
      </c>
      <c r="J206" s="40">
        <v>1512.5166666666667</v>
      </c>
      <c r="K206" s="31">
        <v>1475.95</v>
      </c>
      <c r="L206" s="31">
        <v>1431.6</v>
      </c>
      <c r="M206" s="31">
        <v>1.02237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1420.25</v>
      </c>
      <c r="D207" s="40">
        <v>1410.5</v>
      </c>
      <c r="E207" s="40">
        <v>1393.05</v>
      </c>
      <c r="F207" s="40">
        <v>1365.85</v>
      </c>
      <c r="G207" s="40">
        <v>1348.3999999999999</v>
      </c>
      <c r="H207" s="40">
        <v>1437.7</v>
      </c>
      <c r="I207" s="40">
        <v>1455.1499999999999</v>
      </c>
      <c r="J207" s="40">
        <v>1482.3500000000001</v>
      </c>
      <c r="K207" s="31">
        <v>1427.95</v>
      </c>
      <c r="L207" s="31">
        <v>1383.3</v>
      </c>
      <c r="M207" s="31">
        <v>13.582509999999999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254.75</v>
      </c>
      <c r="D208" s="40">
        <v>254.95000000000002</v>
      </c>
      <c r="E208" s="40">
        <v>253.40000000000003</v>
      </c>
      <c r="F208" s="40">
        <v>252.05</v>
      </c>
      <c r="G208" s="40">
        <v>250.50000000000003</v>
      </c>
      <c r="H208" s="40">
        <v>256.30000000000007</v>
      </c>
      <c r="I208" s="40">
        <v>257.85000000000002</v>
      </c>
      <c r="J208" s="40">
        <v>259.20000000000005</v>
      </c>
      <c r="K208" s="31">
        <v>256.5</v>
      </c>
      <c r="L208" s="31">
        <v>253.6</v>
      </c>
      <c r="M208" s="31">
        <v>1.31138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138.94999999999999</v>
      </c>
      <c r="D209" s="40">
        <v>139.76666666666665</v>
      </c>
      <c r="E209" s="40">
        <v>137.43333333333331</v>
      </c>
      <c r="F209" s="40">
        <v>135.91666666666666</v>
      </c>
      <c r="G209" s="40">
        <v>133.58333333333331</v>
      </c>
      <c r="H209" s="40">
        <v>141.2833333333333</v>
      </c>
      <c r="I209" s="40">
        <v>143.61666666666667</v>
      </c>
      <c r="J209" s="40">
        <v>145.1333333333333</v>
      </c>
      <c r="K209" s="31">
        <v>142.1</v>
      </c>
      <c r="L209" s="31">
        <v>138.25</v>
      </c>
      <c r="M209" s="31">
        <v>6.1590199999999999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2916.65</v>
      </c>
      <c r="D210" s="40">
        <v>2899.7999999999997</v>
      </c>
      <c r="E210" s="40">
        <v>2872.0999999999995</v>
      </c>
      <c r="F210" s="40">
        <v>2827.5499999999997</v>
      </c>
      <c r="G210" s="40">
        <v>2799.8499999999995</v>
      </c>
      <c r="H210" s="40">
        <v>2944.3499999999995</v>
      </c>
      <c r="I210" s="40">
        <v>2972.0499999999993</v>
      </c>
      <c r="J210" s="40">
        <v>3016.5999999999995</v>
      </c>
      <c r="K210" s="31">
        <v>2927.5</v>
      </c>
      <c r="L210" s="31">
        <v>2855.25</v>
      </c>
      <c r="M210" s="31">
        <v>9.5681899999999995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50.9</v>
      </c>
      <c r="D211" s="40">
        <v>50.966666666666669</v>
      </c>
      <c r="E211" s="40">
        <v>50.183333333333337</v>
      </c>
      <c r="F211" s="40">
        <v>49.466666666666669</v>
      </c>
      <c r="G211" s="40">
        <v>48.683333333333337</v>
      </c>
      <c r="H211" s="40">
        <v>51.683333333333337</v>
      </c>
      <c r="I211" s="40">
        <v>52.466666666666669</v>
      </c>
      <c r="J211" s="40">
        <v>53.183333333333337</v>
      </c>
      <c r="K211" s="31">
        <v>51.75</v>
      </c>
      <c r="L211" s="31">
        <v>50.25</v>
      </c>
      <c r="M211" s="31">
        <v>36.367420000000003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498.65</v>
      </c>
      <c r="D212" s="40">
        <v>495.2</v>
      </c>
      <c r="E212" s="40">
        <v>490.9</v>
      </c>
      <c r="F212" s="40">
        <v>483.15</v>
      </c>
      <c r="G212" s="40">
        <v>478.84999999999997</v>
      </c>
      <c r="H212" s="40">
        <v>502.95</v>
      </c>
      <c r="I212" s="40">
        <v>507.25000000000006</v>
      </c>
      <c r="J212" s="40">
        <v>515</v>
      </c>
      <c r="K212" s="31">
        <v>499.5</v>
      </c>
      <c r="L212" s="31">
        <v>487.45</v>
      </c>
      <c r="M212" s="31">
        <v>86.858000000000004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1396.75</v>
      </c>
      <c r="D213" s="40">
        <v>1385.5666666666666</v>
      </c>
      <c r="E213" s="40">
        <v>1368.1833333333332</v>
      </c>
      <c r="F213" s="40">
        <v>1339.6166666666666</v>
      </c>
      <c r="G213" s="40">
        <v>1322.2333333333331</v>
      </c>
      <c r="H213" s="40">
        <v>1414.1333333333332</v>
      </c>
      <c r="I213" s="40">
        <v>1431.5166666666664</v>
      </c>
      <c r="J213" s="40">
        <v>1460.0833333333333</v>
      </c>
      <c r="K213" s="31">
        <v>1402.95</v>
      </c>
      <c r="L213" s="31">
        <v>1357</v>
      </c>
      <c r="M213" s="31">
        <v>7.8659999999999997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126.35</v>
      </c>
      <c r="D214" s="40">
        <v>126.66666666666667</v>
      </c>
      <c r="E214" s="40">
        <v>124.83333333333334</v>
      </c>
      <c r="F214" s="40">
        <v>123.31666666666668</v>
      </c>
      <c r="G214" s="40">
        <v>121.48333333333335</v>
      </c>
      <c r="H214" s="40">
        <v>128.18333333333334</v>
      </c>
      <c r="I214" s="40">
        <v>130.01666666666668</v>
      </c>
      <c r="J214" s="40">
        <v>131.53333333333333</v>
      </c>
      <c r="K214" s="31">
        <v>128.5</v>
      </c>
      <c r="L214" s="31">
        <v>125.15</v>
      </c>
      <c r="M214" s="31">
        <v>38.569040000000001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327.8</v>
      </c>
      <c r="D215" s="40">
        <v>325.21666666666664</v>
      </c>
      <c r="E215" s="40">
        <v>321.43333333333328</v>
      </c>
      <c r="F215" s="40">
        <v>315.06666666666666</v>
      </c>
      <c r="G215" s="40">
        <v>311.2833333333333</v>
      </c>
      <c r="H215" s="40">
        <v>331.58333333333326</v>
      </c>
      <c r="I215" s="40">
        <v>335.36666666666667</v>
      </c>
      <c r="J215" s="40">
        <v>341.73333333333323</v>
      </c>
      <c r="K215" s="31">
        <v>329</v>
      </c>
      <c r="L215" s="31">
        <v>318.85000000000002</v>
      </c>
      <c r="M215" s="31">
        <v>63.13035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2676.15</v>
      </c>
      <c r="D216" s="40">
        <v>2663.0666666666671</v>
      </c>
      <c r="E216" s="40">
        <v>2638.0833333333339</v>
      </c>
      <c r="F216" s="40">
        <v>2600.0166666666669</v>
      </c>
      <c r="G216" s="40">
        <v>2575.0333333333338</v>
      </c>
      <c r="H216" s="40">
        <v>2701.1333333333341</v>
      </c>
      <c r="I216" s="40">
        <v>2726.1166666666668</v>
      </c>
      <c r="J216" s="40">
        <v>2764.1833333333343</v>
      </c>
      <c r="K216" s="31">
        <v>2688.05</v>
      </c>
      <c r="L216" s="31">
        <v>2625</v>
      </c>
      <c r="M216" s="31">
        <v>11.743370000000001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318.75</v>
      </c>
      <c r="D217" s="40">
        <v>317.28333333333336</v>
      </c>
      <c r="E217" s="40">
        <v>314.61666666666673</v>
      </c>
      <c r="F217" s="40">
        <v>310.48333333333335</v>
      </c>
      <c r="G217" s="40">
        <v>307.81666666666672</v>
      </c>
      <c r="H217" s="40">
        <v>321.41666666666674</v>
      </c>
      <c r="I217" s="40">
        <v>324.08333333333337</v>
      </c>
      <c r="J217" s="40">
        <v>328.21666666666675</v>
      </c>
      <c r="K217" s="31">
        <v>319.95</v>
      </c>
      <c r="L217" s="31">
        <v>313.14999999999998</v>
      </c>
      <c r="M217" s="31">
        <v>6.3023999999999996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44752.2</v>
      </c>
      <c r="D218" s="40">
        <v>45177.783333333333</v>
      </c>
      <c r="E218" s="40">
        <v>44249.416666666664</v>
      </c>
      <c r="F218" s="40">
        <v>43746.633333333331</v>
      </c>
      <c r="G218" s="40">
        <v>42818.266666666663</v>
      </c>
      <c r="H218" s="40">
        <v>45680.566666666666</v>
      </c>
      <c r="I218" s="40">
        <v>46608.933333333334</v>
      </c>
      <c r="J218" s="40">
        <v>47111.716666666667</v>
      </c>
      <c r="K218" s="31">
        <v>46106.15</v>
      </c>
      <c r="L218" s="31">
        <v>44675</v>
      </c>
      <c r="M218" s="31">
        <v>2.6610000000000002E-2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</v>
      </c>
      <c r="D219" s="40">
        <v>45.216666666666669</v>
      </c>
      <c r="E219" s="40">
        <v>44.533333333333339</v>
      </c>
      <c r="F219" s="40">
        <v>44.06666666666667</v>
      </c>
      <c r="G219" s="40">
        <v>43.38333333333334</v>
      </c>
      <c r="H219" s="40">
        <v>45.683333333333337</v>
      </c>
      <c r="I219" s="40">
        <v>46.366666666666674</v>
      </c>
      <c r="J219" s="40">
        <v>46.833333333333336</v>
      </c>
      <c r="K219" s="31">
        <v>45.9</v>
      </c>
      <c r="L219" s="31">
        <v>44.75</v>
      </c>
      <c r="M219" s="31">
        <v>45.518689999999999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2755.1</v>
      </c>
      <c r="D220" s="40">
        <v>2752.3666666666668</v>
      </c>
      <c r="E220" s="40">
        <v>2737.7333333333336</v>
      </c>
      <c r="F220" s="40">
        <v>2720.3666666666668</v>
      </c>
      <c r="G220" s="40">
        <v>2705.7333333333336</v>
      </c>
      <c r="H220" s="40">
        <v>2769.7333333333336</v>
      </c>
      <c r="I220" s="40">
        <v>2784.3666666666668</v>
      </c>
      <c r="J220" s="40">
        <v>2801.7333333333336</v>
      </c>
      <c r="K220" s="31">
        <v>2767</v>
      </c>
      <c r="L220" s="31">
        <v>2735</v>
      </c>
      <c r="M220" s="31">
        <v>14.058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265.39999999999998</v>
      </c>
      <c r="D221" s="40">
        <v>265.2833333333333</v>
      </c>
      <c r="E221" s="40">
        <v>262.41666666666663</v>
      </c>
      <c r="F221" s="40">
        <v>259.43333333333334</v>
      </c>
      <c r="G221" s="40">
        <v>256.56666666666666</v>
      </c>
      <c r="H221" s="40">
        <v>268.26666666666659</v>
      </c>
      <c r="I221" s="40">
        <v>271.13333333333327</v>
      </c>
      <c r="J221" s="40">
        <v>274.11666666666656</v>
      </c>
      <c r="K221" s="31">
        <v>268.14999999999998</v>
      </c>
      <c r="L221" s="31">
        <v>262.3</v>
      </c>
      <c r="M221" s="31">
        <v>0.65881000000000001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708.6</v>
      </c>
      <c r="D222" s="40">
        <v>708.66666666666663</v>
      </c>
      <c r="E222" s="40">
        <v>704.33333333333326</v>
      </c>
      <c r="F222" s="40">
        <v>700.06666666666661</v>
      </c>
      <c r="G222" s="40">
        <v>695.73333333333323</v>
      </c>
      <c r="H222" s="40">
        <v>712.93333333333328</v>
      </c>
      <c r="I222" s="40">
        <v>717.26666666666654</v>
      </c>
      <c r="J222" s="40">
        <v>721.5333333333333</v>
      </c>
      <c r="K222" s="31">
        <v>713</v>
      </c>
      <c r="L222" s="31">
        <v>704.4</v>
      </c>
      <c r="M222" s="31">
        <v>73.760909999999996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1532.95</v>
      </c>
      <c r="D223" s="40">
        <v>1533.2166666666665</v>
      </c>
      <c r="E223" s="40">
        <v>1519.833333333333</v>
      </c>
      <c r="F223" s="40">
        <v>1506.7166666666665</v>
      </c>
      <c r="G223" s="40">
        <v>1493.333333333333</v>
      </c>
      <c r="H223" s="40">
        <v>1546.333333333333</v>
      </c>
      <c r="I223" s="40">
        <v>1559.7166666666667</v>
      </c>
      <c r="J223" s="40">
        <v>1572.833333333333</v>
      </c>
      <c r="K223" s="31">
        <v>1546.6</v>
      </c>
      <c r="L223" s="31">
        <v>1520.1</v>
      </c>
      <c r="M223" s="31">
        <v>6.3519300000000003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661.7</v>
      </c>
      <c r="D224" s="40">
        <v>661.41666666666674</v>
      </c>
      <c r="E224" s="40">
        <v>655.48333333333346</v>
      </c>
      <c r="F224" s="40">
        <v>649.26666666666677</v>
      </c>
      <c r="G224" s="40">
        <v>643.33333333333348</v>
      </c>
      <c r="H224" s="40">
        <v>667.63333333333344</v>
      </c>
      <c r="I224" s="40">
        <v>673.56666666666683</v>
      </c>
      <c r="J224" s="40">
        <v>679.78333333333342</v>
      </c>
      <c r="K224" s="31">
        <v>667.35</v>
      </c>
      <c r="L224" s="31">
        <v>655.20000000000005</v>
      </c>
      <c r="M224" s="31">
        <v>7.35067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843.3</v>
      </c>
      <c r="D225" s="40">
        <v>839.5</v>
      </c>
      <c r="E225" s="40">
        <v>827.65</v>
      </c>
      <c r="F225" s="40">
        <v>812</v>
      </c>
      <c r="G225" s="40">
        <v>800.15</v>
      </c>
      <c r="H225" s="40">
        <v>855.15</v>
      </c>
      <c r="I225" s="40">
        <v>866.99999999999989</v>
      </c>
      <c r="J225" s="40">
        <v>882.65</v>
      </c>
      <c r="K225" s="31">
        <v>851.35</v>
      </c>
      <c r="L225" s="31">
        <v>823.85</v>
      </c>
      <c r="M225" s="31">
        <v>19.588049999999999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58.1</v>
      </c>
      <c r="D226" s="40">
        <v>54.866666666666667</v>
      </c>
      <c r="E226" s="40">
        <v>51.633333333333333</v>
      </c>
      <c r="F226" s="40">
        <v>45.166666666666664</v>
      </c>
      <c r="G226" s="40">
        <v>41.93333333333333</v>
      </c>
      <c r="H226" s="40">
        <v>61.333333333333336</v>
      </c>
      <c r="I226" s="40">
        <v>64.566666666666663</v>
      </c>
      <c r="J226" s="40">
        <v>71.033333333333331</v>
      </c>
      <c r="K226" s="31">
        <v>58.1</v>
      </c>
      <c r="L226" s="31">
        <v>48.4</v>
      </c>
      <c r="M226" s="31">
        <v>1683.4860699999999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49.1</v>
      </c>
      <c r="D227" s="40">
        <v>48.683333333333337</v>
      </c>
      <c r="E227" s="40">
        <v>47.566666666666677</v>
      </c>
      <c r="F227" s="40">
        <v>46.033333333333339</v>
      </c>
      <c r="G227" s="40">
        <v>44.916666666666679</v>
      </c>
      <c r="H227" s="40">
        <v>50.216666666666676</v>
      </c>
      <c r="I227" s="40">
        <v>51.333333333333336</v>
      </c>
      <c r="J227" s="40">
        <v>52.866666666666674</v>
      </c>
      <c r="K227" s="31">
        <v>49.8</v>
      </c>
      <c r="L227" s="31">
        <v>47.15</v>
      </c>
      <c r="M227" s="31">
        <v>421.44887999999997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53.2</v>
      </c>
      <c r="D228" s="40">
        <v>53.216666666666669</v>
      </c>
      <c r="E228" s="40">
        <v>52.63333333333334</v>
      </c>
      <c r="F228" s="40">
        <v>52.06666666666667</v>
      </c>
      <c r="G228" s="40">
        <v>51.483333333333341</v>
      </c>
      <c r="H228" s="40">
        <v>53.783333333333339</v>
      </c>
      <c r="I228" s="40">
        <v>54.366666666666667</v>
      </c>
      <c r="J228" s="40">
        <v>54.933333333333337</v>
      </c>
      <c r="K228" s="31">
        <v>53.8</v>
      </c>
      <c r="L228" s="31">
        <v>52.65</v>
      </c>
      <c r="M228" s="31">
        <v>56.23753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1185.6500000000001</v>
      </c>
      <c r="D229" s="40">
        <v>1186.25</v>
      </c>
      <c r="E229" s="40">
        <v>1162.5</v>
      </c>
      <c r="F229" s="40">
        <v>1139.3499999999999</v>
      </c>
      <c r="G229" s="40">
        <v>1115.5999999999999</v>
      </c>
      <c r="H229" s="40">
        <v>1209.4000000000001</v>
      </c>
      <c r="I229" s="40">
        <v>1233.1500000000001</v>
      </c>
      <c r="J229" s="40">
        <v>1256.3000000000002</v>
      </c>
      <c r="K229" s="31">
        <v>1210</v>
      </c>
      <c r="L229" s="31">
        <v>1163.0999999999999</v>
      </c>
      <c r="M229" s="31">
        <v>0.39278999999999997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305.05</v>
      </c>
      <c r="D230" s="40">
        <v>303.4666666666667</v>
      </c>
      <c r="E230" s="40">
        <v>298.58333333333337</v>
      </c>
      <c r="F230" s="40">
        <v>292.11666666666667</v>
      </c>
      <c r="G230" s="40">
        <v>287.23333333333335</v>
      </c>
      <c r="H230" s="40">
        <v>309.93333333333339</v>
      </c>
      <c r="I230" s="40">
        <v>314.81666666666672</v>
      </c>
      <c r="J230" s="40">
        <v>321.28333333333342</v>
      </c>
      <c r="K230" s="31">
        <v>308.35000000000002</v>
      </c>
      <c r="L230" s="31">
        <v>297</v>
      </c>
      <c r="M230" s="31">
        <v>3.6591300000000002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1624.3</v>
      </c>
      <c r="D231" s="40">
        <v>1615.6166666666668</v>
      </c>
      <c r="E231" s="40">
        <v>1596.0333333333335</v>
      </c>
      <c r="F231" s="40">
        <v>1567.7666666666667</v>
      </c>
      <c r="G231" s="40">
        <v>1548.1833333333334</v>
      </c>
      <c r="H231" s="40">
        <v>1643.8833333333337</v>
      </c>
      <c r="I231" s="40">
        <v>1663.4666666666667</v>
      </c>
      <c r="J231" s="40">
        <v>1691.7333333333338</v>
      </c>
      <c r="K231" s="31">
        <v>1635.2</v>
      </c>
      <c r="L231" s="31">
        <v>1587.35</v>
      </c>
      <c r="M231" s="31">
        <v>0.68232000000000004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589.95000000000005</v>
      </c>
      <c r="D232" s="40">
        <v>591.88333333333333</v>
      </c>
      <c r="E232" s="40">
        <v>586.06666666666661</v>
      </c>
      <c r="F232" s="40">
        <v>582.18333333333328</v>
      </c>
      <c r="G232" s="40">
        <v>576.36666666666656</v>
      </c>
      <c r="H232" s="40">
        <v>595.76666666666665</v>
      </c>
      <c r="I232" s="40">
        <v>601.58333333333348</v>
      </c>
      <c r="J232" s="40">
        <v>605.4666666666667</v>
      </c>
      <c r="K232" s="31">
        <v>597.70000000000005</v>
      </c>
      <c r="L232" s="31">
        <v>588</v>
      </c>
      <c r="M232" s="31">
        <v>2.0264199999999999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209.3</v>
      </c>
      <c r="D233" s="40">
        <v>210.55000000000004</v>
      </c>
      <c r="E233" s="40">
        <v>206.95000000000007</v>
      </c>
      <c r="F233" s="40">
        <v>204.60000000000002</v>
      </c>
      <c r="G233" s="40">
        <v>201.00000000000006</v>
      </c>
      <c r="H233" s="40">
        <v>212.90000000000009</v>
      </c>
      <c r="I233" s="40">
        <v>216.50000000000006</v>
      </c>
      <c r="J233" s="40">
        <v>218.85000000000011</v>
      </c>
      <c r="K233" s="31">
        <v>214.15</v>
      </c>
      <c r="L233" s="31">
        <v>208.2</v>
      </c>
      <c r="M233" s="31">
        <v>36.13062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45.95</v>
      </c>
      <c r="D234" s="40">
        <v>45.916666666666664</v>
      </c>
      <c r="E234" s="40">
        <v>45.43333333333333</v>
      </c>
      <c r="F234" s="40">
        <v>44.916666666666664</v>
      </c>
      <c r="G234" s="40">
        <v>44.43333333333333</v>
      </c>
      <c r="H234" s="40">
        <v>46.43333333333333</v>
      </c>
      <c r="I234" s="40">
        <v>46.916666666666664</v>
      </c>
      <c r="J234" s="40">
        <v>47.43333333333333</v>
      </c>
      <c r="K234" s="31">
        <v>46.4</v>
      </c>
      <c r="L234" s="31">
        <v>45.4</v>
      </c>
      <c r="M234" s="31">
        <v>38.592619999999997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241.3</v>
      </c>
      <c r="D235" s="40">
        <v>240.76666666666665</v>
      </c>
      <c r="E235" s="40">
        <v>238.5333333333333</v>
      </c>
      <c r="F235" s="40">
        <v>235.76666666666665</v>
      </c>
      <c r="G235" s="40">
        <v>233.5333333333333</v>
      </c>
      <c r="H235" s="40">
        <v>243.5333333333333</v>
      </c>
      <c r="I235" s="40">
        <v>245.76666666666665</v>
      </c>
      <c r="J235" s="40">
        <v>248.5333333333333</v>
      </c>
      <c r="K235" s="31">
        <v>243</v>
      </c>
      <c r="L235" s="31">
        <v>238</v>
      </c>
      <c r="M235" s="31">
        <v>292.22028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121.05</v>
      </c>
      <c r="D236" s="40">
        <v>121.78333333333335</v>
      </c>
      <c r="E236" s="40">
        <v>119.86666666666669</v>
      </c>
      <c r="F236" s="40">
        <v>118.68333333333334</v>
      </c>
      <c r="G236" s="40">
        <v>116.76666666666668</v>
      </c>
      <c r="H236" s="40">
        <v>122.9666666666667</v>
      </c>
      <c r="I236" s="40">
        <v>124.88333333333335</v>
      </c>
      <c r="J236" s="40">
        <v>126.06666666666671</v>
      </c>
      <c r="K236" s="31">
        <v>123.7</v>
      </c>
      <c r="L236" s="31">
        <v>120.6</v>
      </c>
      <c r="M236" s="31">
        <v>2.5512199999999998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197.65</v>
      </c>
      <c r="D237" s="40">
        <v>197.76666666666665</v>
      </c>
      <c r="E237" s="40">
        <v>193.43333333333331</v>
      </c>
      <c r="F237" s="40">
        <v>189.21666666666667</v>
      </c>
      <c r="G237" s="40">
        <v>184.88333333333333</v>
      </c>
      <c r="H237" s="40">
        <v>201.98333333333329</v>
      </c>
      <c r="I237" s="40">
        <v>206.31666666666666</v>
      </c>
      <c r="J237" s="40">
        <v>210.53333333333327</v>
      </c>
      <c r="K237" s="31">
        <v>202.1</v>
      </c>
      <c r="L237" s="31">
        <v>193.55</v>
      </c>
      <c r="M237" s="31">
        <v>42.836759999999998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238.45</v>
      </c>
      <c r="D238" s="40">
        <v>238.83333333333334</v>
      </c>
      <c r="E238" s="40">
        <v>234.7166666666667</v>
      </c>
      <c r="F238" s="40">
        <v>230.98333333333335</v>
      </c>
      <c r="G238" s="40">
        <v>226.8666666666667</v>
      </c>
      <c r="H238" s="40">
        <v>242.56666666666669</v>
      </c>
      <c r="I238" s="40">
        <v>246.68333333333331</v>
      </c>
      <c r="J238" s="40">
        <v>250.41666666666669</v>
      </c>
      <c r="K238" s="31">
        <v>242.95</v>
      </c>
      <c r="L238" s="31">
        <v>235.1</v>
      </c>
      <c r="M238" s="31">
        <v>68.314480000000003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152.35</v>
      </c>
      <c r="D239" s="40">
        <v>151.48333333333335</v>
      </c>
      <c r="E239" s="40">
        <v>148.9666666666667</v>
      </c>
      <c r="F239" s="40">
        <v>145.58333333333334</v>
      </c>
      <c r="G239" s="40">
        <v>143.06666666666669</v>
      </c>
      <c r="H239" s="40">
        <v>154.8666666666667</v>
      </c>
      <c r="I239" s="40">
        <v>157.38333333333335</v>
      </c>
      <c r="J239" s="40">
        <v>160.76666666666671</v>
      </c>
      <c r="K239" s="31">
        <v>154</v>
      </c>
      <c r="L239" s="31">
        <v>148.1</v>
      </c>
      <c r="M239" s="31">
        <v>84.385850000000005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8738.35</v>
      </c>
      <c r="D240" s="40">
        <v>8812.9666666666672</v>
      </c>
      <c r="E240" s="40">
        <v>8625.9833333333336</v>
      </c>
      <c r="F240" s="40">
        <v>8513.6166666666668</v>
      </c>
      <c r="G240" s="40">
        <v>8326.6333333333332</v>
      </c>
      <c r="H240" s="40">
        <v>8925.3333333333339</v>
      </c>
      <c r="I240" s="40">
        <v>9112.3166666666675</v>
      </c>
      <c r="J240" s="40">
        <v>9224.6833333333343</v>
      </c>
      <c r="K240" s="31">
        <v>8999.9500000000007</v>
      </c>
      <c r="L240" s="31">
        <v>8700.6</v>
      </c>
      <c r="M240" s="31">
        <v>1.34219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159.80000000000001</v>
      </c>
      <c r="D241" s="40">
        <v>155.6</v>
      </c>
      <c r="E241" s="40">
        <v>149.69999999999999</v>
      </c>
      <c r="F241" s="40">
        <v>139.6</v>
      </c>
      <c r="G241" s="40">
        <v>133.69999999999999</v>
      </c>
      <c r="H241" s="40">
        <v>165.7</v>
      </c>
      <c r="I241" s="40">
        <v>171.60000000000002</v>
      </c>
      <c r="J241" s="40">
        <v>181.7</v>
      </c>
      <c r="K241" s="31">
        <v>161.5</v>
      </c>
      <c r="L241" s="31">
        <v>145.5</v>
      </c>
      <c r="M241" s="31">
        <v>215.72593000000001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790.55</v>
      </c>
      <c r="D242" s="40">
        <v>787.33333333333337</v>
      </c>
      <c r="E242" s="40">
        <v>765.36666666666679</v>
      </c>
      <c r="F242" s="40">
        <v>740.18333333333339</v>
      </c>
      <c r="G242" s="40">
        <v>718.21666666666681</v>
      </c>
      <c r="H242" s="40">
        <v>812.51666666666677</v>
      </c>
      <c r="I242" s="40">
        <v>834.48333333333323</v>
      </c>
      <c r="J242" s="40">
        <v>859.66666666666674</v>
      </c>
      <c r="K242" s="31">
        <v>809.3</v>
      </c>
      <c r="L242" s="31">
        <v>762.15</v>
      </c>
      <c r="M242" s="31">
        <v>249.60121000000001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213.75</v>
      </c>
      <c r="D243" s="40">
        <v>213.26666666666665</v>
      </c>
      <c r="E243" s="40">
        <v>207.58333333333331</v>
      </c>
      <c r="F243" s="40">
        <v>201.41666666666666</v>
      </c>
      <c r="G243" s="40">
        <v>195.73333333333332</v>
      </c>
      <c r="H243" s="40">
        <v>219.43333333333331</v>
      </c>
      <c r="I243" s="40">
        <v>225.11666666666665</v>
      </c>
      <c r="J243" s="40">
        <v>231.2833333333333</v>
      </c>
      <c r="K243" s="31">
        <v>218.95</v>
      </c>
      <c r="L243" s="31">
        <v>207.1</v>
      </c>
      <c r="M243" s="31">
        <v>220.65528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131.25</v>
      </c>
      <c r="D244" s="40">
        <v>131.03333333333333</v>
      </c>
      <c r="E244" s="40">
        <v>129.51666666666665</v>
      </c>
      <c r="F244" s="40">
        <v>127.78333333333333</v>
      </c>
      <c r="G244" s="40">
        <v>126.26666666666665</v>
      </c>
      <c r="H244" s="40">
        <v>132.76666666666665</v>
      </c>
      <c r="I244" s="40">
        <v>134.28333333333336</v>
      </c>
      <c r="J244" s="40">
        <v>136.01666666666665</v>
      </c>
      <c r="K244" s="31">
        <v>132.55000000000001</v>
      </c>
      <c r="L244" s="31">
        <v>129.30000000000001</v>
      </c>
      <c r="M244" s="31">
        <v>99.927409999999995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23.2</v>
      </c>
      <c r="D245" s="40">
        <v>22.966666666666669</v>
      </c>
      <c r="E245" s="40">
        <v>22.333333333333336</v>
      </c>
      <c r="F245" s="40">
        <v>21.466666666666669</v>
      </c>
      <c r="G245" s="40">
        <v>20.833333333333336</v>
      </c>
      <c r="H245" s="40">
        <v>23.833333333333336</v>
      </c>
      <c r="I245" s="40">
        <v>24.466666666666669</v>
      </c>
      <c r="J245" s="40">
        <v>25.333333333333336</v>
      </c>
      <c r="K245" s="31">
        <v>23.6</v>
      </c>
      <c r="L245" s="31">
        <v>22.1</v>
      </c>
      <c r="M245" s="31">
        <v>199.64362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4817.25</v>
      </c>
      <c r="D246" s="40">
        <v>4806.416666666667</v>
      </c>
      <c r="E246" s="40">
        <v>4735.8333333333339</v>
      </c>
      <c r="F246" s="40">
        <v>4654.416666666667</v>
      </c>
      <c r="G246" s="40">
        <v>4583.8333333333339</v>
      </c>
      <c r="H246" s="40">
        <v>4887.8333333333339</v>
      </c>
      <c r="I246" s="40">
        <v>4958.4166666666679</v>
      </c>
      <c r="J246" s="40">
        <v>5039.8333333333339</v>
      </c>
      <c r="K246" s="31">
        <v>4877</v>
      </c>
      <c r="L246" s="31">
        <v>4725</v>
      </c>
      <c r="M246" s="31">
        <v>32.793999999999997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301.7</v>
      </c>
      <c r="D247" s="40">
        <v>304.90000000000003</v>
      </c>
      <c r="E247" s="40">
        <v>296.05000000000007</v>
      </c>
      <c r="F247" s="40">
        <v>290.40000000000003</v>
      </c>
      <c r="G247" s="40">
        <v>281.55000000000007</v>
      </c>
      <c r="H247" s="40">
        <v>310.55000000000007</v>
      </c>
      <c r="I247" s="40">
        <v>319.40000000000009</v>
      </c>
      <c r="J247" s="40">
        <v>325.05000000000007</v>
      </c>
      <c r="K247" s="31">
        <v>313.75</v>
      </c>
      <c r="L247" s="31">
        <v>299.25</v>
      </c>
      <c r="M247" s="31">
        <v>4.2443999999999997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449.8</v>
      </c>
      <c r="D248" s="40">
        <v>449.43333333333334</v>
      </c>
      <c r="E248" s="40">
        <v>445.86666666666667</v>
      </c>
      <c r="F248" s="40">
        <v>441.93333333333334</v>
      </c>
      <c r="G248" s="40">
        <v>438.36666666666667</v>
      </c>
      <c r="H248" s="40">
        <v>453.36666666666667</v>
      </c>
      <c r="I248" s="40">
        <v>456.93333333333339</v>
      </c>
      <c r="J248" s="40">
        <v>460.86666666666667</v>
      </c>
      <c r="K248" s="31">
        <v>453</v>
      </c>
      <c r="L248" s="31">
        <v>445.5</v>
      </c>
      <c r="M248" s="31">
        <v>2.1821299999999999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509</v>
      </c>
      <c r="D249" s="40">
        <v>511.2833333333333</v>
      </c>
      <c r="E249" s="40">
        <v>504.96666666666658</v>
      </c>
      <c r="F249" s="40">
        <v>500.93333333333328</v>
      </c>
      <c r="G249" s="40">
        <v>494.61666666666656</v>
      </c>
      <c r="H249" s="40">
        <v>515.31666666666661</v>
      </c>
      <c r="I249" s="40">
        <v>521.63333333333321</v>
      </c>
      <c r="J249" s="40">
        <v>525.66666666666663</v>
      </c>
      <c r="K249" s="31">
        <v>517.6</v>
      </c>
      <c r="L249" s="31">
        <v>507.25</v>
      </c>
      <c r="M249" s="31">
        <v>36.70223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299</v>
      </c>
      <c r="D250" s="40">
        <v>299.01666666666665</v>
      </c>
      <c r="E250" s="40">
        <v>293.0333333333333</v>
      </c>
      <c r="F250" s="40">
        <v>287.06666666666666</v>
      </c>
      <c r="G250" s="40">
        <v>281.08333333333331</v>
      </c>
      <c r="H250" s="40">
        <v>304.98333333333329</v>
      </c>
      <c r="I250" s="40">
        <v>310.96666666666664</v>
      </c>
      <c r="J250" s="40">
        <v>316.93333333333328</v>
      </c>
      <c r="K250" s="31">
        <v>305</v>
      </c>
      <c r="L250" s="31">
        <v>293.05</v>
      </c>
      <c r="M250" s="31">
        <v>40.12453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1181.9000000000001</v>
      </c>
      <c r="D251" s="40">
        <v>1179.3166666666666</v>
      </c>
      <c r="E251" s="40">
        <v>1162.6333333333332</v>
      </c>
      <c r="F251" s="40">
        <v>1143.3666666666666</v>
      </c>
      <c r="G251" s="40">
        <v>1126.6833333333332</v>
      </c>
      <c r="H251" s="40">
        <v>1198.5833333333333</v>
      </c>
      <c r="I251" s="40">
        <v>1215.2666666666667</v>
      </c>
      <c r="J251" s="40">
        <v>1234.5333333333333</v>
      </c>
      <c r="K251" s="31">
        <v>1196</v>
      </c>
      <c r="L251" s="31">
        <v>1160.05</v>
      </c>
      <c r="M251" s="31">
        <v>23.5412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50.85</v>
      </c>
      <c r="D252" s="40">
        <v>49.45000000000001</v>
      </c>
      <c r="E252" s="40">
        <v>46.700000000000017</v>
      </c>
      <c r="F252" s="40">
        <v>42.550000000000004</v>
      </c>
      <c r="G252" s="40">
        <v>39.800000000000011</v>
      </c>
      <c r="H252" s="40">
        <v>53.600000000000023</v>
      </c>
      <c r="I252" s="40">
        <v>56.350000000000009</v>
      </c>
      <c r="J252" s="40">
        <v>60.500000000000028</v>
      </c>
      <c r="K252" s="31">
        <v>52.2</v>
      </c>
      <c r="L252" s="31">
        <v>45.3</v>
      </c>
      <c r="M252" s="31">
        <v>291.87130000000002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6660.95</v>
      </c>
      <c r="D253" s="40">
        <v>6632.0166666666673</v>
      </c>
      <c r="E253" s="40">
        <v>6589.0333333333347</v>
      </c>
      <c r="F253" s="40">
        <v>6517.1166666666677</v>
      </c>
      <c r="G253" s="40">
        <v>6474.133333333335</v>
      </c>
      <c r="H253" s="40">
        <v>6703.9333333333343</v>
      </c>
      <c r="I253" s="40">
        <v>6746.9166666666661</v>
      </c>
      <c r="J253" s="40">
        <v>6818.8333333333339</v>
      </c>
      <c r="K253" s="31">
        <v>6675</v>
      </c>
      <c r="L253" s="31">
        <v>6560.1</v>
      </c>
      <c r="M253" s="31">
        <v>1.8011600000000001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1685.15</v>
      </c>
      <c r="D254" s="40">
        <v>1678.7166666666665</v>
      </c>
      <c r="E254" s="40">
        <v>1668.4333333333329</v>
      </c>
      <c r="F254" s="40">
        <v>1651.7166666666665</v>
      </c>
      <c r="G254" s="40">
        <v>1641.4333333333329</v>
      </c>
      <c r="H254" s="40">
        <v>1695.4333333333329</v>
      </c>
      <c r="I254" s="40">
        <v>1705.7166666666662</v>
      </c>
      <c r="J254" s="40">
        <v>1722.4333333333329</v>
      </c>
      <c r="K254" s="31">
        <v>1689</v>
      </c>
      <c r="L254" s="31">
        <v>1662</v>
      </c>
      <c r="M254" s="31">
        <v>74.393000000000001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1169.3</v>
      </c>
      <c r="D255" s="40">
        <v>1175.1833333333334</v>
      </c>
      <c r="E255" s="40">
        <v>1158.1166666666668</v>
      </c>
      <c r="F255" s="40">
        <v>1146.9333333333334</v>
      </c>
      <c r="G255" s="40">
        <v>1129.8666666666668</v>
      </c>
      <c r="H255" s="40">
        <v>1186.3666666666668</v>
      </c>
      <c r="I255" s="40">
        <v>1203.4333333333334</v>
      </c>
      <c r="J255" s="40">
        <v>1214.6166666666668</v>
      </c>
      <c r="K255" s="31">
        <v>1192.25</v>
      </c>
      <c r="L255" s="31">
        <v>1164</v>
      </c>
      <c r="M255" s="31">
        <v>0.20560999999999999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414.8</v>
      </c>
      <c r="D256" s="40">
        <v>416.13333333333338</v>
      </c>
      <c r="E256" s="40">
        <v>407.96666666666675</v>
      </c>
      <c r="F256" s="40">
        <v>401.13333333333338</v>
      </c>
      <c r="G256" s="40">
        <v>392.96666666666675</v>
      </c>
      <c r="H256" s="40">
        <v>422.96666666666675</v>
      </c>
      <c r="I256" s="40">
        <v>431.13333333333338</v>
      </c>
      <c r="J256" s="40">
        <v>437.96666666666675</v>
      </c>
      <c r="K256" s="31">
        <v>424.3</v>
      </c>
      <c r="L256" s="31">
        <v>409.3</v>
      </c>
      <c r="M256" s="31">
        <v>5.4451499999999999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698.7</v>
      </c>
      <c r="D257" s="40">
        <v>702.48333333333323</v>
      </c>
      <c r="E257" s="40">
        <v>690.21666666666647</v>
      </c>
      <c r="F257" s="40">
        <v>681.73333333333323</v>
      </c>
      <c r="G257" s="40">
        <v>669.46666666666647</v>
      </c>
      <c r="H257" s="40">
        <v>710.96666666666647</v>
      </c>
      <c r="I257" s="40">
        <v>723.23333333333312</v>
      </c>
      <c r="J257" s="40">
        <v>731.71666666666647</v>
      </c>
      <c r="K257" s="31">
        <v>714.75</v>
      </c>
      <c r="L257" s="31">
        <v>694</v>
      </c>
      <c r="M257" s="31">
        <v>1.67927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2040.3</v>
      </c>
      <c r="D258" s="40">
        <v>2045.1666666666667</v>
      </c>
      <c r="E258" s="40">
        <v>2005.7333333333336</v>
      </c>
      <c r="F258" s="40">
        <v>1971.1666666666667</v>
      </c>
      <c r="G258" s="40">
        <v>1931.7333333333336</v>
      </c>
      <c r="H258" s="40">
        <v>2079.7333333333336</v>
      </c>
      <c r="I258" s="40">
        <v>2119.1666666666665</v>
      </c>
      <c r="J258" s="40">
        <v>2153.7333333333336</v>
      </c>
      <c r="K258" s="31">
        <v>2084.6</v>
      </c>
      <c r="L258" s="31">
        <v>2010.6</v>
      </c>
      <c r="M258" s="31">
        <v>8.5060500000000001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2359.6</v>
      </c>
      <c r="D259" s="40">
        <v>2349.8666666666668</v>
      </c>
      <c r="E259" s="40">
        <v>2324.7333333333336</v>
      </c>
      <c r="F259" s="40">
        <v>2289.8666666666668</v>
      </c>
      <c r="G259" s="40">
        <v>2264.7333333333336</v>
      </c>
      <c r="H259" s="40">
        <v>2384.7333333333336</v>
      </c>
      <c r="I259" s="40">
        <v>2409.8666666666668</v>
      </c>
      <c r="J259" s="40">
        <v>2444.7333333333336</v>
      </c>
      <c r="K259" s="31">
        <v>2375</v>
      </c>
      <c r="L259" s="31">
        <v>2315</v>
      </c>
      <c r="M259" s="31">
        <v>1.23343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1784.9</v>
      </c>
      <c r="D260" s="40">
        <v>1805.4833333333333</v>
      </c>
      <c r="E260" s="40">
        <v>1760.9666666666667</v>
      </c>
      <c r="F260" s="40">
        <v>1737.0333333333333</v>
      </c>
      <c r="G260" s="40">
        <v>1692.5166666666667</v>
      </c>
      <c r="H260" s="40">
        <v>1829.4166666666667</v>
      </c>
      <c r="I260" s="40">
        <v>1873.9333333333336</v>
      </c>
      <c r="J260" s="40">
        <v>1897.8666666666668</v>
      </c>
      <c r="K260" s="31">
        <v>1850</v>
      </c>
      <c r="L260" s="31">
        <v>1781.55</v>
      </c>
      <c r="M260" s="31">
        <v>1.78762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3423.1</v>
      </c>
      <c r="D261" s="40">
        <v>3424.8333333333335</v>
      </c>
      <c r="E261" s="40">
        <v>3364.666666666667</v>
      </c>
      <c r="F261" s="40">
        <v>3306.2333333333336</v>
      </c>
      <c r="G261" s="40">
        <v>3246.0666666666671</v>
      </c>
      <c r="H261" s="40">
        <v>3483.2666666666669</v>
      </c>
      <c r="I261" s="40">
        <v>3543.4333333333338</v>
      </c>
      <c r="J261" s="40">
        <v>3601.8666666666668</v>
      </c>
      <c r="K261" s="31">
        <v>3485</v>
      </c>
      <c r="L261" s="31">
        <v>3366.4</v>
      </c>
      <c r="M261" s="31">
        <v>0.64829000000000003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641.6</v>
      </c>
      <c r="D262" s="40">
        <v>644.6</v>
      </c>
      <c r="E262" s="40">
        <v>637.1</v>
      </c>
      <c r="F262" s="40">
        <v>632.6</v>
      </c>
      <c r="G262" s="40">
        <v>625.1</v>
      </c>
      <c r="H262" s="40">
        <v>649.1</v>
      </c>
      <c r="I262" s="40">
        <v>656.6</v>
      </c>
      <c r="J262" s="40">
        <v>661.1</v>
      </c>
      <c r="K262" s="31">
        <v>652.1</v>
      </c>
      <c r="L262" s="31">
        <v>640.1</v>
      </c>
      <c r="M262" s="31">
        <v>1.12561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247.9</v>
      </c>
      <c r="D263" s="40">
        <v>247.68333333333331</v>
      </c>
      <c r="E263" s="40">
        <v>242.91666666666663</v>
      </c>
      <c r="F263" s="40">
        <v>237.93333333333331</v>
      </c>
      <c r="G263" s="40">
        <v>233.16666666666663</v>
      </c>
      <c r="H263" s="40">
        <v>252.66666666666663</v>
      </c>
      <c r="I263" s="40">
        <v>257.43333333333334</v>
      </c>
      <c r="J263" s="40">
        <v>262.41666666666663</v>
      </c>
      <c r="K263" s="31">
        <v>252.45</v>
      </c>
      <c r="L263" s="31">
        <v>242.7</v>
      </c>
      <c r="M263" s="31">
        <v>13.34929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151.30000000000001</v>
      </c>
      <c r="D264" s="40">
        <v>152.04999999999998</v>
      </c>
      <c r="E264" s="40">
        <v>149.89999999999998</v>
      </c>
      <c r="F264" s="40">
        <v>148.5</v>
      </c>
      <c r="G264" s="40">
        <v>146.35</v>
      </c>
      <c r="H264" s="40">
        <v>153.44999999999996</v>
      </c>
      <c r="I264" s="40">
        <v>155.6</v>
      </c>
      <c r="J264" s="40">
        <v>156.99999999999994</v>
      </c>
      <c r="K264" s="31">
        <v>154.19999999999999</v>
      </c>
      <c r="L264" s="31">
        <v>150.65</v>
      </c>
      <c r="M264" s="31">
        <v>9.3578799999999998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92.75</v>
      </c>
      <c r="D265" s="40">
        <v>92.916666666666671</v>
      </c>
      <c r="E265" s="40">
        <v>92.033333333333346</v>
      </c>
      <c r="F265" s="40">
        <v>91.316666666666677</v>
      </c>
      <c r="G265" s="40">
        <v>90.433333333333351</v>
      </c>
      <c r="H265" s="40">
        <v>93.63333333333334</v>
      </c>
      <c r="I265" s="40">
        <v>94.516666666666666</v>
      </c>
      <c r="J265" s="40">
        <v>95.233333333333334</v>
      </c>
      <c r="K265" s="31">
        <v>93.8</v>
      </c>
      <c r="L265" s="31">
        <v>92.2</v>
      </c>
      <c r="M265" s="31">
        <v>17.9147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379.85</v>
      </c>
      <c r="D266" s="40">
        <v>383.51666666666665</v>
      </c>
      <c r="E266" s="40">
        <v>372.33333333333331</v>
      </c>
      <c r="F266" s="40">
        <v>364.81666666666666</v>
      </c>
      <c r="G266" s="40">
        <v>353.63333333333333</v>
      </c>
      <c r="H266" s="40">
        <v>391.0333333333333</v>
      </c>
      <c r="I266" s="40">
        <v>402.2166666666667</v>
      </c>
      <c r="J266" s="40">
        <v>409.73333333333329</v>
      </c>
      <c r="K266" s="31">
        <v>394.7</v>
      </c>
      <c r="L266" s="31">
        <v>376</v>
      </c>
      <c r="M266" s="31">
        <v>7.7362299999999999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673.75</v>
      </c>
      <c r="D267" s="40">
        <v>673.38333333333333</v>
      </c>
      <c r="E267" s="40">
        <v>665.76666666666665</v>
      </c>
      <c r="F267" s="40">
        <v>657.7833333333333</v>
      </c>
      <c r="G267" s="40">
        <v>650.16666666666663</v>
      </c>
      <c r="H267" s="40">
        <v>681.36666666666667</v>
      </c>
      <c r="I267" s="40">
        <v>688.98333333333323</v>
      </c>
      <c r="J267" s="40">
        <v>696.9666666666667</v>
      </c>
      <c r="K267" s="31">
        <v>681</v>
      </c>
      <c r="L267" s="31">
        <v>665.4</v>
      </c>
      <c r="M267" s="31">
        <v>29.30894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107.8</v>
      </c>
      <c r="D268" s="40">
        <v>107.60000000000001</v>
      </c>
      <c r="E268" s="40">
        <v>106.20000000000002</v>
      </c>
      <c r="F268" s="40">
        <v>104.60000000000001</v>
      </c>
      <c r="G268" s="40">
        <v>103.20000000000002</v>
      </c>
      <c r="H268" s="40">
        <v>109.20000000000002</v>
      </c>
      <c r="I268" s="40">
        <v>110.60000000000002</v>
      </c>
      <c r="J268" s="40">
        <v>112.20000000000002</v>
      </c>
      <c r="K268" s="31">
        <v>109</v>
      </c>
      <c r="L268" s="31">
        <v>106</v>
      </c>
      <c r="M268" s="31">
        <v>1.87371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95.7</v>
      </c>
      <c r="D269" s="40">
        <v>95.266666666666666</v>
      </c>
      <c r="E269" s="40">
        <v>93.183333333333337</v>
      </c>
      <c r="F269" s="40">
        <v>90.666666666666671</v>
      </c>
      <c r="G269" s="40">
        <v>88.583333333333343</v>
      </c>
      <c r="H269" s="40">
        <v>97.783333333333331</v>
      </c>
      <c r="I269" s="40">
        <v>99.866666666666674</v>
      </c>
      <c r="J269" s="40">
        <v>102.38333333333333</v>
      </c>
      <c r="K269" s="31">
        <v>97.35</v>
      </c>
      <c r="L269" s="31">
        <v>92.75</v>
      </c>
      <c r="M269" s="31">
        <v>14.111750000000001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115.95</v>
      </c>
      <c r="D270" s="40">
        <v>116.05</v>
      </c>
      <c r="E270" s="40">
        <v>115.1</v>
      </c>
      <c r="F270" s="40">
        <v>114.25</v>
      </c>
      <c r="G270" s="40">
        <v>113.3</v>
      </c>
      <c r="H270" s="40">
        <v>116.89999999999999</v>
      </c>
      <c r="I270" s="40">
        <v>117.85000000000001</v>
      </c>
      <c r="J270" s="40">
        <v>118.69999999999999</v>
      </c>
      <c r="K270" s="31">
        <v>117</v>
      </c>
      <c r="L270" s="31">
        <v>115.2</v>
      </c>
      <c r="M270" s="31">
        <v>8.4680999999999997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295.35000000000002</v>
      </c>
      <c r="D271" s="40">
        <v>296.08333333333337</v>
      </c>
      <c r="E271" s="40">
        <v>293.36666666666673</v>
      </c>
      <c r="F271" s="40">
        <v>291.38333333333338</v>
      </c>
      <c r="G271" s="40">
        <v>288.66666666666674</v>
      </c>
      <c r="H271" s="40">
        <v>298.06666666666672</v>
      </c>
      <c r="I271" s="40">
        <v>300.78333333333342</v>
      </c>
      <c r="J271" s="40">
        <v>302.76666666666671</v>
      </c>
      <c r="K271" s="31">
        <v>298.8</v>
      </c>
      <c r="L271" s="31">
        <v>294.10000000000002</v>
      </c>
      <c r="M271" s="31">
        <v>1.06437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166.6</v>
      </c>
      <c r="D272" s="40">
        <v>166.85</v>
      </c>
      <c r="E272" s="40">
        <v>164.39999999999998</v>
      </c>
      <c r="F272" s="40">
        <v>162.19999999999999</v>
      </c>
      <c r="G272" s="40">
        <v>159.74999999999997</v>
      </c>
      <c r="H272" s="40">
        <v>169.04999999999998</v>
      </c>
      <c r="I272" s="40">
        <v>171.49999999999997</v>
      </c>
      <c r="J272" s="40">
        <v>173.7</v>
      </c>
      <c r="K272" s="31">
        <v>169.3</v>
      </c>
      <c r="L272" s="31">
        <v>164.65</v>
      </c>
      <c r="M272" s="31">
        <v>10.005890000000001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418.8</v>
      </c>
      <c r="D273" s="40">
        <v>416.7</v>
      </c>
      <c r="E273" s="40">
        <v>410.65</v>
      </c>
      <c r="F273" s="40">
        <v>402.5</v>
      </c>
      <c r="G273" s="40">
        <v>396.45</v>
      </c>
      <c r="H273" s="40">
        <v>424.84999999999997</v>
      </c>
      <c r="I273" s="40">
        <v>430.90000000000003</v>
      </c>
      <c r="J273" s="40">
        <v>439.04999999999995</v>
      </c>
      <c r="K273" s="31">
        <v>422.75</v>
      </c>
      <c r="L273" s="31">
        <v>408.55</v>
      </c>
      <c r="M273" s="31">
        <v>73.901690000000002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2255.85</v>
      </c>
      <c r="D274" s="40">
        <v>2255.2833333333333</v>
      </c>
      <c r="E274" s="40">
        <v>2210.5666666666666</v>
      </c>
      <c r="F274" s="40">
        <v>2165.2833333333333</v>
      </c>
      <c r="G274" s="40">
        <v>2120.5666666666666</v>
      </c>
      <c r="H274" s="40">
        <v>2300.5666666666666</v>
      </c>
      <c r="I274" s="40">
        <v>2345.2833333333328</v>
      </c>
      <c r="J274" s="40">
        <v>2390.5666666666666</v>
      </c>
      <c r="K274" s="31">
        <v>2300</v>
      </c>
      <c r="L274" s="31">
        <v>2210</v>
      </c>
      <c r="M274" s="31">
        <v>0.31827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4275.95</v>
      </c>
      <c r="D275" s="40">
        <v>4233.3500000000004</v>
      </c>
      <c r="E275" s="40">
        <v>4087.7000000000007</v>
      </c>
      <c r="F275" s="40">
        <v>3899.4500000000003</v>
      </c>
      <c r="G275" s="40">
        <v>3753.8000000000006</v>
      </c>
      <c r="H275" s="40">
        <v>4421.6000000000004</v>
      </c>
      <c r="I275" s="40">
        <v>4567.25</v>
      </c>
      <c r="J275" s="40">
        <v>4755.5000000000009</v>
      </c>
      <c r="K275" s="31">
        <v>4379</v>
      </c>
      <c r="L275" s="31">
        <v>4045.1</v>
      </c>
      <c r="M275" s="31">
        <v>25.82452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954.7</v>
      </c>
      <c r="D276" s="40">
        <v>964.4</v>
      </c>
      <c r="E276" s="40">
        <v>939.3</v>
      </c>
      <c r="F276" s="40">
        <v>923.9</v>
      </c>
      <c r="G276" s="40">
        <v>898.8</v>
      </c>
      <c r="H276" s="40">
        <v>979.8</v>
      </c>
      <c r="I276" s="40">
        <v>1004.9000000000001</v>
      </c>
      <c r="J276" s="40">
        <v>1020.3</v>
      </c>
      <c r="K276" s="31">
        <v>989.5</v>
      </c>
      <c r="L276" s="31">
        <v>949</v>
      </c>
      <c r="M276" s="31">
        <v>5.5556299999999998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163.25</v>
      </c>
      <c r="D277" s="40">
        <v>164.08333333333334</v>
      </c>
      <c r="E277" s="40">
        <v>161.16666666666669</v>
      </c>
      <c r="F277" s="40">
        <v>159.08333333333334</v>
      </c>
      <c r="G277" s="40">
        <v>156.16666666666669</v>
      </c>
      <c r="H277" s="40">
        <v>166.16666666666669</v>
      </c>
      <c r="I277" s="40">
        <v>169.08333333333337</v>
      </c>
      <c r="J277" s="40">
        <v>171.16666666666669</v>
      </c>
      <c r="K277" s="31">
        <v>167</v>
      </c>
      <c r="L277" s="31">
        <v>162</v>
      </c>
      <c r="M277" s="31">
        <v>4.4179199999999996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461.35</v>
      </c>
      <c r="D278" s="40">
        <v>460.68333333333334</v>
      </c>
      <c r="E278" s="40">
        <v>453.66666666666669</v>
      </c>
      <c r="F278" s="40">
        <v>445.98333333333335</v>
      </c>
      <c r="G278" s="40">
        <v>438.9666666666667</v>
      </c>
      <c r="H278" s="40">
        <v>468.36666666666667</v>
      </c>
      <c r="I278" s="40">
        <v>475.38333333333333</v>
      </c>
      <c r="J278" s="40">
        <v>483.06666666666666</v>
      </c>
      <c r="K278" s="31">
        <v>467.7</v>
      </c>
      <c r="L278" s="31">
        <v>453</v>
      </c>
      <c r="M278" s="31">
        <v>5.6888500000000004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963.55</v>
      </c>
      <c r="D279" s="40">
        <v>969.18333333333339</v>
      </c>
      <c r="E279" s="40">
        <v>954.36666666666679</v>
      </c>
      <c r="F279" s="40">
        <v>945.18333333333339</v>
      </c>
      <c r="G279" s="40">
        <v>930.36666666666679</v>
      </c>
      <c r="H279" s="40">
        <v>978.36666666666679</v>
      </c>
      <c r="I279" s="40">
        <v>993.18333333333339</v>
      </c>
      <c r="J279" s="40">
        <v>1002.3666666666668</v>
      </c>
      <c r="K279" s="31">
        <v>984</v>
      </c>
      <c r="L279" s="31">
        <v>960</v>
      </c>
      <c r="M279" s="31">
        <v>1.56989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297.85000000000002</v>
      </c>
      <c r="D280" s="40">
        <v>297.23333333333335</v>
      </c>
      <c r="E280" s="40">
        <v>292.61666666666667</v>
      </c>
      <c r="F280" s="40">
        <v>287.38333333333333</v>
      </c>
      <c r="G280" s="40">
        <v>282.76666666666665</v>
      </c>
      <c r="H280" s="40">
        <v>302.4666666666667</v>
      </c>
      <c r="I280" s="40">
        <v>307.08333333333337</v>
      </c>
      <c r="J280" s="40">
        <v>312.31666666666672</v>
      </c>
      <c r="K280" s="31">
        <v>301.85000000000002</v>
      </c>
      <c r="L280" s="31">
        <v>292</v>
      </c>
      <c r="M280" s="31">
        <v>7.0723599999999998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339.95</v>
      </c>
      <c r="D281" s="40">
        <v>341.4666666666667</v>
      </c>
      <c r="E281" s="40">
        <v>335.68333333333339</v>
      </c>
      <c r="F281" s="40">
        <v>331.41666666666669</v>
      </c>
      <c r="G281" s="40">
        <v>325.63333333333338</v>
      </c>
      <c r="H281" s="40">
        <v>345.73333333333341</v>
      </c>
      <c r="I281" s="40">
        <v>351.51666666666671</v>
      </c>
      <c r="J281" s="40">
        <v>355.78333333333342</v>
      </c>
      <c r="K281" s="31">
        <v>347.25</v>
      </c>
      <c r="L281" s="31">
        <v>337.2</v>
      </c>
      <c r="M281" s="31">
        <v>7.85527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307.45</v>
      </c>
      <c r="D282" s="40">
        <v>307.18333333333334</v>
      </c>
      <c r="E282" s="40">
        <v>295.4666666666667</v>
      </c>
      <c r="F282" s="40">
        <v>283.48333333333335</v>
      </c>
      <c r="G282" s="40">
        <v>271.76666666666671</v>
      </c>
      <c r="H282" s="40">
        <v>319.16666666666669</v>
      </c>
      <c r="I282" s="40">
        <v>330.88333333333327</v>
      </c>
      <c r="J282" s="40">
        <v>342.86666666666667</v>
      </c>
      <c r="K282" s="31">
        <v>318.89999999999998</v>
      </c>
      <c r="L282" s="31">
        <v>295.2</v>
      </c>
      <c r="M282" s="31">
        <v>5.0823799999999997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1289.55</v>
      </c>
      <c r="D283" s="40">
        <v>1289.8500000000001</v>
      </c>
      <c r="E283" s="40">
        <v>1269.7000000000003</v>
      </c>
      <c r="F283" s="40">
        <v>1249.8500000000001</v>
      </c>
      <c r="G283" s="40">
        <v>1229.7000000000003</v>
      </c>
      <c r="H283" s="40">
        <v>1309.7000000000003</v>
      </c>
      <c r="I283" s="40">
        <v>1329.8500000000004</v>
      </c>
      <c r="J283" s="40">
        <v>1349.7000000000003</v>
      </c>
      <c r="K283" s="31">
        <v>1310</v>
      </c>
      <c r="L283" s="31">
        <v>1270</v>
      </c>
      <c r="M283" s="31">
        <v>0.26484999999999997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1268.95</v>
      </c>
      <c r="D284" s="40">
        <v>1268.0833333333333</v>
      </c>
      <c r="E284" s="40">
        <v>1239.8666666666666</v>
      </c>
      <c r="F284" s="40">
        <v>1210.7833333333333</v>
      </c>
      <c r="G284" s="40">
        <v>1182.5666666666666</v>
      </c>
      <c r="H284" s="40">
        <v>1297.1666666666665</v>
      </c>
      <c r="I284" s="40">
        <v>1325.3833333333332</v>
      </c>
      <c r="J284" s="40">
        <v>1354.4666666666665</v>
      </c>
      <c r="K284" s="31">
        <v>1296.3</v>
      </c>
      <c r="L284" s="31">
        <v>1239</v>
      </c>
      <c r="M284" s="31">
        <v>2.58392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419.2</v>
      </c>
      <c r="D285" s="40">
        <v>419.89999999999992</v>
      </c>
      <c r="E285" s="40">
        <v>413.89999999999986</v>
      </c>
      <c r="F285" s="40">
        <v>408.59999999999997</v>
      </c>
      <c r="G285" s="40">
        <v>402.59999999999991</v>
      </c>
      <c r="H285" s="40">
        <v>425.19999999999982</v>
      </c>
      <c r="I285" s="40">
        <v>431.19999999999993</v>
      </c>
      <c r="J285" s="40">
        <v>436.49999999999977</v>
      </c>
      <c r="K285" s="31">
        <v>425.9</v>
      </c>
      <c r="L285" s="31">
        <v>414.6</v>
      </c>
      <c r="M285" s="31">
        <v>6.8413500000000003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619.15</v>
      </c>
      <c r="D286" s="40">
        <v>616</v>
      </c>
      <c r="E286" s="40">
        <v>609.79999999999995</v>
      </c>
      <c r="F286" s="40">
        <v>600.44999999999993</v>
      </c>
      <c r="G286" s="40">
        <v>594.24999999999989</v>
      </c>
      <c r="H286" s="40">
        <v>625.35</v>
      </c>
      <c r="I286" s="40">
        <v>631.55000000000007</v>
      </c>
      <c r="J286" s="40">
        <v>640.90000000000009</v>
      </c>
      <c r="K286" s="31">
        <v>622.20000000000005</v>
      </c>
      <c r="L286" s="31">
        <v>606.65</v>
      </c>
      <c r="M286" s="31">
        <v>3.2537799999999999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48.45</v>
      </c>
      <c r="D287" s="40">
        <v>48.016666666666673</v>
      </c>
      <c r="E287" s="40">
        <v>47.233333333333348</v>
      </c>
      <c r="F287" s="40">
        <v>46.016666666666673</v>
      </c>
      <c r="G287" s="40">
        <v>45.233333333333348</v>
      </c>
      <c r="H287" s="40">
        <v>49.233333333333348</v>
      </c>
      <c r="I287" s="40">
        <v>50.016666666666666</v>
      </c>
      <c r="J287" s="40">
        <v>51.233333333333348</v>
      </c>
      <c r="K287" s="31">
        <v>48.8</v>
      </c>
      <c r="L287" s="31">
        <v>46.8</v>
      </c>
      <c r="M287" s="31">
        <v>57.926650000000002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558.45000000000005</v>
      </c>
      <c r="D288" s="40">
        <v>559.55000000000007</v>
      </c>
      <c r="E288" s="40">
        <v>554.15000000000009</v>
      </c>
      <c r="F288" s="40">
        <v>549.85</v>
      </c>
      <c r="G288" s="40">
        <v>544.45000000000005</v>
      </c>
      <c r="H288" s="40">
        <v>563.85000000000014</v>
      </c>
      <c r="I288" s="40">
        <v>569.25</v>
      </c>
      <c r="J288" s="40">
        <v>573.55000000000018</v>
      </c>
      <c r="K288" s="31">
        <v>564.95000000000005</v>
      </c>
      <c r="L288" s="31">
        <v>555.25</v>
      </c>
      <c r="M288" s="31">
        <v>1.6332500000000001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460.1</v>
      </c>
      <c r="D289" s="40">
        <v>467.7</v>
      </c>
      <c r="E289" s="40">
        <v>450.4</v>
      </c>
      <c r="F289" s="40">
        <v>440.7</v>
      </c>
      <c r="G289" s="40">
        <v>423.4</v>
      </c>
      <c r="H289" s="40">
        <v>477.4</v>
      </c>
      <c r="I289" s="40">
        <v>494.70000000000005</v>
      </c>
      <c r="J289" s="40">
        <v>504.4</v>
      </c>
      <c r="K289" s="31">
        <v>485</v>
      </c>
      <c r="L289" s="31">
        <v>458</v>
      </c>
      <c r="M289" s="31">
        <v>4.0695899999999998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1995.1</v>
      </c>
      <c r="D290" s="40">
        <v>1988.0333333333335</v>
      </c>
      <c r="E290" s="40">
        <v>1972.0666666666671</v>
      </c>
      <c r="F290" s="40">
        <v>1949.0333333333335</v>
      </c>
      <c r="G290" s="40">
        <v>1933.0666666666671</v>
      </c>
      <c r="H290" s="40">
        <v>2011.0666666666671</v>
      </c>
      <c r="I290" s="40">
        <v>2027.0333333333338</v>
      </c>
      <c r="J290" s="40">
        <v>2050.0666666666671</v>
      </c>
      <c r="K290" s="31">
        <v>2004</v>
      </c>
      <c r="L290" s="31">
        <v>1965</v>
      </c>
      <c r="M290" s="31">
        <v>18.909020000000002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90.85</v>
      </c>
      <c r="D291" s="40">
        <v>90.583333333333329</v>
      </c>
      <c r="E291" s="40">
        <v>89.766666666666652</v>
      </c>
      <c r="F291" s="40">
        <v>88.683333333333323</v>
      </c>
      <c r="G291" s="40">
        <v>87.866666666666646</v>
      </c>
      <c r="H291" s="40">
        <v>91.666666666666657</v>
      </c>
      <c r="I291" s="40">
        <v>92.483333333333348</v>
      </c>
      <c r="J291" s="40">
        <v>93.566666666666663</v>
      </c>
      <c r="K291" s="31">
        <v>91.4</v>
      </c>
      <c r="L291" s="31">
        <v>89.5</v>
      </c>
      <c r="M291" s="31">
        <v>57.042949999999998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4615.3</v>
      </c>
      <c r="D292" s="40">
        <v>4640.45</v>
      </c>
      <c r="E292" s="40">
        <v>4539.95</v>
      </c>
      <c r="F292" s="40">
        <v>4464.6000000000004</v>
      </c>
      <c r="G292" s="40">
        <v>4364.1000000000004</v>
      </c>
      <c r="H292" s="40">
        <v>4715.7999999999993</v>
      </c>
      <c r="I292" s="40">
        <v>4816.2999999999993</v>
      </c>
      <c r="J292" s="40">
        <v>4891.6499999999987</v>
      </c>
      <c r="K292" s="31">
        <v>4740.95</v>
      </c>
      <c r="L292" s="31">
        <v>4565.1000000000004</v>
      </c>
      <c r="M292" s="31">
        <v>3.23312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445.5</v>
      </c>
      <c r="D293" s="40">
        <v>445.33333333333331</v>
      </c>
      <c r="E293" s="40">
        <v>441.66666666666663</v>
      </c>
      <c r="F293" s="40">
        <v>437.83333333333331</v>
      </c>
      <c r="G293" s="40">
        <v>434.16666666666663</v>
      </c>
      <c r="H293" s="40">
        <v>449.16666666666663</v>
      </c>
      <c r="I293" s="40">
        <v>452.83333333333326</v>
      </c>
      <c r="J293" s="40">
        <v>456.66666666666663</v>
      </c>
      <c r="K293" s="31">
        <v>449</v>
      </c>
      <c r="L293" s="31">
        <v>441.5</v>
      </c>
      <c r="M293" s="31">
        <v>16.941610000000001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307.89999999999998</v>
      </c>
      <c r="D294" s="40">
        <v>309.65000000000003</v>
      </c>
      <c r="E294" s="40">
        <v>304.50000000000006</v>
      </c>
      <c r="F294" s="40">
        <v>301.10000000000002</v>
      </c>
      <c r="G294" s="40">
        <v>295.95000000000005</v>
      </c>
      <c r="H294" s="40">
        <v>313.05000000000007</v>
      </c>
      <c r="I294" s="40">
        <v>318.20000000000005</v>
      </c>
      <c r="J294" s="40">
        <v>321.60000000000008</v>
      </c>
      <c r="K294" s="31">
        <v>314.8</v>
      </c>
      <c r="L294" s="31">
        <v>306.25</v>
      </c>
      <c r="M294" s="31">
        <v>0.93072999999999995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8302.2999999999993</v>
      </c>
      <c r="D295" s="40">
        <v>8313.6166666666668</v>
      </c>
      <c r="E295" s="40">
        <v>8240.2333333333336</v>
      </c>
      <c r="F295" s="40">
        <v>8178.1666666666661</v>
      </c>
      <c r="G295" s="40">
        <v>8104.7833333333328</v>
      </c>
      <c r="H295" s="40">
        <v>8375.6833333333343</v>
      </c>
      <c r="I295" s="40">
        <v>8449.0666666666693</v>
      </c>
      <c r="J295" s="40">
        <v>8511.133333333335</v>
      </c>
      <c r="K295" s="31">
        <v>8387</v>
      </c>
      <c r="L295" s="31">
        <v>8251.5499999999993</v>
      </c>
      <c r="M295" s="31">
        <v>3.5909999999999997E-2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5823.95</v>
      </c>
      <c r="D296" s="40">
        <v>5830.9666666666672</v>
      </c>
      <c r="E296" s="40">
        <v>5712.9833333333345</v>
      </c>
      <c r="F296" s="40">
        <v>5602.0166666666673</v>
      </c>
      <c r="G296" s="40">
        <v>5484.0333333333347</v>
      </c>
      <c r="H296" s="40">
        <v>5941.9333333333343</v>
      </c>
      <c r="I296" s="40">
        <v>6059.9166666666679</v>
      </c>
      <c r="J296" s="40">
        <v>6170.8833333333341</v>
      </c>
      <c r="K296" s="31">
        <v>5948.95</v>
      </c>
      <c r="L296" s="31">
        <v>5720</v>
      </c>
      <c r="M296" s="31">
        <v>2.6259700000000001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1718.2</v>
      </c>
      <c r="D297" s="40">
        <v>1714.5833333333333</v>
      </c>
      <c r="E297" s="40">
        <v>1703.6166666666666</v>
      </c>
      <c r="F297" s="40">
        <v>1689.0333333333333</v>
      </c>
      <c r="G297" s="40">
        <v>1678.0666666666666</v>
      </c>
      <c r="H297" s="40">
        <v>1729.1666666666665</v>
      </c>
      <c r="I297" s="40">
        <v>1740.1333333333332</v>
      </c>
      <c r="J297" s="40">
        <v>1754.7166666666665</v>
      </c>
      <c r="K297" s="31">
        <v>1725.55</v>
      </c>
      <c r="L297" s="31">
        <v>1700</v>
      </c>
      <c r="M297" s="31">
        <v>16.71988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630.6</v>
      </c>
      <c r="D298" s="40">
        <v>632.58333333333337</v>
      </c>
      <c r="E298" s="40">
        <v>625.16666666666674</v>
      </c>
      <c r="F298" s="40">
        <v>619.73333333333335</v>
      </c>
      <c r="G298" s="40">
        <v>612.31666666666672</v>
      </c>
      <c r="H298" s="40">
        <v>638.01666666666677</v>
      </c>
      <c r="I298" s="40">
        <v>645.43333333333351</v>
      </c>
      <c r="J298" s="40">
        <v>650.86666666666679</v>
      </c>
      <c r="K298" s="31">
        <v>640</v>
      </c>
      <c r="L298" s="31">
        <v>627.15</v>
      </c>
      <c r="M298" s="31">
        <v>13.78007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55.05</v>
      </c>
      <c r="D299" s="40">
        <v>55.6</v>
      </c>
      <c r="E299" s="40">
        <v>53.650000000000006</v>
      </c>
      <c r="F299" s="40">
        <v>52.250000000000007</v>
      </c>
      <c r="G299" s="40">
        <v>50.300000000000011</v>
      </c>
      <c r="H299" s="40">
        <v>57</v>
      </c>
      <c r="I299" s="40">
        <v>58.95</v>
      </c>
      <c r="J299" s="40">
        <v>60.349999999999994</v>
      </c>
      <c r="K299" s="31">
        <v>57.55</v>
      </c>
      <c r="L299" s="31">
        <v>54.2</v>
      </c>
      <c r="M299" s="31">
        <v>134.24914999999999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2625.8</v>
      </c>
      <c r="D300" s="40">
        <v>2646.9333333333334</v>
      </c>
      <c r="E300" s="40">
        <v>2599.8666666666668</v>
      </c>
      <c r="F300" s="40">
        <v>2573.9333333333334</v>
      </c>
      <c r="G300" s="40">
        <v>2526.8666666666668</v>
      </c>
      <c r="H300" s="40">
        <v>2672.8666666666668</v>
      </c>
      <c r="I300" s="40">
        <v>2719.9333333333334</v>
      </c>
      <c r="J300" s="40">
        <v>2745.8666666666668</v>
      </c>
      <c r="K300" s="31">
        <v>2694</v>
      </c>
      <c r="L300" s="31">
        <v>2621</v>
      </c>
      <c r="M300" s="31">
        <v>0.99378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966.3</v>
      </c>
      <c r="D301" s="40">
        <v>966.83333333333337</v>
      </c>
      <c r="E301" s="40">
        <v>957.66666666666674</v>
      </c>
      <c r="F301" s="40">
        <v>949.03333333333342</v>
      </c>
      <c r="G301" s="40">
        <v>939.86666666666679</v>
      </c>
      <c r="H301" s="40">
        <v>975.4666666666667</v>
      </c>
      <c r="I301" s="40">
        <v>984.63333333333344</v>
      </c>
      <c r="J301" s="40">
        <v>993.26666666666665</v>
      </c>
      <c r="K301" s="31">
        <v>976</v>
      </c>
      <c r="L301" s="31">
        <v>958.2</v>
      </c>
      <c r="M301" s="31">
        <v>11.03519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3664.45</v>
      </c>
      <c r="D302" s="40">
        <v>3671.7666666666664</v>
      </c>
      <c r="E302" s="40">
        <v>3643.6833333333329</v>
      </c>
      <c r="F302" s="40">
        <v>3622.9166666666665</v>
      </c>
      <c r="G302" s="40">
        <v>3594.833333333333</v>
      </c>
      <c r="H302" s="40">
        <v>3692.5333333333328</v>
      </c>
      <c r="I302" s="40">
        <v>3720.6166666666668</v>
      </c>
      <c r="J302" s="40">
        <v>3741.3833333333328</v>
      </c>
      <c r="K302" s="31">
        <v>3699.85</v>
      </c>
      <c r="L302" s="31">
        <v>3651</v>
      </c>
      <c r="M302" s="31">
        <v>0.35770999999999997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786.85</v>
      </c>
      <c r="D303" s="40">
        <v>789.25</v>
      </c>
      <c r="E303" s="40">
        <v>780.6</v>
      </c>
      <c r="F303" s="40">
        <v>774.35</v>
      </c>
      <c r="G303" s="40">
        <v>765.7</v>
      </c>
      <c r="H303" s="40">
        <v>795.5</v>
      </c>
      <c r="I303" s="40">
        <v>804.15000000000009</v>
      </c>
      <c r="J303" s="40">
        <v>810.4</v>
      </c>
      <c r="K303" s="31">
        <v>797.9</v>
      </c>
      <c r="L303" s="31">
        <v>783</v>
      </c>
      <c r="M303" s="31">
        <v>0.11471000000000001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45.35</v>
      </c>
      <c r="D304" s="40">
        <v>45.4</v>
      </c>
      <c r="E304" s="40">
        <v>44.65</v>
      </c>
      <c r="F304" s="40">
        <v>43.95</v>
      </c>
      <c r="G304" s="40">
        <v>43.2</v>
      </c>
      <c r="H304" s="40">
        <v>46.099999999999994</v>
      </c>
      <c r="I304" s="40">
        <v>46.849999999999994</v>
      </c>
      <c r="J304" s="40">
        <v>47.54999999999999</v>
      </c>
      <c r="K304" s="31">
        <v>46.15</v>
      </c>
      <c r="L304" s="31">
        <v>44.7</v>
      </c>
      <c r="M304" s="31">
        <v>33.571510000000004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165.1</v>
      </c>
      <c r="D305" s="40">
        <v>165.16666666666666</v>
      </c>
      <c r="E305" s="40">
        <v>163.43333333333331</v>
      </c>
      <c r="F305" s="40">
        <v>161.76666666666665</v>
      </c>
      <c r="G305" s="40">
        <v>160.0333333333333</v>
      </c>
      <c r="H305" s="40">
        <v>166.83333333333331</v>
      </c>
      <c r="I305" s="40">
        <v>168.56666666666666</v>
      </c>
      <c r="J305" s="40">
        <v>170.23333333333332</v>
      </c>
      <c r="K305" s="31">
        <v>166.9</v>
      </c>
      <c r="L305" s="31">
        <v>163.5</v>
      </c>
      <c r="M305" s="31">
        <v>2.97885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85617.5</v>
      </c>
      <c r="D306" s="40">
        <v>85399.216666666674</v>
      </c>
      <c r="E306" s="40">
        <v>84598.483333333352</v>
      </c>
      <c r="F306" s="40">
        <v>83579.466666666674</v>
      </c>
      <c r="G306" s="40">
        <v>82778.733333333352</v>
      </c>
      <c r="H306" s="40">
        <v>86418.233333333352</v>
      </c>
      <c r="I306" s="40">
        <v>87218.966666666689</v>
      </c>
      <c r="J306" s="40">
        <v>88237.983333333352</v>
      </c>
      <c r="K306" s="31">
        <v>86199.95</v>
      </c>
      <c r="L306" s="31">
        <v>84380.2</v>
      </c>
      <c r="M306" s="31">
        <v>0.16686999999999999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1059</v>
      </c>
      <c r="D307" s="40">
        <v>1061.6166666666666</v>
      </c>
      <c r="E307" s="40">
        <v>1048.4833333333331</v>
      </c>
      <c r="F307" s="40">
        <v>1037.9666666666665</v>
      </c>
      <c r="G307" s="40">
        <v>1024.833333333333</v>
      </c>
      <c r="H307" s="40">
        <v>1072.1333333333332</v>
      </c>
      <c r="I307" s="40">
        <v>1085.2666666666669</v>
      </c>
      <c r="J307" s="40">
        <v>1095.7833333333333</v>
      </c>
      <c r="K307" s="31">
        <v>1074.75</v>
      </c>
      <c r="L307" s="31">
        <v>1051.0999999999999</v>
      </c>
      <c r="M307" s="31">
        <v>3.2526000000000002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4730.6000000000004</v>
      </c>
      <c r="D308" s="40">
        <v>4734.0166666666664</v>
      </c>
      <c r="E308" s="40">
        <v>4659.083333333333</v>
      </c>
      <c r="F308" s="40">
        <v>4587.5666666666666</v>
      </c>
      <c r="G308" s="40">
        <v>4512.6333333333332</v>
      </c>
      <c r="H308" s="40">
        <v>4805.5333333333328</v>
      </c>
      <c r="I308" s="40">
        <v>4880.4666666666672</v>
      </c>
      <c r="J308" s="40">
        <v>4951.9833333333327</v>
      </c>
      <c r="K308" s="31">
        <v>4808.95</v>
      </c>
      <c r="L308" s="31">
        <v>4662.5</v>
      </c>
      <c r="M308" s="31">
        <v>6.9680000000000006E-2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433.1</v>
      </c>
      <c r="D309" s="40">
        <v>434.75</v>
      </c>
      <c r="E309" s="40">
        <v>412.6</v>
      </c>
      <c r="F309" s="40">
        <v>392.1</v>
      </c>
      <c r="G309" s="40">
        <v>369.95000000000005</v>
      </c>
      <c r="H309" s="40">
        <v>455.25</v>
      </c>
      <c r="I309" s="40">
        <v>477.4</v>
      </c>
      <c r="J309" s="40">
        <v>497.9</v>
      </c>
      <c r="K309" s="31">
        <v>456.9</v>
      </c>
      <c r="L309" s="31">
        <v>414.25</v>
      </c>
      <c r="M309" s="31">
        <v>26.704799999999999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186.5</v>
      </c>
      <c r="D310" s="40">
        <v>185.23333333333335</v>
      </c>
      <c r="E310" s="40">
        <v>183.16666666666669</v>
      </c>
      <c r="F310" s="40">
        <v>179.83333333333334</v>
      </c>
      <c r="G310" s="40">
        <v>177.76666666666668</v>
      </c>
      <c r="H310" s="40">
        <v>188.56666666666669</v>
      </c>
      <c r="I310" s="40">
        <v>190.63333333333335</v>
      </c>
      <c r="J310" s="40">
        <v>193.9666666666667</v>
      </c>
      <c r="K310" s="31">
        <v>187.3</v>
      </c>
      <c r="L310" s="31">
        <v>181.9</v>
      </c>
      <c r="M310" s="31">
        <v>32.967820000000003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890.1</v>
      </c>
      <c r="D311" s="40">
        <v>887.25</v>
      </c>
      <c r="E311" s="40">
        <v>879.85</v>
      </c>
      <c r="F311" s="40">
        <v>869.6</v>
      </c>
      <c r="G311" s="40">
        <v>862.2</v>
      </c>
      <c r="H311" s="40">
        <v>897.5</v>
      </c>
      <c r="I311" s="40">
        <v>904.90000000000009</v>
      </c>
      <c r="J311" s="40">
        <v>915.15</v>
      </c>
      <c r="K311" s="31">
        <v>894.65</v>
      </c>
      <c r="L311" s="31">
        <v>877</v>
      </c>
      <c r="M311" s="31">
        <v>34.333449999999999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244.95</v>
      </c>
      <c r="D312" s="40">
        <v>246.23333333333335</v>
      </c>
      <c r="E312" s="40">
        <v>242.56666666666669</v>
      </c>
      <c r="F312" s="40">
        <v>240.18333333333334</v>
      </c>
      <c r="G312" s="40">
        <v>236.51666666666668</v>
      </c>
      <c r="H312" s="40">
        <v>248.6166666666667</v>
      </c>
      <c r="I312" s="40">
        <v>252.28333333333333</v>
      </c>
      <c r="J312" s="40">
        <v>254.66666666666671</v>
      </c>
      <c r="K312" s="31">
        <v>249.9</v>
      </c>
      <c r="L312" s="31">
        <v>243.85</v>
      </c>
      <c r="M312" s="31">
        <v>1.5777600000000001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241.15</v>
      </c>
      <c r="D313" s="40">
        <v>242.61666666666667</v>
      </c>
      <c r="E313" s="40">
        <v>238.53333333333336</v>
      </c>
      <c r="F313" s="40">
        <v>235.91666666666669</v>
      </c>
      <c r="G313" s="40">
        <v>231.83333333333337</v>
      </c>
      <c r="H313" s="40">
        <v>245.23333333333335</v>
      </c>
      <c r="I313" s="40">
        <v>249.31666666666666</v>
      </c>
      <c r="J313" s="40">
        <v>251.93333333333334</v>
      </c>
      <c r="K313" s="31">
        <v>246.7</v>
      </c>
      <c r="L313" s="31">
        <v>240</v>
      </c>
      <c r="M313" s="31">
        <v>3.35392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765.8</v>
      </c>
      <c r="D314" s="40">
        <v>758.7833333333333</v>
      </c>
      <c r="E314" s="40">
        <v>745.06666666666661</v>
      </c>
      <c r="F314" s="40">
        <v>724.33333333333326</v>
      </c>
      <c r="G314" s="40">
        <v>710.61666666666656</v>
      </c>
      <c r="H314" s="40">
        <v>779.51666666666665</v>
      </c>
      <c r="I314" s="40">
        <v>793.23333333333335</v>
      </c>
      <c r="J314" s="40">
        <v>813.9666666666667</v>
      </c>
      <c r="K314" s="31">
        <v>772.5</v>
      </c>
      <c r="L314" s="31">
        <v>738.05</v>
      </c>
      <c r="M314" s="31">
        <v>1.3382499999999999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195.05</v>
      </c>
      <c r="D315" s="40">
        <v>194.58333333333334</v>
      </c>
      <c r="E315" s="40">
        <v>192.7166666666667</v>
      </c>
      <c r="F315" s="40">
        <v>190.38333333333335</v>
      </c>
      <c r="G315" s="40">
        <v>188.51666666666671</v>
      </c>
      <c r="H315" s="40">
        <v>196.91666666666669</v>
      </c>
      <c r="I315" s="40">
        <v>198.7833333333333</v>
      </c>
      <c r="J315" s="40">
        <v>201.11666666666667</v>
      </c>
      <c r="K315" s="31">
        <v>196.45</v>
      </c>
      <c r="L315" s="31">
        <v>192.25</v>
      </c>
      <c r="M315" s="31">
        <v>22.974399999999999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51</v>
      </c>
      <c r="D316" s="40">
        <v>51</v>
      </c>
      <c r="E316" s="40">
        <v>50.5</v>
      </c>
      <c r="F316" s="40">
        <v>50</v>
      </c>
      <c r="G316" s="40">
        <v>49.5</v>
      </c>
      <c r="H316" s="40">
        <v>51.5</v>
      </c>
      <c r="I316" s="40">
        <v>52</v>
      </c>
      <c r="J316" s="40">
        <v>52.5</v>
      </c>
      <c r="K316" s="31">
        <v>51.5</v>
      </c>
      <c r="L316" s="31">
        <v>50.5</v>
      </c>
      <c r="M316" s="31">
        <v>14.804349999999999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584.35</v>
      </c>
      <c r="D317" s="40">
        <v>580.56666666666661</v>
      </c>
      <c r="E317" s="40">
        <v>574.13333333333321</v>
      </c>
      <c r="F317" s="40">
        <v>563.91666666666663</v>
      </c>
      <c r="G317" s="40">
        <v>557.48333333333323</v>
      </c>
      <c r="H317" s="40">
        <v>590.78333333333319</v>
      </c>
      <c r="I317" s="40">
        <v>597.21666666666658</v>
      </c>
      <c r="J317" s="40">
        <v>607.43333333333317</v>
      </c>
      <c r="K317" s="31">
        <v>587</v>
      </c>
      <c r="L317" s="31">
        <v>570.35</v>
      </c>
      <c r="M317" s="31">
        <v>43.67841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7693.8</v>
      </c>
      <c r="D318" s="40">
        <v>7691.2833333333328</v>
      </c>
      <c r="E318" s="40">
        <v>7632.5666666666657</v>
      </c>
      <c r="F318" s="40">
        <v>7571.333333333333</v>
      </c>
      <c r="G318" s="40">
        <v>7512.6166666666659</v>
      </c>
      <c r="H318" s="40">
        <v>7752.5166666666655</v>
      </c>
      <c r="I318" s="40">
        <v>7811.2333333333327</v>
      </c>
      <c r="J318" s="40">
        <v>7872.4666666666653</v>
      </c>
      <c r="K318" s="31">
        <v>7750</v>
      </c>
      <c r="L318" s="31">
        <v>7630.05</v>
      </c>
      <c r="M318" s="31">
        <v>4.0681399999999996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999.9</v>
      </c>
      <c r="D319" s="40">
        <v>1002.2666666666668</v>
      </c>
      <c r="E319" s="40">
        <v>989.63333333333355</v>
      </c>
      <c r="F319" s="40">
        <v>979.36666666666679</v>
      </c>
      <c r="G319" s="40">
        <v>966.73333333333358</v>
      </c>
      <c r="H319" s="40">
        <v>1012.5333333333335</v>
      </c>
      <c r="I319" s="40">
        <v>1025.1666666666667</v>
      </c>
      <c r="J319" s="40">
        <v>1035.4333333333334</v>
      </c>
      <c r="K319" s="31">
        <v>1014.9</v>
      </c>
      <c r="L319" s="31">
        <v>992</v>
      </c>
      <c r="M319" s="31">
        <v>8.8506199999999993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335.7</v>
      </c>
      <c r="D320" s="40">
        <v>338.8</v>
      </c>
      <c r="E320" s="40">
        <v>325.90000000000003</v>
      </c>
      <c r="F320" s="40">
        <v>316.10000000000002</v>
      </c>
      <c r="G320" s="40">
        <v>303.20000000000005</v>
      </c>
      <c r="H320" s="40">
        <v>348.6</v>
      </c>
      <c r="I320" s="40">
        <v>361.5</v>
      </c>
      <c r="J320" s="40">
        <v>371.3</v>
      </c>
      <c r="K320" s="31">
        <v>351.7</v>
      </c>
      <c r="L320" s="31">
        <v>329</v>
      </c>
      <c r="M320" s="31">
        <v>16.9925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269.45</v>
      </c>
      <c r="D321" s="40">
        <v>268.55</v>
      </c>
      <c r="E321" s="40">
        <v>262.40000000000003</v>
      </c>
      <c r="F321" s="40">
        <v>255.35000000000002</v>
      </c>
      <c r="G321" s="40">
        <v>249.20000000000005</v>
      </c>
      <c r="H321" s="40">
        <v>275.60000000000002</v>
      </c>
      <c r="I321" s="40">
        <v>281.75</v>
      </c>
      <c r="J321" s="40">
        <v>288.8</v>
      </c>
      <c r="K321" s="31">
        <v>274.7</v>
      </c>
      <c r="L321" s="31">
        <v>261.5</v>
      </c>
      <c r="M321" s="31">
        <v>25.924469999999999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2785.35</v>
      </c>
      <c r="D322" s="40">
        <v>2795.1333333333332</v>
      </c>
      <c r="E322" s="40">
        <v>2756.2166666666662</v>
      </c>
      <c r="F322" s="40">
        <v>2727.083333333333</v>
      </c>
      <c r="G322" s="40">
        <v>2688.1666666666661</v>
      </c>
      <c r="H322" s="40">
        <v>2824.2666666666664</v>
      </c>
      <c r="I322" s="40">
        <v>2863.1833333333334</v>
      </c>
      <c r="J322" s="40">
        <v>2892.3166666666666</v>
      </c>
      <c r="K322" s="31">
        <v>2834.05</v>
      </c>
      <c r="L322" s="31">
        <v>2766</v>
      </c>
      <c r="M322" s="31">
        <v>0.96257999999999999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4265.3999999999996</v>
      </c>
      <c r="D323" s="40">
        <v>4271.8</v>
      </c>
      <c r="E323" s="40">
        <v>4203.6000000000004</v>
      </c>
      <c r="F323" s="40">
        <v>4141.8</v>
      </c>
      <c r="G323" s="40">
        <v>4073.6000000000004</v>
      </c>
      <c r="H323" s="40">
        <v>4333.6000000000004</v>
      </c>
      <c r="I323" s="40">
        <v>4401.7999999999993</v>
      </c>
      <c r="J323" s="40">
        <v>4463.6000000000004</v>
      </c>
      <c r="K323" s="31">
        <v>4340</v>
      </c>
      <c r="L323" s="31">
        <v>4210</v>
      </c>
      <c r="M323" s="31">
        <v>10.13237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137.6</v>
      </c>
      <c r="D324" s="40">
        <v>138.81666666666666</v>
      </c>
      <c r="E324" s="40">
        <v>135.78333333333333</v>
      </c>
      <c r="F324" s="40">
        <v>133.96666666666667</v>
      </c>
      <c r="G324" s="40">
        <v>130.93333333333334</v>
      </c>
      <c r="H324" s="40">
        <v>140.63333333333333</v>
      </c>
      <c r="I324" s="40">
        <v>143.66666666666663</v>
      </c>
      <c r="J324" s="40">
        <v>145.48333333333332</v>
      </c>
      <c r="K324" s="31">
        <v>141.85</v>
      </c>
      <c r="L324" s="31">
        <v>137</v>
      </c>
      <c r="M324" s="31">
        <v>8.3757599999999996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768.4</v>
      </c>
      <c r="D325" s="40">
        <v>770.5</v>
      </c>
      <c r="E325" s="40">
        <v>760.95</v>
      </c>
      <c r="F325" s="40">
        <v>753.5</v>
      </c>
      <c r="G325" s="40">
        <v>743.95</v>
      </c>
      <c r="H325" s="40">
        <v>777.95</v>
      </c>
      <c r="I325" s="40">
        <v>787.5</v>
      </c>
      <c r="J325" s="40">
        <v>794.95</v>
      </c>
      <c r="K325" s="31">
        <v>780.05</v>
      </c>
      <c r="L325" s="31">
        <v>763.05</v>
      </c>
      <c r="M325" s="31">
        <v>2.1783100000000002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198.35</v>
      </c>
      <c r="D326" s="40">
        <v>197.31666666666669</v>
      </c>
      <c r="E326" s="40">
        <v>194.03333333333339</v>
      </c>
      <c r="F326" s="40">
        <v>189.7166666666667</v>
      </c>
      <c r="G326" s="40">
        <v>186.43333333333339</v>
      </c>
      <c r="H326" s="40">
        <v>201.63333333333338</v>
      </c>
      <c r="I326" s="40">
        <v>204.91666666666669</v>
      </c>
      <c r="J326" s="40">
        <v>209.23333333333338</v>
      </c>
      <c r="K326" s="31">
        <v>200.6</v>
      </c>
      <c r="L326" s="31">
        <v>193</v>
      </c>
      <c r="M326" s="31">
        <v>9.1513100000000005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910.8</v>
      </c>
      <c r="D327" s="40">
        <v>915.26666666666677</v>
      </c>
      <c r="E327" s="40">
        <v>900.73333333333358</v>
      </c>
      <c r="F327" s="40">
        <v>890.66666666666686</v>
      </c>
      <c r="G327" s="40">
        <v>876.13333333333367</v>
      </c>
      <c r="H327" s="40">
        <v>925.33333333333348</v>
      </c>
      <c r="I327" s="40">
        <v>939.86666666666656</v>
      </c>
      <c r="J327" s="40">
        <v>949.93333333333339</v>
      </c>
      <c r="K327" s="31">
        <v>929.8</v>
      </c>
      <c r="L327" s="31">
        <v>905.2</v>
      </c>
      <c r="M327" s="31">
        <v>5.76417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3123.5</v>
      </c>
      <c r="D328" s="40">
        <v>3113.15</v>
      </c>
      <c r="E328" s="40">
        <v>3071.3500000000004</v>
      </c>
      <c r="F328" s="40">
        <v>3019.2000000000003</v>
      </c>
      <c r="G328" s="40">
        <v>2977.4000000000005</v>
      </c>
      <c r="H328" s="40">
        <v>3165.3</v>
      </c>
      <c r="I328" s="40">
        <v>3207.1000000000004</v>
      </c>
      <c r="J328" s="40">
        <v>3259.25</v>
      </c>
      <c r="K328" s="31">
        <v>3154.95</v>
      </c>
      <c r="L328" s="31">
        <v>3061</v>
      </c>
      <c r="M328" s="31">
        <v>7.9456899999999999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2055.9499999999998</v>
      </c>
      <c r="D329" s="40">
        <v>2060.3166666666666</v>
      </c>
      <c r="E329" s="40">
        <v>1996.6333333333332</v>
      </c>
      <c r="F329" s="40">
        <v>1937.3166666666666</v>
      </c>
      <c r="G329" s="40">
        <v>1873.6333333333332</v>
      </c>
      <c r="H329" s="40">
        <v>2119.6333333333332</v>
      </c>
      <c r="I329" s="40">
        <v>2183.3166666666666</v>
      </c>
      <c r="J329" s="40">
        <v>2242.6333333333332</v>
      </c>
      <c r="K329" s="31">
        <v>2124</v>
      </c>
      <c r="L329" s="31">
        <v>2001</v>
      </c>
      <c r="M329" s="31">
        <v>24.996130000000001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1541</v>
      </c>
      <c r="D330" s="40">
        <v>1541.3666666666668</v>
      </c>
      <c r="E330" s="40">
        <v>1527.4333333333336</v>
      </c>
      <c r="F330" s="40">
        <v>1513.8666666666668</v>
      </c>
      <c r="G330" s="40">
        <v>1499.9333333333336</v>
      </c>
      <c r="H330" s="40">
        <v>1554.9333333333336</v>
      </c>
      <c r="I330" s="40">
        <v>1568.866666666667</v>
      </c>
      <c r="J330" s="40">
        <v>1582.4333333333336</v>
      </c>
      <c r="K330" s="31">
        <v>1555.3</v>
      </c>
      <c r="L330" s="31">
        <v>1527.8</v>
      </c>
      <c r="M330" s="31">
        <v>4.7893299999999996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893.45</v>
      </c>
      <c r="D331" s="40">
        <v>897.01666666666677</v>
      </c>
      <c r="E331" s="40">
        <v>885.43333333333351</v>
      </c>
      <c r="F331" s="40">
        <v>877.41666666666674</v>
      </c>
      <c r="G331" s="40">
        <v>865.83333333333348</v>
      </c>
      <c r="H331" s="40">
        <v>905.03333333333353</v>
      </c>
      <c r="I331" s="40">
        <v>916.61666666666679</v>
      </c>
      <c r="J331" s="40">
        <v>924.63333333333355</v>
      </c>
      <c r="K331" s="31">
        <v>908.6</v>
      </c>
      <c r="L331" s="31">
        <v>889</v>
      </c>
      <c r="M331" s="31">
        <v>0.94862999999999997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48.4</v>
      </c>
      <c r="D332" s="40">
        <v>48.54999999999999</v>
      </c>
      <c r="E332" s="40">
        <v>47.899999999999977</v>
      </c>
      <c r="F332" s="40">
        <v>47.399999999999984</v>
      </c>
      <c r="G332" s="40">
        <v>46.749999999999972</v>
      </c>
      <c r="H332" s="40">
        <v>49.049999999999983</v>
      </c>
      <c r="I332" s="40">
        <v>49.7</v>
      </c>
      <c r="J332" s="40">
        <v>50.199999999999989</v>
      </c>
      <c r="K332" s="31">
        <v>49.2</v>
      </c>
      <c r="L332" s="31">
        <v>48.05</v>
      </c>
      <c r="M332" s="31">
        <v>64.536299999999997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82.35</v>
      </c>
      <c r="D333" s="40">
        <v>82.833333333333329</v>
      </c>
      <c r="E333" s="40">
        <v>81.566666666666663</v>
      </c>
      <c r="F333" s="40">
        <v>80.783333333333331</v>
      </c>
      <c r="G333" s="40">
        <v>79.516666666666666</v>
      </c>
      <c r="H333" s="40">
        <v>83.61666666666666</v>
      </c>
      <c r="I333" s="40">
        <v>84.88333333333334</v>
      </c>
      <c r="J333" s="40">
        <v>85.666666666666657</v>
      </c>
      <c r="K333" s="31">
        <v>84.1</v>
      </c>
      <c r="L333" s="31">
        <v>82.05</v>
      </c>
      <c r="M333" s="31">
        <v>20.099160000000001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653.75</v>
      </c>
      <c r="D334" s="40">
        <v>656.5333333333333</v>
      </c>
      <c r="E334" s="40">
        <v>643.71666666666658</v>
      </c>
      <c r="F334" s="40">
        <v>633.68333333333328</v>
      </c>
      <c r="G334" s="40">
        <v>620.86666666666656</v>
      </c>
      <c r="H334" s="40">
        <v>666.56666666666661</v>
      </c>
      <c r="I334" s="40">
        <v>679.38333333333321</v>
      </c>
      <c r="J334" s="40">
        <v>689.41666666666663</v>
      </c>
      <c r="K334" s="31">
        <v>669.35</v>
      </c>
      <c r="L334" s="31">
        <v>646.5</v>
      </c>
      <c r="M334" s="31">
        <v>0.95633999999999997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30.1</v>
      </c>
      <c r="D335" s="40">
        <v>30.266666666666666</v>
      </c>
      <c r="E335" s="40">
        <v>29.783333333333331</v>
      </c>
      <c r="F335" s="40">
        <v>29.466666666666665</v>
      </c>
      <c r="G335" s="40">
        <v>28.983333333333331</v>
      </c>
      <c r="H335" s="40">
        <v>30.583333333333332</v>
      </c>
      <c r="I335" s="40">
        <v>31.066666666666666</v>
      </c>
      <c r="J335" s="40">
        <v>31.383333333333333</v>
      </c>
      <c r="K335" s="31">
        <v>30.75</v>
      </c>
      <c r="L335" s="31">
        <v>29.95</v>
      </c>
      <c r="M335" s="31">
        <v>46.25421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69.25</v>
      </c>
      <c r="D336" s="40">
        <v>69.966666666666669</v>
      </c>
      <c r="E336" s="40">
        <v>67.933333333333337</v>
      </c>
      <c r="F336" s="40">
        <v>66.616666666666674</v>
      </c>
      <c r="G336" s="40">
        <v>64.583333333333343</v>
      </c>
      <c r="H336" s="40">
        <v>71.283333333333331</v>
      </c>
      <c r="I336" s="40">
        <v>73.316666666666663</v>
      </c>
      <c r="J336" s="40">
        <v>74.633333333333326</v>
      </c>
      <c r="K336" s="31">
        <v>72</v>
      </c>
      <c r="L336" s="31">
        <v>68.650000000000006</v>
      </c>
      <c r="M336" s="31">
        <v>55.193530000000003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151.6</v>
      </c>
      <c r="D337" s="40">
        <v>151.9</v>
      </c>
      <c r="E337" s="40">
        <v>149</v>
      </c>
      <c r="F337" s="40">
        <v>146.4</v>
      </c>
      <c r="G337" s="40">
        <v>143.5</v>
      </c>
      <c r="H337" s="40">
        <v>154.5</v>
      </c>
      <c r="I337" s="40">
        <v>157.40000000000003</v>
      </c>
      <c r="J337" s="40">
        <v>160</v>
      </c>
      <c r="K337" s="31">
        <v>154.80000000000001</v>
      </c>
      <c r="L337" s="31">
        <v>149.30000000000001</v>
      </c>
      <c r="M337" s="31">
        <v>170.11149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315.2</v>
      </c>
      <c r="D338" s="40">
        <v>316.16666666666669</v>
      </c>
      <c r="E338" s="40">
        <v>311.03333333333336</v>
      </c>
      <c r="F338" s="40">
        <v>306.86666666666667</v>
      </c>
      <c r="G338" s="40">
        <v>301.73333333333335</v>
      </c>
      <c r="H338" s="40">
        <v>320.33333333333337</v>
      </c>
      <c r="I338" s="40">
        <v>325.4666666666667</v>
      </c>
      <c r="J338" s="40">
        <v>329.63333333333338</v>
      </c>
      <c r="K338" s="31">
        <v>321.3</v>
      </c>
      <c r="L338" s="31">
        <v>312</v>
      </c>
      <c r="M338" s="31">
        <v>13.08136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144.55000000000001</v>
      </c>
      <c r="D339" s="40">
        <v>144.86666666666667</v>
      </c>
      <c r="E339" s="40">
        <v>143.48333333333335</v>
      </c>
      <c r="F339" s="40">
        <v>142.41666666666669</v>
      </c>
      <c r="G339" s="40">
        <v>141.03333333333336</v>
      </c>
      <c r="H339" s="40">
        <v>145.93333333333334</v>
      </c>
      <c r="I339" s="40">
        <v>147.31666666666666</v>
      </c>
      <c r="J339" s="40">
        <v>148.38333333333333</v>
      </c>
      <c r="K339" s="31">
        <v>146.25</v>
      </c>
      <c r="L339" s="31">
        <v>143.80000000000001</v>
      </c>
      <c r="M339" s="31">
        <v>160.30831000000001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501.8</v>
      </c>
      <c r="D340" s="40">
        <v>502.61666666666662</v>
      </c>
      <c r="E340" s="40">
        <v>496.23333333333323</v>
      </c>
      <c r="F340" s="40">
        <v>490.66666666666663</v>
      </c>
      <c r="G340" s="40">
        <v>484.28333333333325</v>
      </c>
      <c r="H340" s="40">
        <v>508.18333333333322</v>
      </c>
      <c r="I340" s="40">
        <v>514.56666666666661</v>
      </c>
      <c r="J340" s="40">
        <v>520.13333333333321</v>
      </c>
      <c r="K340" s="31">
        <v>509</v>
      </c>
      <c r="L340" s="31">
        <v>497.05</v>
      </c>
      <c r="M340" s="31">
        <v>0.52151000000000003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101.45</v>
      </c>
      <c r="D341" s="40">
        <v>100.48333333333333</v>
      </c>
      <c r="E341" s="40">
        <v>97.966666666666669</v>
      </c>
      <c r="F341" s="40">
        <v>94.483333333333334</v>
      </c>
      <c r="G341" s="40">
        <v>91.966666666666669</v>
      </c>
      <c r="H341" s="40">
        <v>103.96666666666667</v>
      </c>
      <c r="I341" s="40">
        <v>106.48333333333335</v>
      </c>
      <c r="J341" s="40">
        <v>109.96666666666667</v>
      </c>
      <c r="K341" s="31">
        <v>103</v>
      </c>
      <c r="L341" s="31">
        <v>97</v>
      </c>
      <c r="M341" s="31">
        <v>384.50940000000003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59.7</v>
      </c>
      <c r="D342" s="40">
        <v>59.533333333333331</v>
      </c>
      <c r="E342" s="40">
        <v>58.316666666666663</v>
      </c>
      <c r="F342" s="40">
        <v>56.93333333333333</v>
      </c>
      <c r="G342" s="40">
        <v>55.716666666666661</v>
      </c>
      <c r="H342" s="40">
        <v>60.916666666666664</v>
      </c>
      <c r="I342" s="40">
        <v>62.133333333333333</v>
      </c>
      <c r="J342" s="40">
        <v>63.516666666666666</v>
      </c>
      <c r="K342" s="31">
        <v>60.75</v>
      </c>
      <c r="L342" s="31">
        <v>58.15</v>
      </c>
      <c r="M342" s="31">
        <v>20.80172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3918.25</v>
      </c>
      <c r="D343" s="40">
        <v>3907.4500000000003</v>
      </c>
      <c r="E343" s="40">
        <v>3864.9000000000005</v>
      </c>
      <c r="F343" s="40">
        <v>3811.55</v>
      </c>
      <c r="G343" s="40">
        <v>3769.0000000000005</v>
      </c>
      <c r="H343" s="40">
        <v>3960.8000000000006</v>
      </c>
      <c r="I343" s="40">
        <v>4003.3500000000008</v>
      </c>
      <c r="J343" s="40">
        <v>4056.7000000000007</v>
      </c>
      <c r="K343" s="31">
        <v>3950</v>
      </c>
      <c r="L343" s="31">
        <v>3854.1</v>
      </c>
      <c r="M343" s="31">
        <v>0.95726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19415.7</v>
      </c>
      <c r="D344" s="40">
        <v>19278.583333333332</v>
      </c>
      <c r="E344" s="40">
        <v>19107.166666666664</v>
      </c>
      <c r="F344" s="40">
        <v>18798.633333333331</v>
      </c>
      <c r="G344" s="40">
        <v>18627.216666666664</v>
      </c>
      <c r="H344" s="40">
        <v>19587.116666666665</v>
      </c>
      <c r="I344" s="40">
        <v>19758.533333333329</v>
      </c>
      <c r="J344" s="40">
        <v>20067.066666666666</v>
      </c>
      <c r="K344" s="31">
        <v>19450</v>
      </c>
      <c r="L344" s="31">
        <v>18970.05</v>
      </c>
      <c r="M344" s="31">
        <v>0.72248999999999997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73.25</v>
      </c>
      <c r="D345" s="40">
        <v>69.11666666666666</v>
      </c>
      <c r="E345" s="40">
        <v>64.98333333333332</v>
      </c>
      <c r="F345" s="40">
        <v>56.716666666666661</v>
      </c>
      <c r="G345" s="40">
        <v>52.583333333333321</v>
      </c>
      <c r="H345" s="40">
        <v>77.383333333333326</v>
      </c>
      <c r="I345" s="40">
        <v>81.51666666666668</v>
      </c>
      <c r="J345" s="40">
        <v>89.783333333333317</v>
      </c>
      <c r="K345" s="31">
        <v>73.25</v>
      </c>
      <c r="L345" s="31">
        <v>60.85</v>
      </c>
      <c r="M345" s="31">
        <v>252.92531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2680.5</v>
      </c>
      <c r="D346" s="40">
        <v>2680.5333333333333</v>
      </c>
      <c r="E346" s="40">
        <v>2663.1166666666668</v>
      </c>
      <c r="F346" s="40">
        <v>2645.7333333333336</v>
      </c>
      <c r="G346" s="40">
        <v>2628.3166666666671</v>
      </c>
      <c r="H346" s="40">
        <v>2697.9166666666665</v>
      </c>
      <c r="I346" s="40">
        <v>2715.3333333333335</v>
      </c>
      <c r="J346" s="40">
        <v>2732.7166666666662</v>
      </c>
      <c r="K346" s="31">
        <v>2697.95</v>
      </c>
      <c r="L346" s="31">
        <v>2663.15</v>
      </c>
      <c r="M346" s="31">
        <v>4.7640000000000002E-2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449.55</v>
      </c>
      <c r="D347" s="40">
        <v>446.68333333333334</v>
      </c>
      <c r="E347" s="40">
        <v>439.86666666666667</v>
      </c>
      <c r="F347" s="40">
        <v>430.18333333333334</v>
      </c>
      <c r="G347" s="40">
        <v>423.36666666666667</v>
      </c>
      <c r="H347" s="40">
        <v>456.36666666666667</v>
      </c>
      <c r="I347" s="40">
        <v>463.18333333333339</v>
      </c>
      <c r="J347" s="40">
        <v>472.86666666666667</v>
      </c>
      <c r="K347" s="31">
        <v>453.5</v>
      </c>
      <c r="L347" s="31">
        <v>437</v>
      </c>
      <c r="M347" s="31">
        <v>29.001480000000001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977.9</v>
      </c>
      <c r="D348" s="40">
        <v>972.65</v>
      </c>
      <c r="E348" s="40">
        <v>941.3</v>
      </c>
      <c r="F348" s="40">
        <v>904.69999999999993</v>
      </c>
      <c r="G348" s="40">
        <v>873.34999999999991</v>
      </c>
      <c r="H348" s="40">
        <v>1009.25</v>
      </c>
      <c r="I348" s="40">
        <v>1040.6000000000001</v>
      </c>
      <c r="J348" s="40">
        <v>1077.2</v>
      </c>
      <c r="K348" s="31">
        <v>1004</v>
      </c>
      <c r="L348" s="31">
        <v>936.05</v>
      </c>
      <c r="M348" s="31">
        <v>37.883569999999999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163.55000000000001</v>
      </c>
      <c r="D349" s="40">
        <v>164.04999999999998</v>
      </c>
      <c r="E349" s="40">
        <v>162.24999999999997</v>
      </c>
      <c r="F349" s="40">
        <v>160.94999999999999</v>
      </c>
      <c r="G349" s="40">
        <v>159.14999999999998</v>
      </c>
      <c r="H349" s="40">
        <v>165.34999999999997</v>
      </c>
      <c r="I349" s="40">
        <v>167.14999999999998</v>
      </c>
      <c r="J349" s="40">
        <v>168.44999999999996</v>
      </c>
      <c r="K349" s="31">
        <v>165.85</v>
      </c>
      <c r="L349" s="31">
        <v>162.75</v>
      </c>
      <c r="M349" s="31">
        <v>116.19888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234.95</v>
      </c>
      <c r="D350" s="40">
        <v>236.65</v>
      </c>
      <c r="E350" s="40">
        <v>232.75</v>
      </c>
      <c r="F350" s="40">
        <v>230.54999999999998</v>
      </c>
      <c r="G350" s="40">
        <v>226.64999999999998</v>
      </c>
      <c r="H350" s="40">
        <v>238.85000000000002</v>
      </c>
      <c r="I350" s="40">
        <v>242.75000000000006</v>
      </c>
      <c r="J350" s="40">
        <v>244.95000000000005</v>
      </c>
      <c r="K350" s="31">
        <v>240.55</v>
      </c>
      <c r="L350" s="31">
        <v>234.45</v>
      </c>
      <c r="M350" s="31">
        <v>10.00681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4737.45</v>
      </c>
      <c r="D351" s="40">
        <v>4726.4333333333334</v>
      </c>
      <c r="E351" s="40">
        <v>4683.416666666667</v>
      </c>
      <c r="F351" s="40">
        <v>4629.3833333333332</v>
      </c>
      <c r="G351" s="40">
        <v>4586.3666666666668</v>
      </c>
      <c r="H351" s="40">
        <v>4780.4666666666672</v>
      </c>
      <c r="I351" s="40">
        <v>4823.4833333333336</v>
      </c>
      <c r="J351" s="40">
        <v>4877.5166666666673</v>
      </c>
      <c r="K351" s="31">
        <v>4769.45</v>
      </c>
      <c r="L351" s="31">
        <v>4672.3999999999996</v>
      </c>
      <c r="M351" s="31">
        <v>0.78441000000000005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336.35</v>
      </c>
      <c r="D352" s="40">
        <v>333.48333333333335</v>
      </c>
      <c r="E352" s="40">
        <v>328.86666666666667</v>
      </c>
      <c r="F352" s="40">
        <v>321.38333333333333</v>
      </c>
      <c r="G352" s="40">
        <v>316.76666666666665</v>
      </c>
      <c r="H352" s="40">
        <v>340.9666666666667</v>
      </c>
      <c r="I352" s="40">
        <v>345.58333333333337</v>
      </c>
      <c r="J352" s="40">
        <v>353.06666666666672</v>
      </c>
      <c r="K352" s="31">
        <v>338.1</v>
      </c>
      <c r="L352" s="31">
        <v>326</v>
      </c>
      <c r="M352" s="31">
        <v>3.0142899999999999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3312</v>
      </c>
      <c r="D354" s="40">
        <v>3307.2166666666667</v>
      </c>
      <c r="E354" s="40">
        <v>3259.4333333333334</v>
      </c>
      <c r="F354" s="40">
        <v>3206.8666666666668</v>
      </c>
      <c r="G354" s="40">
        <v>3159.0833333333335</v>
      </c>
      <c r="H354" s="40">
        <v>3359.7833333333333</v>
      </c>
      <c r="I354" s="40">
        <v>3407.5666666666671</v>
      </c>
      <c r="J354" s="40">
        <v>3460.1333333333332</v>
      </c>
      <c r="K354" s="31">
        <v>3355</v>
      </c>
      <c r="L354" s="31">
        <v>3254.65</v>
      </c>
      <c r="M354" s="31">
        <v>4.0938499999999998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645.35</v>
      </c>
      <c r="D355" s="40">
        <v>645.96666666666658</v>
      </c>
      <c r="E355" s="40">
        <v>641.93333333333317</v>
      </c>
      <c r="F355" s="40">
        <v>638.51666666666654</v>
      </c>
      <c r="G355" s="40">
        <v>634.48333333333312</v>
      </c>
      <c r="H355" s="40">
        <v>649.38333333333321</v>
      </c>
      <c r="I355" s="40">
        <v>653.41666666666674</v>
      </c>
      <c r="J355" s="40">
        <v>656.83333333333326</v>
      </c>
      <c r="K355" s="31">
        <v>650</v>
      </c>
      <c r="L355" s="31">
        <v>642.54999999999995</v>
      </c>
      <c r="M355" s="31">
        <v>0.53754999999999997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365.2</v>
      </c>
      <c r="D356" s="40">
        <v>364.45</v>
      </c>
      <c r="E356" s="40">
        <v>360.9</v>
      </c>
      <c r="F356" s="40">
        <v>356.59999999999997</v>
      </c>
      <c r="G356" s="40">
        <v>353.04999999999995</v>
      </c>
      <c r="H356" s="40">
        <v>368.75</v>
      </c>
      <c r="I356" s="40">
        <v>372.30000000000007</v>
      </c>
      <c r="J356" s="40">
        <v>376.6</v>
      </c>
      <c r="K356" s="31">
        <v>368</v>
      </c>
      <c r="L356" s="31">
        <v>360.15</v>
      </c>
      <c r="M356" s="31">
        <v>1.5854200000000001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1710.7</v>
      </c>
      <c r="D357" s="40">
        <v>1709.0666666666668</v>
      </c>
      <c r="E357" s="40">
        <v>1686.7333333333336</v>
      </c>
      <c r="F357" s="40">
        <v>1662.7666666666667</v>
      </c>
      <c r="G357" s="40">
        <v>1640.4333333333334</v>
      </c>
      <c r="H357" s="40">
        <v>1733.0333333333338</v>
      </c>
      <c r="I357" s="40">
        <v>1755.3666666666672</v>
      </c>
      <c r="J357" s="40">
        <v>1779.3333333333339</v>
      </c>
      <c r="K357" s="31">
        <v>1731.4</v>
      </c>
      <c r="L357" s="31">
        <v>1685.1</v>
      </c>
      <c r="M357" s="31">
        <v>6.6349400000000003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37401.699999999997</v>
      </c>
      <c r="D358" s="40">
        <v>37350.566666666666</v>
      </c>
      <c r="E358" s="40">
        <v>37051.133333333331</v>
      </c>
      <c r="F358" s="40">
        <v>36700.566666666666</v>
      </c>
      <c r="G358" s="40">
        <v>36401.133333333331</v>
      </c>
      <c r="H358" s="40">
        <v>37701.133333333331</v>
      </c>
      <c r="I358" s="40">
        <v>38000.566666666666</v>
      </c>
      <c r="J358" s="40">
        <v>38351.133333333331</v>
      </c>
      <c r="K358" s="31">
        <v>37650</v>
      </c>
      <c r="L358" s="31">
        <v>37000</v>
      </c>
      <c r="M358" s="31">
        <v>0.26618999999999998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3891.05</v>
      </c>
      <c r="D359" s="40">
        <v>3920.3166666666671</v>
      </c>
      <c r="E359" s="40">
        <v>3845.7833333333342</v>
      </c>
      <c r="F359" s="40">
        <v>3800.5166666666673</v>
      </c>
      <c r="G359" s="40">
        <v>3725.9833333333345</v>
      </c>
      <c r="H359" s="40">
        <v>3965.5833333333339</v>
      </c>
      <c r="I359" s="40">
        <v>4040.1166666666668</v>
      </c>
      <c r="J359" s="40">
        <v>4085.3833333333337</v>
      </c>
      <c r="K359" s="31">
        <v>3994.85</v>
      </c>
      <c r="L359" s="31">
        <v>3875.05</v>
      </c>
      <c r="M359" s="31">
        <v>1.9385699999999999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236.2</v>
      </c>
      <c r="D360" s="40">
        <v>234.4</v>
      </c>
      <c r="E360" s="40">
        <v>231.85000000000002</v>
      </c>
      <c r="F360" s="40">
        <v>227.50000000000003</v>
      </c>
      <c r="G360" s="40">
        <v>224.95000000000005</v>
      </c>
      <c r="H360" s="40">
        <v>238.75</v>
      </c>
      <c r="I360" s="40">
        <v>241.3</v>
      </c>
      <c r="J360" s="40">
        <v>245.64999999999998</v>
      </c>
      <c r="K360" s="31">
        <v>236.95</v>
      </c>
      <c r="L360" s="31">
        <v>230.05</v>
      </c>
      <c r="M360" s="31">
        <v>45.394649999999999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5526.5</v>
      </c>
      <c r="D361" s="40">
        <v>5519.4833333333336</v>
      </c>
      <c r="E361" s="40">
        <v>5492.0166666666673</v>
      </c>
      <c r="F361" s="40">
        <v>5457.5333333333338</v>
      </c>
      <c r="G361" s="40">
        <v>5430.0666666666675</v>
      </c>
      <c r="H361" s="40">
        <v>5553.9666666666672</v>
      </c>
      <c r="I361" s="40">
        <v>5581.4333333333343</v>
      </c>
      <c r="J361" s="40">
        <v>5615.916666666667</v>
      </c>
      <c r="K361" s="31">
        <v>5546.95</v>
      </c>
      <c r="L361" s="31">
        <v>5485</v>
      </c>
      <c r="M361" s="31">
        <v>0.12620000000000001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251.2</v>
      </c>
      <c r="D362" s="40">
        <v>251.6</v>
      </c>
      <c r="E362" s="40">
        <v>248.1</v>
      </c>
      <c r="F362" s="40">
        <v>245</v>
      </c>
      <c r="G362" s="40">
        <v>241.5</v>
      </c>
      <c r="H362" s="40">
        <v>254.7</v>
      </c>
      <c r="I362" s="40">
        <v>258.2</v>
      </c>
      <c r="J362" s="40">
        <v>261.29999999999995</v>
      </c>
      <c r="K362" s="31">
        <v>255.1</v>
      </c>
      <c r="L362" s="31">
        <v>248.5</v>
      </c>
      <c r="M362" s="31">
        <v>10.5604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966.5</v>
      </c>
      <c r="D363" s="40">
        <v>971.30000000000007</v>
      </c>
      <c r="E363" s="40">
        <v>957.15000000000009</v>
      </c>
      <c r="F363" s="40">
        <v>947.80000000000007</v>
      </c>
      <c r="G363" s="40">
        <v>933.65000000000009</v>
      </c>
      <c r="H363" s="40">
        <v>980.65000000000009</v>
      </c>
      <c r="I363" s="40">
        <v>994.8</v>
      </c>
      <c r="J363" s="40">
        <v>1004.1500000000001</v>
      </c>
      <c r="K363" s="31">
        <v>985.45</v>
      </c>
      <c r="L363" s="31">
        <v>961.95</v>
      </c>
      <c r="M363" s="31">
        <v>1.2630300000000001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2461.1</v>
      </c>
      <c r="D364" s="40">
        <v>2466.2999999999997</v>
      </c>
      <c r="E364" s="40">
        <v>2442.7999999999993</v>
      </c>
      <c r="F364" s="40">
        <v>2424.4999999999995</v>
      </c>
      <c r="G364" s="40">
        <v>2400.9999999999991</v>
      </c>
      <c r="H364" s="40">
        <v>2484.5999999999995</v>
      </c>
      <c r="I364" s="40">
        <v>2508.1000000000004</v>
      </c>
      <c r="J364" s="40">
        <v>2526.3999999999996</v>
      </c>
      <c r="K364" s="31">
        <v>2489.8000000000002</v>
      </c>
      <c r="L364" s="31">
        <v>2448</v>
      </c>
      <c r="M364" s="31">
        <v>2.6793499999999999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2791</v>
      </c>
      <c r="D365" s="40">
        <v>2787.6333333333332</v>
      </c>
      <c r="E365" s="40">
        <v>2757.7166666666662</v>
      </c>
      <c r="F365" s="40">
        <v>2724.4333333333329</v>
      </c>
      <c r="G365" s="40">
        <v>2694.516666666666</v>
      </c>
      <c r="H365" s="40">
        <v>2820.9166666666665</v>
      </c>
      <c r="I365" s="40">
        <v>2850.8333333333335</v>
      </c>
      <c r="J365" s="40">
        <v>2884.1166666666668</v>
      </c>
      <c r="K365" s="31">
        <v>2817.55</v>
      </c>
      <c r="L365" s="31">
        <v>2754.35</v>
      </c>
      <c r="M365" s="31">
        <v>10.784269999999999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970.6</v>
      </c>
      <c r="D366" s="40">
        <v>964.38333333333321</v>
      </c>
      <c r="E366" s="40">
        <v>943.76666666666642</v>
      </c>
      <c r="F366" s="40">
        <v>916.93333333333317</v>
      </c>
      <c r="G366" s="40">
        <v>896.31666666666638</v>
      </c>
      <c r="H366" s="40">
        <v>991.21666666666647</v>
      </c>
      <c r="I366" s="40">
        <v>1011.8333333333333</v>
      </c>
      <c r="J366" s="40">
        <v>1038.6666666666665</v>
      </c>
      <c r="K366" s="31">
        <v>985</v>
      </c>
      <c r="L366" s="31">
        <v>937.55</v>
      </c>
      <c r="M366" s="31">
        <v>1.51715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2554.5500000000002</v>
      </c>
      <c r="D367" s="40">
        <v>2546.7000000000003</v>
      </c>
      <c r="E367" s="40">
        <v>2503.6000000000004</v>
      </c>
      <c r="F367" s="40">
        <v>2452.65</v>
      </c>
      <c r="G367" s="40">
        <v>2409.5500000000002</v>
      </c>
      <c r="H367" s="40">
        <v>2597.6500000000005</v>
      </c>
      <c r="I367" s="40">
        <v>2640.75</v>
      </c>
      <c r="J367" s="40">
        <v>2691.7000000000007</v>
      </c>
      <c r="K367" s="31">
        <v>2589.8000000000002</v>
      </c>
      <c r="L367" s="31">
        <v>2495.75</v>
      </c>
      <c r="M367" s="31">
        <v>6.7512800000000004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1837</v>
      </c>
      <c r="D368" s="40">
        <v>1852.3666666666668</v>
      </c>
      <c r="E368" s="40">
        <v>1809.7333333333336</v>
      </c>
      <c r="F368" s="40">
        <v>1782.4666666666667</v>
      </c>
      <c r="G368" s="40">
        <v>1739.8333333333335</v>
      </c>
      <c r="H368" s="40">
        <v>1879.6333333333337</v>
      </c>
      <c r="I368" s="40">
        <v>1922.2666666666669</v>
      </c>
      <c r="J368" s="40">
        <v>1949.5333333333338</v>
      </c>
      <c r="K368" s="31">
        <v>1895</v>
      </c>
      <c r="L368" s="31">
        <v>1825.1</v>
      </c>
      <c r="M368" s="31">
        <v>1.4536500000000001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141.94999999999999</v>
      </c>
      <c r="D369" s="40">
        <v>141.76666666666665</v>
      </c>
      <c r="E369" s="40">
        <v>140.68333333333331</v>
      </c>
      <c r="F369" s="40">
        <v>139.41666666666666</v>
      </c>
      <c r="G369" s="40">
        <v>138.33333333333331</v>
      </c>
      <c r="H369" s="40">
        <v>143.0333333333333</v>
      </c>
      <c r="I369" s="40">
        <v>144.11666666666667</v>
      </c>
      <c r="J369" s="40">
        <v>145.3833333333333</v>
      </c>
      <c r="K369" s="31">
        <v>142.85</v>
      </c>
      <c r="L369" s="31">
        <v>140.5</v>
      </c>
      <c r="M369" s="31">
        <v>36.200989999999997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193.35</v>
      </c>
      <c r="D370" s="40">
        <v>193.21666666666667</v>
      </c>
      <c r="E370" s="40">
        <v>191.78333333333333</v>
      </c>
      <c r="F370" s="40">
        <v>190.21666666666667</v>
      </c>
      <c r="G370" s="40">
        <v>188.78333333333333</v>
      </c>
      <c r="H370" s="40">
        <v>194.78333333333333</v>
      </c>
      <c r="I370" s="40">
        <v>196.21666666666667</v>
      </c>
      <c r="J370" s="40">
        <v>197.78333333333333</v>
      </c>
      <c r="K370" s="31">
        <v>194.65</v>
      </c>
      <c r="L370" s="31">
        <v>191.65</v>
      </c>
      <c r="M370" s="31">
        <v>64.049750000000003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471</v>
      </c>
      <c r="D371" s="40">
        <v>475.5</v>
      </c>
      <c r="E371" s="40">
        <v>463.3</v>
      </c>
      <c r="F371" s="40">
        <v>455.6</v>
      </c>
      <c r="G371" s="40">
        <v>443.40000000000003</v>
      </c>
      <c r="H371" s="40">
        <v>483.2</v>
      </c>
      <c r="I371" s="40">
        <v>495.40000000000003</v>
      </c>
      <c r="J371" s="40">
        <v>503.09999999999997</v>
      </c>
      <c r="K371" s="31">
        <v>487.7</v>
      </c>
      <c r="L371" s="31">
        <v>467.8</v>
      </c>
      <c r="M371" s="31">
        <v>10.22931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745.3</v>
      </c>
      <c r="D372" s="40">
        <v>746.4</v>
      </c>
      <c r="E372" s="40">
        <v>734.4</v>
      </c>
      <c r="F372" s="40">
        <v>723.5</v>
      </c>
      <c r="G372" s="40">
        <v>711.5</v>
      </c>
      <c r="H372" s="40">
        <v>757.3</v>
      </c>
      <c r="I372" s="40">
        <v>769.3</v>
      </c>
      <c r="J372" s="40">
        <v>780.19999999999993</v>
      </c>
      <c r="K372" s="31">
        <v>758.4</v>
      </c>
      <c r="L372" s="31">
        <v>735.5</v>
      </c>
      <c r="M372" s="31">
        <v>4.2004700000000001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124.35</v>
      </c>
      <c r="D373" s="40">
        <v>124.39999999999999</v>
      </c>
      <c r="E373" s="40">
        <v>122.29999999999998</v>
      </c>
      <c r="F373" s="40">
        <v>120.24999999999999</v>
      </c>
      <c r="G373" s="40">
        <v>118.14999999999998</v>
      </c>
      <c r="H373" s="40">
        <v>126.44999999999999</v>
      </c>
      <c r="I373" s="40">
        <v>128.54999999999998</v>
      </c>
      <c r="J373" s="40">
        <v>130.6</v>
      </c>
      <c r="K373" s="31">
        <v>126.5</v>
      </c>
      <c r="L373" s="31">
        <v>122.35</v>
      </c>
      <c r="M373" s="31">
        <v>3.5344000000000002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5632.9</v>
      </c>
      <c r="D374" s="40">
        <v>5653.6333333333341</v>
      </c>
      <c r="E374" s="40">
        <v>5569.2666666666682</v>
      </c>
      <c r="F374" s="40">
        <v>5505.6333333333341</v>
      </c>
      <c r="G374" s="40">
        <v>5421.2666666666682</v>
      </c>
      <c r="H374" s="40">
        <v>5717.2666666666682</v>
      </c>
      <c r="I374" s="40">
        <v>5801.633333333335</v>
      </c>
      <c r="J374" s="40">
        <v>5865.2666666666682</v>
      </c>
      <c r="K374" s="31">
        <v>5738</v>
      </c>
      <c r="L374" s="31">
        <v>5590</v>
      </c>
      <c r="M374" s="31">
        <v>0.17188000000000001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13778.55</v>
      </c>
      <c r="D375" s="40">
        <v>13746.183333333334</v>
      </c>
      <c r="E375" s="40">
        <v>13682.366666666669</v>
      </c>
      <c r="F375" s="40">
        <v>13586.183333333334</v>
      </c>
      <c r="G375" s="40">
        <v>13522.366666666669</v>
      </c>
      <c r="H375" s="40">
        <v>13842.366666666669</v>
      </c>
      <c r="I375" s="40">
        <v>13906.183333333334</v>
      </c>
      <c r="J375" s="40">
        <v>14002.366666666669</v>
      </c>
      <c r="K375" s="31">
        <v>13810</v>
      </c>
      <c r="L375" s="31">
        <v>13650</v>
      </c>
      <c r="M375" s="31">
        <v>2.529E-2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41.25</v>
      </c>
      <c r="D376" s="40">
        <v>40.883333333333333</v>
      </c>
      <c r="E376" s="40">
        <v>40.416666666666664</v>
      </c>
      <c r="F376" s="40">
        <v>39.583333333333329</v>
      </c>
      <c r="G376" s="40">
        <v>39.11666666666666</v>
      </c>
      <c r="H376" s="40">
        <v>41.716666666666669</v>
      </c>
      <c r="I376" s="40">
        <v>42.183333333333337</v>
      </c>
      <c r="J376" s="40">
        <v>43.016666666666673</v>
      </c>
      <c r="K376" s="31">
        <v>41.35</v>
      </c>
      <c r="L376" s="31">
        <v>40.049999999999997</v>
      </c>
      <c r="M376" s="31">
        <v>679.99276999999995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906.05</v>
      </c>
      <c r="D377" s="40">
        <v>909.9666666666667</v>
      </c>
      <c r="E377" s="40">
        <v>891.08333333333337</v>
      </c>
      <c r="F377" s="40">
        <v>876.11666666666667</v>
      </c>
      <c r="G377" s="40">
        <v>857.23333333333335</v>
      </c>
      <c r="H377" s="40">
        <v>924.93333333333339</v>
      </c>
      <c r="I377" s="40">
        <v>943.81666666666661</v>
      </c>
      <c r="J377" s="40">
        <v>958.78333333333342</v>
      </c>
      <c r="K377" s="31">
        <v>928.85</v>
      </c>
      <c r="L377" s="31">
        <v>895</v>
      </c>
      <c r="M377" s="31">
        <v>2.06453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192.25</v>
      </c>
      <c r="D378" s="40">
        <v>191.81666666666669</v>
      </c>
      <c r="E378" s="40">
        <v>189.43333333333339</v>
      </c>
      <c r="F378" s="40">
        <v>186.6166666666667</v>
      </c>
      <c r="G378" s="40">
        <v>184.23333333333341</v>
      </c>
      <c r="H378" s="40">
        <v>194.63333333333338</v>
      </c>
      <c r="I378" s="40">
        <v>197.01666666666665</v>
      </c>
      <c r="J378" s="40">
        <v>199.83333333333337</v>
      </c>
      <c r="K378" s="31">
        <v>194.2</v>
      </c>
      <c r="L378" s="31">
        <v>189</v>
      </c>
      <c r="M378" s="31">
        <v>44.543170000000003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159.65</v>
      </c>
      <c r="D379" s="40">
        <v>159</v>
      </c>
      <c r="E379" s="40">
        <v>157.65</v>
      </c>
      <c r="F379" s="40">
        <v>155.65</v>
      </c>
      <c r="G379" s="40">
        <v>154.30000000000001</v>
      </c>
      <c r="H379" s="40">
        <v>161</v>
      </c>
      <c r="I379" s="40">
        <v>162.35000000000002</v>
      </c>
      <c r="J379" s="40">
        <v>164.35</v>
      </c>
      <c r="K379" s="31">
        <v>160.35</v>
      </c>
      <c r="L379" s="31">
        <v>157</v>
      </c>
      <c r="M379" s="31">
        <v>38.470669999999998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285.95</v>
      </c>
      <c r="D380" s="40">
        <v>285.58333333333331</v>
      </c>
      <c r="E380" s="40">
        <v>281.36666666666662</v>
      </c>
      <c r="F380" s="40">
        <v>276.7833333333333</v>
      </c>
      <c r="G380" s="40">
        <v>272.56666666666661</v>
      </c>
      <c r="H380" s="40">
        <v>290.16666666666663</v>
      </c>
      <c r="I380" s="40">
        <v>294.38333333333333</v>
      </c>
      <c r="J380" s="40">
        <v>298.96666666666664</v>
      </c>
      <c r="K380" s="31">
        <v>289.8</v>
      </c>
      <c r="L380" s="31">
        <v>281</v>
      </c>
      <c r="M380" s="31">
        <v>4.2271700000000001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1173</v>
      </c>
      <c r="D381" s="40">
        <v>1136.7833333333335</v>
      </c>
      <c r="E381" s="40">
        <v>1058.7666666666671</v>
      </c>
      <c r="F381" s="40">
        <v>944.53333333333353</v>
      </c>
      <c r="G381" s="40">
        <v>866.51666666666711</v>
      </c>
      <c r="H381" s="40">
        <v>1251.0166666666671</v>
      </c>
      <c r="I381" s="40">
        <v>1329.0333333333335</v>
      </c>
      <c r="J381" s="40">
        <v>1443.2666666666671</v>
      </c>
      <c r="K381" s="31">
        <v>1214.8</v>
      </c>
      <c r="L381" s="31">
        <v>1022.55</v>
      </c>
      <c r="M381" s="31">
        <v>65.921409999999995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30.15</v>
      </c>
      <c r="D382" s="40">
        <v>30.283333333333331</v>
      </c>
      <c r="E382" s="40">
        <v>29.916666666666664</v>
      </c>
      <c r="F382" s="40">
        <v>29.683333333333334</v>
      </c>
      <c r="G382" s="40">
        <v>29.316666666666666</v>
      </c>
      <c r="H382" s="40">
        <v>30.516666666666662</v>
      </c>
      <c r="I382" s="40">
        <v>30.883333333333329</v>
      </c>
      <c r="J382" s="40">
        <v>31.11666666666666</v>
      </c>
      <c r="K382" s="31">
        <v>30.65</v>
      </c>
      <c r="L382" s="31">
        <v>30.05</v>
      </c>
      <c r="M382" s="31">
        <v>53.82835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241.95</v>
      </c>
      <c r="D383" s="40">
        <v>241.61666666666667</v>
      </c>
      <c r="E383" s="40">
        <v>238.33333333333334</v>
      </c>
      <c r="F383" s="40">
        <v>234.71666666666667</v>
      </c>
      <c r="G383" s="40">
        <v>231.43333333333334</v>
      </c>
      <c r="H383" s="40">
        <v>245.23333333333335</v>
      </c>
      <c r="I383" s="40">
        <v>248.51666666666665</v>
      </c>
      <c r="J383" s="40">
        <v>252.13333333333335</v>
      </c>
      <c r="K383" s="31">
        <v>244.9</v>
      </c>
      <c r="L383" s="31">
        <v>238</v>
      </c>
      <c r="M383" s="31">
        <v>12.440989999999999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606.29999999999995</v>
      </c>
      <c r="D384" s="40">
        <v>605.61666666666667</v>
      </c>
      <c r="E384" s="40">
        <v>603.7833333333333</v>
      </c>
      <c r="F384" s="40">
        <v>601.26666666666665</v>
      </c>
      <c r="G384" s="40">
        <v>599.43333333333328</v>
      </c>
      <c r="H384" s="40">
        <v>608.13333333333333</v>
      </c>
      <c r="I384" s="40">
        <v>609.96666666666658</v>
      </c>
      <c r="J384" s="40">
        <v>612.48333333333335</v>
      </c>
      <c r="K384" s="31">
        <v>607.45000000000005</v>
      </c>
      <c r="L384" s="31">
        <v>603.1</v>
      </c>
      <c r="M384" s="31">
        <v>0.32636999999999999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304.95</v>
      </c>
      <c r="D385" s="40">
        <v>304.75</v>
      </c>
      <c r="E385" s="40">
        <v>301.7</v>
      </c>
      <c r="F385" s="40">
        <v>298.45</v>
      </c>
      <c r="G385" s="40">
        <v>295.39999999999998</v>
      </c>
      <c r="H385" s="40">
        <v>308</v>
      </c>
      <c r="I385" s="40">
        <v>311.04999999999995</v>
      </c>
      <c r="J385" s="40">
        <v>314.3</v>
      </c>
      <c r="K385" s="31">
        <v>307.8</v>
      </c>
      <c r="L385" s="31">
        <v>301.5</v>
      </c>
      <c r="M385" s="31">
        <v>5.4645999999999999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82.9</v>
      </c>
      <c r="D386" s="40">
        <v>83.466666666666683</v>
      </c>
      <c r="E386" s="40">
        <v>80.733333333333363</v>
      </c>
      <c r="F386" s="40">
        <v>78.566666666666677</v>
      </c>
      <c r="G386" s="40">
        <v>75.833333333333357</v>
      </c>
      <c r="H386" s="40">
        <v>85.633333333333368</v>
      </c>
      <c r="I386" s="40">
        <v>88.366666666666688</v>
      </c>
      <c r="J386" s="40">
        <v>90.533333333333374</v>
      </c>
      <c r="K386" s="31">
        <v>86.2</v>
      </c>
      <c r="L386" s="31">
        <v>81.3</v>
      </c>
      <c r="M386" s="31">
        <v>56.930959999999999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2199.9499999999998</v>
      </c>
      <c r="D387" s="40">
        <v>2201.9666666666667</v>
      </c>
      <c r="E387" s="40">
        <v>2176.9333333333334</v>
      </c>
      <c r="F387" s="40">
        <v>2153.9166666666665</v>
      </c>
      <c r="G387" s="40">
        <v>2128.8833333333332</v>
      </c>
      <c r="H387" s="40">
        <v>2224.9833333333336</v>
      </c>
      <c r="I387" s="40">
        <v>2250.0166666666673</v>
      </c>
      <c r="J387" s="40">
        <v>2273.0333333333338</v>
      </c>
      <c r="K387" s="31">
        <v>2227</v>
      </c>
      <c r="L387" s="31">
        <v>2178.9499999999998</v>
      </c>
      <c r="M387" s="31">
        <v>0.18343999999999999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460.55</v>
      </c>
      <c r="D388" s="40">
        <v>462.81666666666666</v>
      </c>
      <c r="E388" s="40">
        <v>457.73333333333335</v>
      </c>
      <c r="F388" s="40">
        <v>454.91666666666669</v>
      </c>
      <c r="G388" s="40">
        <v>449.83333333333337</v>
      </c>
      <c r="H388" s="40">
        <v>465.63333333333333</v>
      </c>
      <c r="I388" s="40">
        <v>470.7166666666667</v>
      </c>
      <c r="J388" s="40">
        <v>473.5333333333333</v>
      </c>
      <c r="K388" s="31">
        <v>467.9</v>
      </c>
      <c r="L388" s="31">
        <v>460</v>
      </c>
      <c r="M388" s="31">
        <v>3.7331099999999999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145.15</v>
      </c>
      <c r="D389" s="40">
        <v>145.56666666666666</v>
      </c>
      <c r="E389" s="40">
        <v>144.13333333333333</v>
      </c>
      <c r="F389" s="40">
        <v>143.11666666666667</v>
      </c>
      <c r="G389" s="40">
        <v>141.68333333333334</v>
      </c>
      <c r="H389" s="40">
        <v>146.58333333333331</v>
      </c>
      <c r="I389" s="40">
        <v>148.01666666666665</v>
      </c>
      <c r="J389" s="40">
        <v>149.0333333333333</v>
      </c>
      <c r="K389" s="31">
        <v>147</v>
      </c>
      <c r="L389" s="31">
        <v>144.55000000000001</v>
      </c>
      <c r="M389" s="31">
        <v>10.891970000000001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1359.9</v>
      </c>
      <c r="D390" s="40">
        <v>1360.9833333333333</v>
      </c>
      <c r="E390" s="40">
        <v>1339.7666666666667</v>
      </c>
      <c r="F390" s="40">
        <v>1319.6333333333332</v>
      </c>
      <c r="G390" s="40">
        <v>1298.4166666666665</v>
      </c>
      <c r="H390" s="40">
        <v>1381.1166666666668</v>
      </c>
      <c r="I390" s="40">
        <v>1402.3333333333335</v>
      </c>
      <c r="J390" s="40">
        <v>1422.4666666666669</v>
      </c>
      <c r="K390" s="31">
        <v>1382.2</v>
      </c>
      <c r="L390" s="31">
        <v>1340.85</v>
      </c>
      <c r="M390" s="31">
        <v>2.39086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2667.8</v>
      </c>
      <c r="D391" s="40">
        <v>2664.0166666666669</v>
      </c>
      <c r="E391" s="40">
        <v>2645.0333333333338</v>
      </c>
      <c r="F391" s="40">
        <v>2622.2666666666669</v>
      </c>
      <c r="G391" s="40">
        <v>2603.2833333333338</v>
      </c>
      <c r="H391" s="40">
        <v>2686.7833333333338</v>
      </c>
      <c r="I391" s="40">
        <v>2705.7666666666664</v>
      </c>
      <c r="J391" s="40">
        <v>2728.5333333333338</v>
      </c>
      <c r="K391" s="31">
        <v>2683</v>
      </c>
      <c r="L391" s="31">
        <v>2641.25</v>
      </c>
      <c r="M391" s="31">
        <v>30.83747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125.05</v>
      </c>
      <c r="D392" s="40">
        <v>125.31666666666666</v>
      </c>
      <c r="E392" s="40">
        <v>124.23333333333332</v>
      </c>
      <c r="F392" s="40">
        <v>123.41666666666666</v>
      </c>
      <c r="G392" s="40">
        <v>122.33333333333331</v>
      </c>
      <c r="H392" s="40">
        <v>126.13333333333333</v>
      </c>
      <c r="I392" s="40">
        <v>127.21666666666667</v>
      </c>
      <c r="J392" s="40">
        <v>128.03333333333333</v>
      </c>
      <c r="K392" s="31">
        <v>126.4</v>
      </c>
      <c r="L392" s="31">
        <v>124.5</v>
      </c>
      <c r="M392" s="31">
        <v>0.57801000000000002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1558.75</v>
      </c>
      <c r="D393" s="40">
        <v>1575.9166666666667</v>
      </c>
      <c r="E393" s="40">
        <v>1532.8333333333335</v>
      </c>
      <c r="F393" s="40">
        <v>1506.9166666666667</v>
      </c>
      <c r="G393" s="40">
        <v>1463.8333333333335</v>
      </c>
      <c r="H393" s="40">
        <v>1601.8333333333335</v>
      </c>
      <c r="I393" s="40">
        <v>1644.916666666667</v>
      </c>
      <c r="J393" s="40">
        <v>1670.8333333333335</v>
      </c>
      <c r="K393" s="31">
        <v>1619</v>
      </c>
      <c r="L393" s="31">
        <v>1550</v>
      </c>
      <c r="M393" s="31">
        <v>2.1972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2306.9499999999998</v>
      </c>
      <c r="D394" s="40">
        <v>2323.7166666666667</v>
      </c>
      <c r="E394" s="40">
        <v>2258.4333333333334</v>
      </c>
      <c r="F394" s="40">
        <v>2209.9166666666665</v>
      </c>
      <c r="G394" s="40">
        <v>2144.6333333333332</v>
      </c>
      <c r="H394" s="40">
        <v>2372.2333333333336</v>
      </c>
      <c r="I394" s="40">
        <v>2437.5166666666673</v>
      </c>
      <c r="J394" s="40">
        <v>2486.0333333333338</v>
      </c>
      <c r="K394" s="31">
        <v>2389</v>
      </c>
      <c r="L394" s="31">
        <v>2275.1999999999998</v>
      </c>
      <c r="M394" s="31">
        <v>10.099259999999999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1112</v>
      </c>
      <c r="D395" s="40">
        <v>1117.9833333333333</v>
      </c>
      <c r="E395" s="40">
        <v>1096.2166666666667</v>
      </c>
      <c r="F395" s="40">
        <v>1080.4333333333334</v>
      </c>
      <c r="G395" s="40">
        <v>1058.6666666666667</v>
      </c>
      <c r="H395" s="40">
        <v>1133.7666666666667</v>
      </c>
      <c r="I395" s="40">
        <v>1155.5333333333335</v>
      </c>
      <c r="J395" s="40">
        <v>1171.3166666666666</v>
      </c>
      <c r="K395" s="31">
        <v>1139.75</v>
      </c>
      <c r="L395" s="31">
        <v>1102.2</v>
      </c>
      <c r="M395" s="31">
        <v>13.601430000000001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1210.5999999999999</v>
      </c>
      <c r="D396" s="40">
        <v>1207.9166666666667</v>
      </c>
      <c r="E396" s="40">
        <v>1200.8333333333335</v>
      </c>
      <c r="F396" s="40">
        <v>1191.0666666666668</v>
      </c>
      <c r="G396" s="40">
        <v>1183.9833333333336</v>
      </c>
      <c r="H396" s="40">
        <v>1217.6833333333334</v>
      </c>
      <c r="I396" s="40">
        <v>1224.7666666666669</v>
      </c>
      <c r="J396" s="40">
        <v>1234.5333333333333</v>
      </c>
      <c r="K396" s="31">
        <v>1215</v>
      </c>
      <c r="L396" s="31">
        <v>1198.1500000000001</v>
      </c>
      <c r="M396" s="31">
        <v>8.1533800000000003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506.1</v>
      </c>
      <c r="D397" s="40">
        <v>506.88333333333338</v>
      </c>
      <c r="E397" s="40">
        <v>501.76666666666677</v>
      </c>
      <c r="F397" s="40">
        <v>497.43333333333339</v>
      </c>
      <c r="G397" s="40">
        <v>492.31666666666678</v>
      </c>
      <c r="H397" s="40">
        <v>511.21666666666675</v>
      </c>
      <c r="I397" s="40">
        <v>516.33333333333348</v>
      </c>
      <c r="J397" s="40">
        <v>520.66666666666674</v>
      </c>
      <c r="K397" s="31">
        <v>512</v>
      </c>
      <c r="L397" s="31">
        <v>502.55</v>
      </c>
      <c r="M397" s="31">
        <v>1.23146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28.25</v>
      </c>
      <c r="D398" s="40">
        <v>28.3</v>
      </c>
      <c r="E398" s="40">
        <v>28.1</v>
      </c>
      <c r="F398" s="40">
        <v>27.95</v>
      </c>
      <c r="G398" s="40">
        <v>27.75</v>
      </c>
      <c r="H398" s="40">
        <v>28.450000000000003</v>
      </c>
      <c r="I398" s="40">
        <v>28.65</v>
      </c>
      <c r="J398" s="40">
        <v>28.800000000000004</v>
      </c>
      <c r="K398" s="31">
        <v>28.5</v>
      </c>
      <c r="L398" s="31">
        <v>28.15</v>
      </c>
      <c r="M398" s="31">
        <v>21.19763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3349.05</v>
      </c>
      <c r="D399" s="40">
        <v>3361.6833333333329</v>
      </c>
      <c r="E399" s="40">
        <v>3323.3666666666659</v>
      </c>
      <c r="F399" s="40">
        <v>3297.6833333333329</v>
      </c>
      <c r="G399" s="40">
        <v>3259.3666666666659</v>
      </c>
      <c r="H399" s="40">
        <v>3387.3666666666659</v>
      </c>
      <c r="I399" s="40">
        <v>3425.6833333333325</v>
      </c>
      <c r="J399" s="40">
        <v>3451.3666666666659</v>
      </c>
      <c r="K399" s="31">
        <v>3400</v>
      </c>
      <c r="L399" s="31">
        <v>3336</v>
      </c>
      <c r="M399" s="31">
        <v>0.32967000000000002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12456.85</v>
      </c>
      <c r="D400" s="40">
        <v>12385.616666666667</v>
      </c>
      <c r="E400" s="40">
        <v>12171.233333333334</v>
      </c>
      <c r="F400" s="40">
        <v>11885.616666666667</v>
      </c>
      <c r="G400" s="40">
        <v>11671.233333333334</v>
      </c>
      <c r="H400" s="40">
        <v>12671.233333333334</v>
      </c>
      <c r="I400" s="40">
        <v>12885.616666666669</v>
      </c>
      <c r="J400" s="40">
        <v>13171.233333333334</v>
      </c>
      <c r="K400" s="31">
        <v>12600</v>
      </c>
      <c r="L400" s="31">
        <v>12100</v>
      </c>
      <c r="M400" s="31">
        <v>6.7281899999999997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8056.1</v>
      </c>
      <c r="D401" s="40">
        <v>8048.6833333333334</v>
      </c>
      <c r="E401" s="40">
        <v>8007.3666666666668</v>
      </c>
      <c r="F401" s="40">
        <v>7958.6333333333332</v>
      </c>
      <c r="G401" s="40">
        <v>7917.3166666666666</v>
      </c>
      <c r="H401" s="40">
        <v>8097.416666666667</v>
      </c>
      <c r="I401" s="40">
        <v>8138.7333333333345</v>
      </c>
      <c r="J401" s="40">
        <v>8187.4666666666672</v>
      </c>
      <c r="K401" s="31">
        <v>8090</v>
      </c>
      <c r="L401" s="31">
        <v>7999.95</v>
      </c>
      <c r="M401" s="31">
        <v>8.3180000000000004E-2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7628.95</v>
      </c>
      <c r="D402" s="40">
        <v>7809.3166666666666</v>
      </c>
      <c r="E402" s="40">
        <v>7419.6333333333332</v>
      </c>
      <c r="F402" s="40">
        <v>7210.3166666666666</v>
      </c>
      <c r="G402" s="40">
        <v>6820.6333333333332</v>
      </c>
      <c r="H402" s="40">
        <v>8018.6333333333332</v>
      </c>
      <c r="I402" s="40">
        <v>8408.3166666666657</v>
      </c>
      <c r="J402" s="40">
        <v>8617.6333333333332</v>
      </c>
      <c r="K402" s="31">
        <v>8199</v>
      </c>
      <c r="L402" s="31">
        <v>7600</v>
      </c>
      <c r="M402" s="31">
        <v>1.3846499999999999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113.7</v>
      </c>
      <c r="D403" s="40">
        <v>113.91666666666667</v>
      </c>
      <c r="E403" s="40">
        <v>113.03333333333335</v>
      </c>
      <c r="F403" s="40">
        <v>112.36666666666667</v>
      </c>
      <c r="G403" s="40">
        <v>111.48333333333335</v>
      </c>
      <c r="H403" s="40">
        <v>114.58333333333334</v>
      </c>
      <c r="I403" s="40">
        <v>115.46666666666667</v>
      </c>
      <c r="J403" s="40">
        <v>116.13333333333334</v>
      </c>
      <c r="K403" s="31">
        <v>114.8</v>
      </c>
      <c r="L403" s="31">
        <v>113.25</v>
      </c>
      <c r="M403" s="31">
        <v>4.2881600000000004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215.05</v>
      </c>
      <c r="D404" s="40">
        <v>216.21666666666667</v>
      </c>
      <c r="E404" s="40">
        <v>212.43333333333334</v>
      </c>
      <c r="F404" s="40">
        <v>209.81666666666666</v>
      </c>
      <c r="G404" s="40">
        <v>206.03333333333333</v>
      </c>
      <c r="H404" s="40">
        <v>218.83333333333334</v>
      </c>
      <c r="I404" s="40">
        <v>222.6166666666667</v>
      </c>
      <c r="J404" s="40">
        <v>225.23333333333335</v>
      </c>
      <c r="K404" s="31">
        <v>220</v>
      </c>
      <c r="L404" s="31">
        <v>213.6</v>
      </c>
      <c r="M404" s="31">
        <v>3.9986299999999999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319.2</v>
      </c>
      <c r="D405" s="40">
        <v>319.76666666666665</v>
      </c>
      <c r="E405" s="40">
        <v>316.83333333333331</v>
      </c>
      <c r="F405" s="40">
        <v>314.46666666666664</v>
      </c>
      <c r="G405" s="40">
        <v>311.5333333333333</v>
      </c>
      <c r="H405" s="40">
        <v>322.13333333333333</v>
      </c>
      <c r="I405" s="40">
        <v>325.06666666666672</v>
      </c>
      <c r="J405" s="40">
        <v>327.43333333333334</v>
      </c>
      <c r="K405" s="31">
        <v>322.7</v>
      </c>
      <c r="L405" s="31">
        <v>317.39999999999998</v>
      </c>
      <c r="M405" s="31">
        <v>0.76610999999999996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2449.75</v>
      </c>
      <c r="D406" s="40">
        <v>2466.8666666666668</v>
      </c>
      <c r="E406" s="40">
        <v>2413.9333333333334</v>
      </c>
      <c r="F406" s="40">
        <v>2378.1166666666668</v>
      </c>
      <c r="G406" s="40">
        <v>2325.1833333333334</v>
      </c>
      <c r="H406" s="40">
        <v>2502.6833333333334</v>
      </c>
      <c r="I406" s="40">
        <v>2555.6166666666668</v>
      </c>
      <c r="J406" s="40">
        <v>2591.4333333333334</v>
      </c>
      <c r="K406" s="31">
        <v>2519.8000000000002</v>
      </c>
      <c r="L406" s="31">
        <v>2431.0500000000002</v>
      </c>
      <c r="M406" s="31">
        <v>0.37363000000000002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619.70000000000005</v>
      </c>
      <c r="D407" s="40">
        <v>612.29999999999995</v>
      </c>
      <c r="E407" s="40">
        <v>598.94999999999993</v>
      </c>
      <c r="F407" s="40">
        <v>578.19999999999993</v>
      </c>
      <c r="G407" s="40">
        <v>564.84999999999991</v>
      </c>
      <c r="H407" s="40">
        <v>633.04999999999995</v>
      </c>
      <c r="I407" s="40">
        <v>646.39999999999986</v>
      </c>
      <c r="J407" s="40">
        <v>667.15</v>
      </c>
      <c r="K407" s="31">
        <v>625.65</v>
      </c>
      <c r="L407" s="31">
        <v>591.54999999999995</v>
      </c>
      <c r="M407" s="31">
        <v>10.965120000000001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140.5</v>
      </c>
      <c r="D408" s="40">
        <v>139.41666666666666</v>
      </c>
      <c r="E408" s="40">
        <v>137.58333333333331</v>
      </c>
      <c r="F408" s="40">
        <v>134.66666666666666</v>
      </c>
      <c r="G408" s="40">
        <v>132.83333333333331</v>
      </c>
      <c r="H408" s="40">
        <v>142.33333333333331</v>
      </c>
      <c r="I408" s="40">
        <v>144.16666666666663</v>
      </c>
      <c r="J408" s="40">
        <v>147.08333333333331</v>
      </c>
      <c r="K408" s="31">
        <v>141.25</v>
      </c>
      <c r="L408" s="31">
        <v>136.5</v>
      </c>
      <c r="M408" s="31">
        <v>71.982569999999996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271.89999999999998</v>
      </c>
      <c r="D409" s="40">
        <v>274.23333333333329</v>
      </c>
      <c r="E409" s="40">
        <v>268.76666666666659</v>
      </c>
      <c r="F409" s="40">
        <v>265.63333333333333</v>
      </c>
      <c r="G409" s="40">
        <v>260.16666666666663</v>
      </c>
      <c r="H409" s="40">
        <v>277.36666666666656</v>
      </c>
      <c r="I409" s="40">
        <v>282.83333333333326</v>
      </c>
      <c r="J409" s="40">
        <v>285.96666666666653</v>
      </c>
      <c r="K409" s="31">
        <v>279.7</v>
      </c>
      <c r="L409" s="31">
        <v>271.10000000000002</v>
      </c>
      <c r="M409" s="31">
        <v>1.3883300000000001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27705.8</v>
      </c>
      <c r="D410" s="40">
        <v>27818.799999999999</v>
      </c>
      <c r="E410" s="40">
        <v>27548</v>
      </c>
      <c r="F410" s="40">
        <v>27390.2</v>
      </c>
      <c r="G410" s="40">
        <v>27119.4</v>
      </c>
      <c r="H410" s="40">
        <v>27976.6</v>
      </c>
      <c r="I410" s="40">
        <v>28247.399999999994</v>
      </c>
      <c r="J410" s="40">
        <v>28405.199999999997</v>
      </c>
      <c r="K410" s="31">
        <v>28089.599999999999</v>
      </c>
      <c r="L410" s="31">
        <v>27661</v>
      </c>
      <c r="M410" s="31">
        <v>0.30649999999999999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2139.6999999999998</v>
      </c>
      <c r="D411" s="40">
        <v>2151.9500000000003</v>
      </c>
      <c r="E411" s="40">
        <v>2108.9000000000005</v>
      </c>
      <c r="F411" s="40">
        <v>2078.1000000000004</v>
      </c>
      <c r="G411" s="40">
        <v>2035.0500000000006</v>
      </c>
      <c r="H411" s="40">
        <v>2182.7500000000005</v>
      </c>
      <c r="I411" s="40">
        <v>2225.8000000000006</v>
      </c>
      <c r="J411" s="40">
        <v>2256.6000000000004</v>
      </c>
      <c r="K411" s="31">
        <v>2195</v>
      </c>
      <c r="L411" s="31">
        <v>2121.15</v>
      </c>
      <c r="M411" s="31">
        <v>0.76332999999999995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1324.65</v>
      </c>
      <c r="D412" s="40">
        <v>1328.8666666666668</v>
      </c>
      <c r="E412" s="40">
        <v>1315.7833333333335</v>
      </c>
      <c r="F412" s="40">
        <v>1306.9166666666667</v>
      </c>
      <c r="G412" s="40">
        <v>1293.8333333333335</v>
      </c>
      <c r="H412" s="40">
        <v>1337.7333333333336</v>
      </c>
      <c r="I412" s="40">
        <v>1350.8166666666666</v>
      </c>
      <c r="J412" s="40">
        <v>1359.6833333333336</v>
      </c>
      <c r="K412" s="31">
        <v>1341.95</v>
      </c>
      <c r="L412" s="31">
        <v>1320</v>
      </c>
      <c r="M412" s="31">
        <v>5.8571400000000002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2265.85</v>
      </c>
      <c r="D413" s="40">
        <v>2259.1666666666665</v>
      </c>
      <c r="E413" s="40">
        <v>2233.333333333333</v>
      </c>
      <c r="F413" s="40">
        <v>2200.8166666666666</v>
      </c>
      <c r="G413" s="40">
        <v>2174.9833333333331</v>
      </c>
      <c r="H413" s="40">
        <v>2291.6833333333329</v>
      </c>
      <c r="I413" s="40">
        <v>2317.516666666666</v>
      </c>
      <c r="J413" s="40">
        <v>2350.0333333333328</v>
      </c>
      <c r="K413" s="31">
        <v>2285</v>
      </c>
      <c r="L413" s="31">
        <v>2226.65</v>
      </c>
      <c r="M413" s="31">
        <v>2.8312300000000001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855.3</v>
      </c>
      <c r="D414" s="40">
        <v>857.76666666666677</v>
      </c>
      <c r="E414" s="40">
        <v>843.58333333333348</v>
      </c>
      <c r="F414" s="40">
        <v>831.86666666666667</v>
      </c>
      <c r="G414" s="40">
        <v>817.68333333333339</v>
      </c>
      <c r="H414" s="40">
        <v>869.48333333333358</v>
      </c>
      <c r="I414" s="40">
        <v>883.66666666666674</v>
      </c>
      <c r="J414" s="40">
        <v>895.38333333333367</v>
      </c>
      <c r="K414" s="31">
        <v>871.95</v>
      </c>
      <c r="L414" s="31">
        <v>846.05</v>
      </c>
      <c r="M414" s="31">
        <v>2.2769699999999999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2529.9</v>
      </c>
      <c r="D415" s="40">
        <v>2526.8833333333332</v>
      </c>
      <c r="E415" s="40">
        <v>2488.7666666666664</v>
      </c>
      <c r="F415" s="40">
        <v>2447.6333333333332</v>
      </c>
      <c r="G415" s="40">
        <v>2409.5166666666664</v>
      </c>
      <c r="H415" s="40">
        <v>2568.0166666666664</v>
      </c>
      <c r="I415" s="40">
        <v>2606.1333333333332</v>
      </c>
      <c r="J415" s="40">
        <v>2647.2666666666664</v>
      </c>
      <c r="K415" s="31">
        <v>2565</v>
      </c>
      <c r="L415" s="31">
        <v>2485.75</v>
      </c>
      <c r="M415" s="31">
        <v>0.84680999999999995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1508.5</v>
      </c>
      <c r="D416" s="40">
        <v>1486</v>
      </c>
      <c r="E416" s="40">
        <v>1444</v>
      </c>
      <c r="F416" s="40">
        <v>1379.5</v>
      </c>
      <c r="G416" s="40">
        <v>1337.5</v>
      </c>
      <c r="H416" s="40">
        <v>1550.5</v>
      </c>
      <c r="I416" s="40">
        <v>1592.5</v>
      </c>
      <c r="J416" s="40">
        <v>1657</v>
      </c>
      <c r="K416" s="31">
        <v>1528</v>
      </c>
      <c r="L416" s="31">
        <v>1421.5</v>
      </c>
      <c r="M416" s="31">
        <v>2.0914600000000001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912.75</v>
      </c>
      <c r="D417" s="40">
        <v>916.88333333333333</v>
      </c>
      <c r="E417" s="40">
        <v>905.86666666666667</v>
      </c>
      <c r="F417" s="40">
        <v>898.98333333333335</v>
      </c>
      <c r="G417" s="40">
        <v>887.9666666666667</v>
      </c>
      <c r="H417" s="40">
        <v>923.76666666666665</v>
      </c>
      <c r="I417" s="40">
        <v>934.7833333333333</v>
      </c>
      <c r="J417" s="40">
        <v>941.66666666666663</v>
      </c>
      <c r="K417" s="31">
        <v>927.9</v>
      </c>
      <c r="L417" s="31">
        <v>910</v>
      </c>
      <c r="M417" s="31">
        <v>0.78432000000000002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555.15</v>
      </c>
      <c r="D418" s="40">
        <v>556.19999999999993</v>
      </c>
      <c r="E418" s="40">
        <v>549.04999999999984</v>
      </c>
      <c r="F418" s="40">
        <v>542.94999999999993</v>
      </c>
      <c r="G418" s="40">
        <v>535.79999999999984</v>
      </c>
      <c r="H418" s="40">
        <v>562.29999999999984</v>
      </c>
      <c r="I418" s="40">
        <v>569.44999999999993</v>
      </c>
      <c r="J418" s="40">
        <v>575.54999999999984</v>
      </c>
      <c r="K418" s="31">
        <v>563.35</v>
      </c>
      <c r="L418" s="31">
        <v>550.1</v>
      </c>
      <c r="M418" s="31">
        <v>0.39140999999999998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</v>
      </c>
      <c r="D419" s="40">
        <v>75.116666666666674</v>
      </c>
      <c r="E419" s="40">
        <v>74.433333333333351</v>
      </c>
      <c r="F419" s="40">
        <v>73.866666666666674</v>
      </c>
      <c r="G419" s="40">
        <v>73.183333333333351</v>
      </c>
      <c r="H419" s="40">
        <v>75.683333333333351</v>
      </c>
      <c r="I419" s="40">
        <v>76.366666666666688</v>
      </c>
      <c r="J419" s="40">
        <v>76.933333333333351</v>
      </c>
      <c r="K419" s="31">
        <v>75.8</v>
      </c>
      <c r="L419" s="31">
        <v>74.55</v>
      </c>
      <c r="M419" s="31">
        <v>23.143920000000001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106.2</v>
      </c>
      <c r="D420" s="40">
        <v>106.5</v>
      </c>
      <c r="E420" s="40">
        <v>105</v>
      </c>
      <c r="F420" s="40">
        <v>103.8</v>
      </c>
      <c r="G420" s="40">
        <v>102.3</v>
      </c>
      <c r="H420" s="40">
        <v>107.7</v>
      </c>
      <c r="I420" s="40">
        <v>109.2</v>
      </c>
      <c r="J420" s="40">
        <v>110.4</v>
      </c>
      <c r="K420" s="31">
        <v>108</v>
      </c>
      <c r="L420" s="31">
        <v>105.3</v>
      </c>
      <c r="M420" s="31">
        <v>3.5880899999999998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483</v>
      </c>
      <c r="D421" s="40">
        <v>478.5</v>
      </c>
      <c r="E421" s="40">
        <v>472.6</v>
      </c>
      <c r="F421" s="40">
        <v>462.20000000000005</v>
      </c>
      <c r="G421" s="40">
        <v>456.30000000000007</v>
      </c>
      <c r="H421" s="40">
        <v>488.9</v>
      </c>
      <c r="I421" s="40">
        <v>494.79999999999995</v>
      </c>
      <c r="J421" s="40">
        <v>505.19999999999993</v>
      </c>
      <c r="K421" s="31">
        <v>484.4</v>
      </c>
      <c r="L421" s="31">
        <v>468.1</v>
      </c>
      <c r="M421" s="31">
        <v>337.63609000000002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115.9</v>
      </c>
      <c r="D422" s="40">
        <v>116.31666666666668</v>
      </c>
      <c r="E422" s="40">
        <v>114.93333333333335</v>
      </c>
      <c r="F422" s="40">
        <v>113.96666666666667</v>
      </c>
      <c r="G422" s="40">
        <v>112.58333333333334</v>
      </c>
      <c r="H422" s="40">
        <v>117.28333333333336</v>
      </c>
      <c r="I422" s="40">
        <v>118.66666666666669</v>
      </c>
      <c r="J422" s="40">
        <v>119.63333333333337</v>
      </c>
      <c r="K422" s="31">
        <v>117.7</v>
      </c>
      <c r="L422" s="31">
        <v>115.35</v>
      </c>
      <c r="M422" s="31">
        <v>192.23747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469.5</v>
      </c>
      <c r="D423" s="40">
        <v>469.98333333333329</v>
      </c>
      <c r="E423" s="40">
        <v>461.16666666666657</v>
      </c>
      <c r="F423" s="40">
        <v>452.83333333333326</v>
      </c>
      <c r="G423" s="40">
        <v>444.01666666666654</v>
      </c>
      <c r="H423" s="40">
        <v>478.31666666666661</v>
      </c>
      <c r="I423" s="40">
        <v>487.13333333333333</v>
      </c>
      <c r="J423" s="40">
        <v>495.46666666666664</v>
      </c>
      <c r="K423" s="31">
        <v>478.8</v>
      </c>
      <c r="L423" s="31">
        <v>461.65</v>
      </c>
      <c r="M423" s="31">
        <v>45.842199999999998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277.60000000000002</v>
      </c>
      <c r="D424" s="40">
        <v>279.90000000000003</v>
      </c>
      <c r="E424" s="40">
        <v>274.30000000000007</v>
      </c>
      <c r="F424" s="40">
        <v>271.00000000000006</v>
      </c>
      <c r="G424" s="40">
        <v>265.40000000000009</v>
      </c>
      <c r="H424" s="40">
        <v>283.20000000000005</v>
      </c>
      <c r="I424" s="40">
        <v>288.80000000000007</v>
      </c>
      <c r="J424" s="40">
        <v>292.10000000000002</v>
      </c>
      <c r="K424" s="31">
        <v>285.5</v>
      </c>
      <c r="L424" s="31">
        <v>276.60000000000002</v>
      </c>
      <c r="M424" s="31">
        <v>2.87575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600.65</v>
      </c>
      <c r="D425" s="40">
        <v>599.93333333333328</v>
      </c>
      <c r="E425" s="40">
        <v>590.91666666666652</v>
      </c>
      <c r="F425" s="40">
        <v>581.18333333333328</v>
      </c>
      <c r="G425" s="40">
        <v>572.16666666666652</v>
      </c>
      <c r="H425" s="40">
        <v>609.66666666666652</v>
      </c>
      <c r="I425" s="40">
        <v>618.68333333333317</v>
      </c>
      <c r="J425" s="40">
        <v>628.41666666666652</v>
      </c>
      <c r="K425" s="31">
        <v>608.95000000000005</v>
      </c>
      <c r="L425" s="31">
        <v>590.20000000000005</v>
      </c>
      <c r="M425" s="31">
        <v>10.21626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664.9</v>
      </c>
      <c r="D426" s="40">
        <v>665.7166666666667</v>
      </c>
      <c r="E426" s="40">
        <v>657.58333333333337</v>
      </c>
      <c r="F426" s="40">
        <v>650.26666666666665</v>
      </c>
      <c r="G426" s="40">
        <v>642.13333333333333</v>
      </c>
      <c r="H426" s="40">
        <v>673.03333333333342</v>
      </c>
      <c r="I426" s="40">
        <v>681.16666666666663</v>
      </c>
      <c r="J426" s="40">
        <v>688.48333333333346</v>
      </c>
      <c r="K426" s="31">
        <v>673.85</v>
      </c>
      <c r="L426" s="31">
        <v>658.4</v>
      </c>
      <c r="M426" s="31">
        <v>1.45367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417.75</v>
      </c>
      <c r="D427" s="40">
        <v>418.01666666666671</v>
      </c>
      <c r="E427" s="40">
        <v>412.08333333333343</v>
      </c>
      <c r="F427" s="40">
        <v>406.41666666666674</v>
      </c>
      <c r="G427" s="40">
        <v>400.48333333333346</v>
      </c>
      <c r="H427" s="40">
        <v>423.68333333333339</v>
      </c>
      <c r="I427" s="40">
        <v>429.61666666666667</v>
      </c>
      <c r="J427" s="40">
        <v>435.28333333333336</v>
      </c>
      <c r="K427" s="31">
        <v>423.95</v>
      </c>
      <c r="L427" s="31">
        <v>412.35</v>
      </c>
      <c r="M427" s="31">
        <v>6.5463800000000001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293.64999999999998</v>
      </c>
      <c r="D428" s="40">
        <v>294.34999999999997</v>
      </c>
      <c r="E428" s="40">
        <v>290.49999999999994</v>
      </c>
      <c r="F428" s="40">
        <v>287.34999999999997</v>
      </c>
      <c r="G428" s="40">
        <v>283.49999999999994</v>
      </c>
      <c r="H428" s="40">
        <v>297.49999999999994</v>
      </c>
      <c r="I428" s="40">
        <v>301.34999999999997</v>
      </c>
      <c r="J428" s="40">
        <v>304.49999999999994</v>
      </c>
      <c r="K428" s="31">
        <v>298.2</v>
      </c>
      <c r="L428" s="31">
        <v>291.2</v>
      </c>
      <c r="M428" s="31">
        <v>5.8372400000000004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829.7</v>
      </c>
      <c r="D429" s="40">
        <v>832.05000000000007</v>
      </c>
      <c r="E429" s="40">
        <v>821.35000000000014</v>
      </c>
      <c r="F429" s="40">
        <v>813.00000000000011</v>
      </c>
      <c r="G429" s="40">
        <v>802.30000000000018</v>
      </c>
      <c r="H429" s="40">
        <v>840.40000000000009</v>
      </c>
      <c r="I429" s="40">
        <v>851.10000000000014</v>
      </c>
      <c r="J429" s="40">
        <v>859.45</v>
      </c>
      <c r="K429" s="31">
        <v>842.75</v>
      </c>
      <c r="L429" s="31">
        <v>823.7</v>
      </c>
      <c r="M429" s="31">
        <v>24.070309999999999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535.85</v>
      </c>
      <c r="D430" s="40">
        <v>536.76666666666677</v>
      </c>
      <c r="E430" s="40">
        <v>529.58333333333348</v>
      </c>
      <c r="F430" s="40">
        <v>523.31666666666672</v>
      </c>
      <c r="G430" s="40">
        <v>516.13333333333344</v>
      </c>
      <c r="H430" s="40">
        <v>543.03333333333353</v>
      </c>
      <c r="I430" s="40">
        <v>550.2166666666667</v>
      </c>
      <c r="J430" s="40">
        <v>556.48333333333358</v>
      </c>
      <c r="K430" s="31">
        <v>543.95000000000005</v>
      </c>
      <c r="L430" s="31">
        <v>530.5</v>
      </c>
      <c r="M430" s="31">
        <v>7.32341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3658.25</v>
      </c>
      <c r="D431" s="40">
        <v>3621.25</v>
      </c>
      <c r="E431" s="40">
        <v>3555.5</v>
      </c>
      <c r="F431" s="40">
        <v>3452.75</v>
      </c>
      <c r="G431" s="40">
        <v>3387</v>
      </c>
      <c r="H431" s="40">
        <v>3724</v>
      </c>
      <c r="I431" s="40">
        <v>3789.75</v>
      </c>
      <c r="J431" s="40">
        <v>3892.5</v>
      </c>
      <c r="K431" s="31">
        <v>3687</v>
      </c>
      <c r="L431" s="31">
        <v>3518.5</v>
      </c>
      <c r="M431" s="31">
        <v>8.269E-2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2435</v>
      </c>
      <c r="D432" s="40">
        <v>2440.1666666666665</v>
      </c>
      <c r="E432" s="40">
        <v>2420.4333333333329</v>
      </c>
      <c r="F432" s="40">
        <v>2405.8666666666663</v>
      </c>
      <c r="G432" s="40">
        <v>2386.1333333333328</v>
      </c>
      <c r="H432" s="40">
        <v>2454.7333333333331</v>
      </c>
      <c r="I432" s="40">
        <v>2474.4666666666667</v>
      </c>
      <c r="J432" s="40">
        <v>2489.0333333333333</v>
      </c>
      <c r="K432" s="31">
        <v>2459.9</v>
      </c>
      <c r="L432" s="31">
        <v>2425.6</v>
      </c>
      <c r="M432" s="31">
        <v>0.24221999999999999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939.65</v>
      </c>
      <c r="D433" s="40">
        <v>944.41666666666663</v>
      </c>
      <c r="E433" s="40">
        <v>926.48333333333323</v>
      </c>
      <c r="F433" s="40">
        <v>913.31666666666661</v>
      </c>
      <c r="G433" s="40">
        <v>895.38333333333321</v>
      </c>
      <c r="H433" s="40">
        <v>957.58333333333326</v>
      </c>
      <c r="I433" s="40">
        <v>975.51666666666665</v>
      </c>
      <c r="J433" s="40">
        <v>988.68333333333328</v>
      </c>
      <c r="K433" s="31">
        <v>962.35</v>
      </c>
      <c r="L433" s="31">
        <v>931.25</v>
      </c>
      <c r="M433" s="31">
        <v>0.65693000000000001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504.1</v>
      </c>
      <c r="D434" s="40">
        <v>504.2</v>
      </c>
      <c r="E434" s="40">
        <v>495.9</v>
      </c>
      <c r="F434" s="40">
        <v>487.7</v>
      </c>
      <c r="G434" s="40">
        <v>479.4</v>
      </c>
      <c r="H434" s="40">
        <v>512.4</v>
      </c>
      <c r="I434" s="40">
        <v>520.70000000000005</v>
      </c>
      <c r="J434" s="40">
        <v>528.9</v>
      </c>
      <c r="K434" s="31">
        <v>512.5</v>
      </c>
      <c r="L434" s="31">
        <v>496</v>
      </c>
      <c r="M434" s="31">
        <v>13.01633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359.2</v>
      </c>
      <c r="D435" s="40">
        <v>363.88333333333338</v>
      </c>
      <c r="E435" s="40">
        <v>351.46666666666675</v>
      </c>
      <c r="F435" s="40">
        <v>343.73333333333335</v>
      </c>
      <c r="G435" s="40">
        <v>331.31666666666672</v>
      </c>
      <c r="H435" s="40">
        <v>371.61666666666679</v>
      </c>
      <c r="I435" s="40">
        <v>384.03333333333342</v>
      </c>
      <c r="J435" s="40">
        <v>391.76666666666682</v>
      </c>
      <c r="K435" s="31">
        <v>376.3</v>
      </c>
      <c r="L435" s="31">
        <v>356.15</v>
      </c>
      <c r="M435" s="31">
        <v>3.6801699999999999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2578.0500000000002</v>
      </c>
      <c r="D436" s="40">
        <v>2594.85</v>
      </c>
      <c r="E436" s="40">
        <v>2549.6999999999998</v>
      </c>
      <c r="F436" s="40">
        <v>2521.35</v>
      </c>
      <c r="G436" s="40">
        <v>2476.1999999999998</v>
      </c>
      <c r="H436" s="40">
        <v>2623.2</v>
      </c>
      <c r="I436" s="40">
        <v>2668.3500000000004</v>
      </c>
      <c r="J436" s="40">
        <v>2696.7</v>
      </c>
      <c r="K436" s="31">
        <v>2640</v>
      </c>
      <c r="L436" s="31">
        <v>2566.5</v>
      </c>
      <c r="M436" s="31">
        <v>0.39906999999999998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736.85</v>
      </c>
      <c r="D437" s="40">
        <v>733.66666666666663</v>
      </c>
      <c r="E437" s="40">
        <v>727.33333333333326</v>
      </c>
      <c r="F437" s="40">
        <v>717.81666666666661</v>
      </c>
      <c r="G437" s="40">
        <v>711.48333333333323</v>
      </c>
      <c r="H437" s="40">
        <v>743.18333333333328</v>
      </c>
      <c r="I437" s="40">
        <v>749.51666666666654</v>
      </c>
      <c r="J437" s="40">
        <v>759.0333333333333</v>
      </c>
      <c r="K437" s="31">
        <v>740</v>
      </c>
      <c r="L437" s="31">
        <v>724.15</v>
      </c>
      <c r="M437" s="31">
        <v>0.59097999999999995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533.65</v>
      </c>
      <c r="D438" s="40">
        <v>536.41666666666663</v>
      </c>
      <c r="E438" s="40">
        <v>524.33333333333326</v>
      </c>
      <c r="F438" s="40">
        <v>515.01666666666665</v>
      </c>
      <c r="G438" s="40">
        <v>502.93333333333328</v>
      </c>
      <c r="H438" s="40">
        <v>545.73333333333323</v>
      </c>
      <c r="I438" s="40">
        <v>557.81666666666649</v>
      </c>
      <c r="J438" s="40">
        <v>567.13333333333321</v>
      </c>
      <c r="K438" s="31">
        <v>548.5</v>
      </c>
      <c r="L438" s="31">
        <v>527.1</v>
      </c>
      <c r="M438" s="31">
        <v>1.7859100000000001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7.35</v>
      </c>
      <c r="D439" s="40">
        <v>7.5333333333333341</v>
      </c>
      <c r="E439" s="40">
        <v>7.116666666666668</v>
      </c>
      <c r="F439" s="40">
        <v>6.8833333333333337</v>
      </c>
      <c r="G439" s="40">
        <v>6.4666666666666677</v>
      </c>
      <c r="H439" s="40">
        <v>7.7666666666666684</v>
      </c>
      <c r="I439" s="40">
        <v>8.1833333333333336</v>
      </c>
      <c r="J439" s="40">
        <v>8.4166666666666679</v>
      </c>
      <c r="K439" s="31">
        <v>7.95</v>
      </c>
      <c r="L439" s="31">
        <v>7.3</v>
      </c>
      <c r="M439" s="31">
        <v>1082.87093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131.15</v>
      </c>
      <c r="D440" s="40">
        <v>131.18333333333334</v>
      </c>
      <c r="E440" s="40">
        <v>129.66666666666669</v>
      </c>
      <c r="F440" s="40">
        <v>128.18333333333334</v>
      </c>
      <c r="G440" s="40">
        <v>126.66666666666669</v>
      </c>
      <c r="H440" s="40">
        <v>132.66666666666669</v>
      </c>
      <c r="I440" s="40">
        <v>134.18333333333334</v>
      </c>
      <c r="J440" s="40">
        <v>135.66666666666669</v>
      </c>
      <c r="K440" s="31">
        <v>132.69999999999999</v>
      </c>
      <c r="L440" s="31">
        <v>129.69999999999999</v>
      </c>
      <c r="M440" s="31">
        <v>0.45989999999999998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1066.5999999999999</v>
      </c>
      <c r="D441" s="40">
        <v>1065.5333333333333</v>
      </c>
      <c r="E441" s="40">
        <v>1052.0666666666666</v>
      </c>
      <c r="F441" s="40">
        <v>1037.5333333333333</v>
      </c>
      <c r="G441" s="40">
        <v>1024.0666666666666</v>
      </c>
      <c r="H441" s="40">
        <v>1080.0666666666666</v>
      </c>
      <c r="I441" s="40">
        <v>1093.5333333333333</v>
      </c>
      <c r="J441" s="40">
        <v>1108.0666666666666</v>
      </c>
      <c r="K441" s="31">
        <v>1079</v>
      </c>
      <c r="L441" s="31">
        <v>1051</v>
      </c>
      <c r="M441" s="31">
        <v>0.36116999999999999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614.95000000000005</v>
      </c>
      <c r="D442" s="40">
        <v>615.9</v>
      </c>
      <c r="E442" s="40">
        <v>608.09999999999991</v>
      </c>
      <c r="F442" s="40">
        <v>601.24999999999989</v>
      </c>
      <c r="G442" s="40">
        <v>593.44999999999982</v>
      </c>
      <c r="H442" s="40">
        <v>622.75</v>
      </c>
      <c r="I442" s="40">
        <v>630.54999999999995</v>
      </c>
      <c r="J442" s="40">
        <v>637.40000000000009</v>
      </c>
      <c r="K442" s="31">
        <v>623.70000000000005</v>
      </c>
      <c r="L442" s="31">
        <v>609.04999999999995</v>
      </c>
      <c r="M442" s="31">
        <v>4.7002499999999996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1554.6</v>
      </c>
      <c r="D443" s="40">
        <v>1572.8333333333333</v>
      </c>
      <c r="E443" s="40">
        <v>1528.9166666666665</v>
      </c>
      <c r="F443" s="40">
        <v>1503.2333333333333</v>
      </c>
      <c r="G443" s="40">
        <v>1459.3166666666666</v>
      </c>
      <c r="H443" s="40">
        <v>1598.5166666666664</v>
      </c>
      <c r="I443" s="40">
        <v>1642.4333333333329</v>
      </c>
      <c r="J443" s="40">
        <v>1668.1166666666663</v>
      </c>
      <c r="K443" s="31">
        <v>1616.75</v>
      </c>
      <c r="L443" s="31">
        <v>1547.15</v>
      </c>
      <c r="M443" s="31">
        <v>0.28655000000000003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656.15</v>
      </c>
      <c r="D444" s="40">
        <v>660.15</v>
      </c>
      <c r="E444" s="40">
        <v>647.79999999999995</v>
      </c>
      <c r="F444" s="40">
        <v>639.44999999999993</v>
      </c>
      <c r="G444" s="40">
        <v>627.09999999999991</v>
      </c>
      <c r="H444" s="40">
        <v>668.5</v>
      </c>
      <c r="I444" s="40">
        <v>680.85000000000014</v>
      </c>
      <c r="J444" s="40">
        <v>689.2</v>
      </c>
      <c r="K444" s="31">
        <v>672.5</v>
      </c>
      <c r="L444" s="31">
        <v>651.79999999999995</v>
      </c>
      <c r="M444" s="31">
        <v>0.23050999999999999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8806.1</v>
      </c>
      <c r="D445" s="40">
        <v>8830.25</v>
      </c>
      <c r="E445" s="40">
        <v>8775.85</v>
      </c>
      <c r="F445" s="40">
        <v>8745.6</v>
      </c>
      <c r="G445" s="40">
        <v>8691.2000000000007</v>
      </c>
      <c r="H445" s="40">
        <v>8860.5</v>
      </c>
      <c r="I445" s="40">
        <v>8914.9000000000015</v>
      </c>
      <c r="J445" s="40">
        <v>8945.15</v>
      </c>
      <c r="K445" s="31">
        <v>8884.65</v>
      </c>
      <c r="L445" s="31">
        <v>8800</v>
      </c>
      <c r="M445" s="31">
        <v>2.6280000000000001E-2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46.4</v>
      </c>
      <c r="D446" s="40">
        <v>45.5</v>
      </c>
      <c r="E446" s="40">
        <v>43.6</v>
      </c>
      <c r="F446" s="40">
        <v>40.800000000000004</v>
      </c>
      <c r="G446" s="40">
        <v>38.900000000000006</v>
      </c>
      <c r="H446" s="40">
        <v>48.3</v>
      </c>
      <c r="I446" s="40">
        <v>50.2</v>
      </c>
      <c r="J446" s="40">
        <v>52.999999999999993</v>
      </c>
      <c r="K446" s="31">
        <v>47.4</v>
      </c>
      <c r="L446" s="31">
        <v>42.7</v>
      </c>
      <c r="M446" s="31">
        <v>511.63754999999998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573.85</v>
      </c>
      <c r="D447" s="40">
        <v>570.79999999999995</v>
      </c>
      <c r="E447" s="40">
        <v>561.59999999999991</v>
      </c>
      <c r="F447" s="40">
        <v>549.34999999999991</v>
      </c>
      <c r="G447" s="40">
        <v>540.14999999999986</v>
      </c>
      <c r="H447" s="40">
        <v>583.04999999999995</v>
      </c>
      <c r="I447" s="40">
        <v>592.25</v>
      </c>
      <c r="J447" s="40">
        <v>604.5</v>
      </c>
      <c r="K447" s="31">
        <v>580</v>
      </c>
      <c r="L447" s="31">
        <v>558.54999999999995</v>
      </c>
      <c r="M447" s="31">
        <v>44.450769999999999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919.3</v>
      </c>
      <c r="D448" s="40">
        <v>916.4</v>
      </c>
      <c r="E448" s="40">
        <v>890.9</v>
      </c>
      <c r="F448" s="40">
        <v>862.5</v>
      </c>
      <c r="G448" s="40">
        <v>837</v>
      </c>
      <c r="H448" s="40">
        <v>944.8</v>
      </c>
      <c r="I448" s="40">
        <v>970.3</v>
      </c>
      <c r="J448" s="40">
        <v>998.69999999999993</v>
      </c>
      <c r="K448" s="31">
        <v>941.9</v>
      </c>
      <c r="L448" s="31">
        <v>888</v>
      </c>
      <c r="M448" s="31">
        <v>3.6084299999999998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18218.7</v>
      </c>
      <c r="D449" s="40">
        <v>18180.250000000004</v>
      </c>
      <c r="E449" s="40">
        <v>18068.600000000006</v>
      </c>
      <c r="F449" s="40">
        <v>17918.500000000004</v>
      </c>
      <c r="G449" s="40">
        <v>17806.850000000006</v>
      </c>
      <c r="H449" s="40">
        <v>18330.350000000006</v>
      </c>
      <c r="I449" s="40">
        <v>18442.000000000007</v>
      </c>
      <c r="J449" s="40">
        <v>18592.100000000006</v>
      </c>
      <c r="K449" s="31">
        <v>18291.900000000001</v>
      </c>
      <c r="L449" s="31">
        <v>18030.150000000001</v>
      </c>
      <c r="M449" s="31">
        <v>1.2200000000000001E-2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970.8</v>
      </c>
      <c r="D450" s="40">
        <v>964.55000000000007</v>
      </c>
      <c r="E450" s="40">
        <v>953.15000000000009</v>
      </c>
      <c r="F450" s="40">
        <v>935.5</v>
      </c>
      <c r="G450" s="40">
        <v>924.1</v>
      </c>
      <c r="H450" s="40">
        <v>982.20000000000016</v>
      </c>
      <c r="I450" s="40">
        <v>993.6</v>
      </c>
      <c r="J450" s="40">
        <v>1011.2500000000002</v>
      </c>
      <c r="K450" s="31">
        <v>975.95</v>
      </c>
      <c r="L450" s="31">
        <v>946.9</v>
      </c>
      <c r="M450" s="31">
        <v>18.736879999999999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227.85</v>
      </c>
      <c r="D451" s="40">
        <v>224.65</v>
      </c>
      <c r="E451" s="40">
        <v>219.70000000000002</v>
      </c>
      <c r="F451" s="40">
        <v>211.55</v>
      </c>
      <c r="G451" s="40">
        <v>206.60000000000002</v>
      </c>
      <c r="H451" s="40">
        <v>232.8</v>
      </c>
      <c r="I451" s="40">
        <v>237.75</v>
      </c>
      <c r="J451" s="40">
        <v>245.9</v>
      </c>
      <c r="K451" s="31">
        <v>229.6</v>
      </c>
      <c r="L451" s="31">
        <v>216.5</v>
      </c>
      <c r="M451" s="31">
        <v>93.312160000000006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1393.25</v>
      </c>
      <c r="D452" s="40">
        <v>1408.7333333333333</v>
      </c>
      <c r="E452" s="40">
        <v>1372.5666666666666</v>
      </c>
      <c r="F452" s="40">
        <v>1351.8833333333332</v>
      </c>
      <c r="G452" s="40">
        <v>1315.7166666666665</v>
      </c>
      <c r="H452" s="40">
        <v>1429.4166666666667</v>
      </c>
      <c r="I452" s="40">
        <v>1465.5833333333333</v>
      </c>
      <c r="J452" s="40">
        <v>1486.2666666666669</v>
      </c>
      <c r="K452" s="31">
        <v>1444.9</v>
      </c>
      <c r="L452" s="31">
        <v>1388.05</v>
      </c>
      <c r="M452" s="31">
        <v>1.80783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3652.85</v>
      </c>
      <c r="D453" s="40">
        <v>3663.4833333333336</v>
      </c>
      <c r="E453" s="40">
        <v>3619.9666666666672</v>
      </c>
      <c r="F453" s="40">
        <v>3587.0833333333335</v>
      </c>
      <c r="G453" s="40">
        <v>3543.5666666666671</v>
      </c>
      <c r="H453" s="40">
        <v>3696.3666666666672</v>
      </c>
      <c r="I453" s="40">
        <v>3739.8833333333337</v>
      </c>
      <c r="J453" s="40">
        <v>3772.7666666666673</v>
      </c>
      <c r="K453" s="31">
        <v>3707</v>
      </c>
      <c r="L453" s="31">
        <v>3630.6</v>
      </c>
      <c r="M453" s="31">
        <v>57.528770000000002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816.15</v>
      </c>
      <c r="D454" s="40">
        <v>817.58333333333337</v>
      </c>
      <c r="E454" s="40">
        <v>812.16666666666674</v>
      </c>
      <c r="F454" s="40">
        <v>808.18333333333339</v>
      </c>
      <c r="G454" s="40">
        <v>802.76666666666677</v>
      </c>
      <c r="H454" s="40">
        <v>821.56666666666672</v>
      </c>
      <c r="I454" s="40">
        <v>826.98333333333346</v>
      </c>
      <c r="J454" s="40">
        <v>830.9666666666667</v>
      </c>
      <c r="K454" s="31">
        <v>823</v>
      </c>
      <c r="L454" s="31">
        <v>813.6</v>
      </c>
      <c r="M454" s="31">
        <v>12.464930000000001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6073.65</v>
      </c>
      <c r="D455" s="40">
        <v>6148.2166666666672</v>
      </c>
      <c r="E455" s="40">
        <v>5975.4333333333343</v>
      </c>
      <c r="F455" s="40">
        <v>5877.2166666666672</v>
      </c>
      <c r="G455" s="40">
        <v>5704.4333333333343</v>
      </c>
      <c r="H455" s="40">
        <v>6246.4333333333343</v>
      </c>
      <c r="I455" s="40">
        <v>6419.2166666666672</v>
      </c>
      <c r="J455" s="40">
        <v>6517.4333333333343</v>
      </c>
      <c r="K455" s="31">
        <v>6321</v>
      </c>
      <c r="L455" s="31">
        <v>6050</v>
      </c>
      <c r="M455" s="31">
        <v>2.1566100000000001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1463.05</v>
      </c>
      <c r="D456" s="40">
        <v>1465.6833333333334</v>
      </c>
      <c r="E456" s="40">
        <v>1446.3666666666668</v>
      </c>
      <c r="F456" s="40">
        <v>1429.6833333333334</v>
      </c>
      <c r="G456" s="40">
        <v>1410.3666666666668</v>
      </c>
      <c r="H456" s="40">
        <v>1482.3666666666668</v>
      </c>
      <c r="I456" s="40">
        <v>1501.6833333333334</v>
      </c>
      <c r="J456" s="40">
        <v>1518.3666666666668</v>
      </c>
      <c r="K456" s="31">
        <v>1485</v>
      </c>
      <c r="L456" s="31">
        <v>1449</v>
      </c>
      <c r="M456" s="31">
        <v>0.74687000000000003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197.9</v>
      </c>
      <c r="D457" s="40">
        <v>199.9</v>
      </c>
      <c r="E457" s="40">
        <v>194.8</v>
      </c>
      <c r="F457" s="40">
        <v>191.70000000000002</v>
      </c>
      <c r="G457" s="40">
        <v>186.60000000000002</v>
      </c>
      <c r="H457" s="40">
        <v>203</v>
      </c>
      <c r="I457" s="40">
        <v>208.09999999999997</v>
      </c>
      <c r="J457" s="40">
        <v>211.2</v>
      </c>
      <c r="K457" s="31">
        <v>205</v>
      </c>
      <c r="L457" s="31">
        <v>196.8</v>
      </c>
      <c r="M457" s="31">
        <v>77.716089999999994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420.85</v>
      </c>
      <c r="D458" s="40">
        <v>423.38333333333338</v>
      </c>
      <c r="E458" s="40">
        <v>411.06666666666678</v>
      </c>
      <c r="F458" s="40">
        <v>401.28333333333342</v>
      </c>
      <c r="G458" s="40">
        <v>388.96666666666681</v>
      </c>
      <c r="H458" s="40">
        <v>433.16666666666674</v>
      </c>
      <c r="I458" s="40">
        <v>445.48333333333335</v>
      </c>
      <c r="J458" s="40">
        <v>455.26666666666671</v>
      </c>
      <c r="K458" s="31">
        <v>435.7</v>
      </c>
      <c r="L458" s="31">
        <v>413.6</v>
      </c>
      <c r="M458" s="31">
        <v>973.49265000000003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195.8</v>
      </c>
      <c r="D459" s="40">
        <v>194.76666666666665</v>
      </c>
      <c r="E459" s="40">
        <v>190.83333333333331</v>
      </c>
      <c r="F459" s="40">
        <v>185.86666666666667</v>
      </c>
      <c r="G459" s="40">
        <v>181.93333333333334</v>
      </c>
      <c r="H459" s="40">
        <v>199.73333333333329</v>
      </c>
      <c r="I459" s="40">
        <v>203.66666666666663</v>
      </c>
      <c r="J459" s="40">
        <v>208.63333333333327</v>
      </c>
      <c r="K459" s="31">
        <v>198.7</v>
      </c>
      <c r="L459" s="31">
        <v>189.8</v>
      </c>
      <c r="M459" s="31">
        <v>1049.5023900000001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1329.1</v>
      </c>
      <c r="D460" s="40">
        <v>1323.0333333333333</v>
      </c>
      <c r="E460" s="40">
        <v>1311.0666666666666</v>
      </c>
      <c r="F460" s="40">
        <v>1293.0333333333333</v>
      </c>
      <c r="G460" s="40">
        <v>1281.0666666666666</v>
      </c>
      <c r="H460" s="40">
        <v>1341.0666666666666</v>
      </c>
      <c r="I460" s="40">
        <v>1353.0333333333333</v>
      </c>
      <c r="J460" s="40">
        <v>1371.0666666666666</v>
      </c>
      <c r="K460" s="31">
        <v>1335</v>
      </c>
      <c r="L460" s="31">
        <v>1305</v>
      </c>
      <c r="M460" s="31">
        <v>60.970190000000002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5221.1000000000004</v>
      </c>
      <c r="D461" s="40">
        <v>5258.8666666666668</v>
      </c>
      <c r="E461" s="40">
        <v>5142.2333333333336</v>
      </c>
      <c r="F461" s="40">
        <v>5063.3666666666668</v>
      </c>
      <c r="G461" s="40">
        <v>4946.7333333333336</v>
      </c>
      <c r="H461" s="40">
        <v>5337.7333333333336</v>
      </c>
      <c r="I461" s="40">
        <v>5454.3666666666668</v>
      </c>
      <c r="J461" s="40">
        <v>5533.2333333333336</v>
      </c>
      <c r="K461" s="31">
        <v>5375.5</v>
      </c>
      <c r="L461" s="31">
        <v>5180</v>
      </c>
      <c r="M461" s="31">
        <v>0.31552000000000002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1374.45</v>
      </c>
      <c r="D462" s="40">
        <v>1379.4333333333334</v>
      </c>
      <c r="E462" s="40">
        <v>1356.0166666666669</v>
      </c>
      <c r="F462" s="40">
        <v>1337.5833333333335</v>
      </c>
      <c r="G462" s="40">
        <v>1314.166666666667</v>
      </c>
      <c r="H462" s="40">
        <v>1397.8666666666668</v>
      </c>
      <c r="I462" s="40">
        <v>1421.2833333333333</v>
      </c>
      <c r="J462" s="40">
        <v>1439.7166666666667</v>
      </c>
      <c r="K462" s="31">
        <v>1402.85</v>
      </c>
      <c r="L462" s="31">
        <v>1361</v>
      </c>
      <c r="M462" s="31">
        <v>29.656289999999998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163.69999999999999</v>
      </c>
      <c r="D463" s="40">
        <v>164.01666666666665</v>
      </c>
      <c r="E463" s="40">
        <v>162.2833333333333</v>
      </c>
      <c r="F463" s="40">
        <v>160.86666666666665</v>
      </c>
      <c r="G463" s="40">
        <v>159.1333333333333</v>
      </c>
      <c r="H463" s="40">
        <v>165.43333333333331</v>
      </c>
      <c r="I463" s="40">
        <v>167.16666666666666</v>
      </c>
      <c r="J463" s="40">
        <v>168.58333333333331</v>
      </c>
      <c r="K463" s="31">
        <v>165.75</v>
      </c>
      <c r="L463" s="31">
        <v>162.6</v>
      </c>
      <c r="M463" s="31">
        <v>2.5554399999999999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983.5</v>
      </c>
      <c r="D464" s="40">
        <v>988.11666666666667</v>
      </c>
      <c r="E464" s="40">
        <v>971.63333333333333</v>
      </c>
      <c r="F464" s="40">
        <v>959.76666666666665</v>
      </c>
      <c r="G464" s="40">
        <v>943.2833333333333</v>
      </c>
      <c r="H464" s="40">
        <v>999.98333333333335</v>
      </c>
      <c r="I464" s="40">
        <v>1016.4666666666667</v>
      </c>
      <c r="J464" s="40">
        <v>1028.3333333333335</v>
      </c>
      <c r="K464" s="31">
        <v>1004.6</v>
      </c>
      <c r="L464" s="31">
        <v>976.25</v>
      </c>
      <c r="M464" s="31">
        <v>1.35656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1395.55</v>
      </c>
      <c r="D465" s="40">
        <v>1403.7666666666667</v>
      </c>
      <c r="E465" s="40">
        <v>1374.7833333333333</v>
      </c>
      <c r="F465" s="40">
        <v>1354.0166666666667</v>
      </c>
      <c r="G465" s="40">
        <v>1325.0333333333333</v>
      </c>
      <c r="H465" s="40">
        <v>1424.5333333333333</v>
      </c>
      <c r="I465" s="40">
        <v>1453.5166666666664</v>
      </c>
      <c r="J465" s="40">
        <v>1474.2833333333333</v>
      </c>
      <c r="K465" s="31">
        <v>1432.75</v>
      </c>
      <c r="L465" s="31">
        <v>1383</v>
      </c>
      <c r="M465" s="31">
        <v>1.45069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1124.8</v>
      </c>
      <c r="D466" s="40">
        <v>1135.9166666666667</v>
      </c>
      <c r="E466" s="40">
        <v>1108.8833333333334</v>
      </c>
      <c r="F466" s="40">
        <v>1092.9666666666667</v>
      </c>
      <c r="G466" s="40">
        <v>1065.9333333333334</v>
      </c>
      <c r="H466" s="40">
        <v>1151.8333333333335</v>
      </c>
      <c r="I466" s="40">
        <v>1178.8666666666668</v>
      </c>
      <c r="J466" s="40">
        <v>1194.7833333333335</v>
      </c>
      <c r="K466" s="31">
        <v>1162.95</v>
      </c>
      <c r="L466" s="31">
        <v>1120</v>
      </c>
      <c r="M466" s="31">
        <v>1.2334099999999999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1693.4</v>
      </c>
      <c r="D467" s="40">
        <v>1711.45</v>
      </c>
      <c r="E467" s="40">
        <v>1674</v>
      </c>
      <c r="F467" s="40">
        <v>1654.6</v>
      </c>
      <c r="G467" s="40">
        <v>1617.1499999999999</v>
      </c>
      <c r="H467" s="40">
        <v>1730.8500000000001</v>
      </c>
      <c r="I467" s="40">
        <v>1768.3000000000004</v>
      </c>
      <c r="J467" s="40">
        <v>1787.7000000000003</v>
      </c>
      <c r="K467" s="31">
        <v>1748.9</v>
      </c>
      <c r="L467" s="31">
        <v>1692.05</v>
      </c>
      <c r="M467" s="31">
        <v>0.34910999999999998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2492.6</v>
      </c>
      <c r="D468" s="40">
        <v>2447.6833333333329</v>
      </c>
      <c r="E468" s="40">
        <v>2387.5666666666657</v>
      </c>
      <c r="F468" s="40">
        <v>2282.5333333333328</v>
      </c>
      <c r="G468" s="40">
        <v>2222.4166666666656</v>
      </c>
      <c r="H468" s="40">
        <v>2552.7166666666658</v>
      </c>
      <c r="I468" s="40">
        <v>2612.8333333333335</v>
      </c>
      <c r="J468" s="40">
        <v>2717.8666666666659</v>
      </c>
      <c r="K468" s="31">
        <v>2507.8000000000002</v>
      </c>
      <c r="L468" s="31">
        <v>2342.65</v>
      </c>
      <c r="M468" s="31">
        <v>35.170110000000001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3113.55</v>
      </c>
      <c r="D469" s="40">
        <v>3125.5833333333335</v>
      </c>
      <c r="E469" s="40">
        <v>3055.3666666666668</v>
      </c>
      <c r="F469" s="40">
        <v>2997.1833333333334</v>
      </c>
      <c r="G469" s="40">
        <v>2926.9666666666667</v>
      </c>
      <c r="H469" s="40">
        <v>3183.7666666666669</v>
      </c>
      <c r="I469" s="40">
        <v>3253.9833333333331</v>
      </c>
      <c r="J469" s="40">
        <v>3312.166666666667</v>
      </c>
      <c r="K469" s="31">
        <v>3195.8</v>
      </c>
      <c r="L469" s="31">
        <v>3067.4</v>
      </c>
      <c r="M469" s="31">
        <v>1.5555000000000001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520.9</v>
      </c>
      <c r="D470" s="40">
        <v>527.98333333333335</v>
      </c>
      <c r="E470" s="40">
        <v>511.9666666666667</v>
      </c>
      <c r="F470" s="40">
        <v>503.0333333333333</v>
      </c>
      <c r="G470" s="40">
        <v>487.01666666666665</v>
      </c>
      <c r="H470" s="40">
        <v>536.91666666666674</v>
      </c>
      <c r="I470" s="40">
        <v>552.93333333333339</v>
      </c>
      <c r="J470" s="40">
        <v>561.86666666666679</v>
      </c>
      <c r="K470" s="31">
        <v>544</v>
      </c>
      <c r="L470" s="31">
        <v>519.04999999999995</v>
      </c>
      <c r="M470" s="31">
        <v>13.974159999999999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1133.5999999999999</v>
      </c>
      <c r="D471" s="40">
        <v>1123.8666666666666</v>
      </c>
      <c r="E471" s="40">
        <v>1104.7333333333331</v>
      </c>
      <c r="F471" s="40">
        <v>1075.8666666666666</v>
      </c>
      <c r="G471" s="40">
        <v>1056.7333333333331</v>
      </c>
      <c r="H471" s="40">
        <v>1152.7333333333331</v>
      </c>
      <c r="I471" s="40">
        <v>1171.8666666666668</v>
      </c>
      <c r="J471" s="40">
        <v>1200.7333333333331</v>
      </c>
      <c r="K471" s="31">
        <v>1143</v>
      </c>
      <c r="L471" s="31">
        <v>1095</v>
      </c>
      <c r="M471" s="31">
        <v>10.6434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37.450000000000003</v>
      </c>
      <c r="D472" s="40">
        <v>37</v>
      </c>
      <c r="E472" s="40">
        <v>36.549999999999997</v>
      </c>
      <c r="F472" s="40">
        <v>35.65</v>
      </c>
      <c r="G472" s="40">
        <v>35.199999999999996</v>
      </c>
      <c r="H472" s="40">
        <v>37.9</v>
      </c>
      <c r="I472" s="40">
        <v>38.35</v>
      </c>
      <c r="J472" s="40">
        <v>39.25</v>
      </c>
      <c r="K472" s="31">
        <v>37.450000000000003</v>
      </c>
      <c r="L472" s="31">
        <v>36.1</v>
      </c>
      <c r="M472" s="31">
        <v>491.09093000000001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170.9</v>
      </c>
      <c r="D473" s="40">
        <v>171.98333333333335</v>
      </c>
      <c r="E473" s="40">
        <v>166.41666666666669</v>
      </c>
      <c r="F473" s="40">
        <v>161.93333333333334</v>
      </c>
      <c r="G473" s="40">
        <v>156.36666666666667</v>
      </c>
      <c r="H473" s="40">
        <v>176.4666666666667</v>
      </c>
      <c r="I473" s="40">
        <v>182.03333333333336</v>
      </c>
      <c r="J473" s="40">
        <v>186.51666666666671</v>
      </c>
      <c r="K473" s="31">
        <v>177.55</v>
      </c>
      <c r="L473" s="31">
        <v>167.5</v>
      </c>
      <c r="M473" s="31">
        <v>1.8488500000000001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1381.35</v>
      </c>
      <c r="D474" s="40">
        <v>1379.3833333333332</v>
      </c>
      <c r="E474" s="40">
        <v>1362.2166666666665</v>
      </c>
      <c r="F474" s="40">
        <v>1343.0833333333333</v>
      </c>
      <c r="G474" s="40">
        <v>1325.9166666666665</v>
      </c>
      <c r="H474" s="40">
        <v>1398.5166666666664</v>
      </c>
      <c r="I474" s="40">
        <v>1415.6833333333334</v>
      </c>
      <c r="J474" s="40">
        <v>1434.8166666666664</v>
      </c>
      <c r="K474" s="31">
        <v>1396.55</v>
      </c>
      <c r="L474" s="31">
        <v>1360.25</v>
      </c>
      <c r="M474" s="31">
        <v>0.73980999999999997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14.3</v>
      </c>
      <c r="D475" s="40">
        <v>14.266666666666666</v>
      </c>
      <c r="E475" s="40">
        <v>13.983333333333331</v>
      </c>
      <c r="F475" s="40">
        <v>13.666666666666664</v>
      </c>
      <c r="G475" s="40">
        <v>13.383333333333329</v>
      </c>
      <c r="H475" s="40">
        <v>14.583333333333332</v>
      </c>
      <c r="I475" s="40">
        <v>14.866666666666667</v>
      </c>
      <c r="J475" s="40">
        <v>15.183333333333334</v>
      </c>
      <c r="K475" s="31">
        <v>14.55</v>
      </c>
      <c r="L475" s="31">
        <v>13.95</v>
      </c>
      <c r="M475" s="31">
        <v>138.53675999999999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636.5</v>
      </c>
      <c r="D476" s="40">
        <v>633.55000000000007</v>
      </c>
      <c r="E476" s="40">
        <v>625.10000000000014</v>
      </c>
      <c r="F476" s="40">
        <v>613.70000000000005</v>
      </c>
      <c r="G476" s="40">
        <v>605.25000000000011</v>
      </c>
      <c r="H476" s="40">
        <v>644.95000000000016</v>
      </c>
      <c r="I476" s="40">
        <v>653.4000000000002</v>
      </c>
      <c r="J476" s="40">
        <v>664.80000000000018</v>
      </c>
      <c r="K476" s="31">
        <v>642</v>
      </c>
      <c r="L476" s="31">
        <v>622.15</v>
      </c>
      <c r="M476" s="31">
        <v>7.0418000000000003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744.3</v>
      </c>
      <c r="D477" s="40">
        <v>744.08333333333337</v>
      </c>
      <c r="E477" s="40">
        <v>738.26666666666677</v>
      </c>
      <c r="F477" s="40">
        <v>732.23333333333335</v>
      </c>
      <c r="G477" s="40">
        <v>726.41666666666674</v>
      </c>
      <c r="H477" s="40">
        <v>750.11666666666679</v>
      </c>
      <c r="I477" s="40">
        <v>755.93333333333339</v>
      </c>
      <c r="J477" s="40">
        <v>761.96666666666681</v>
      </c>
      <c r="K477" s="31">
        <v>749.9</v>
      </c>
      <c r="L477" s="31">
        <v>738.05</v>
      </c>
      <c r="M477" s="31">
        <v>18.37397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1082.45</v>
      </c>
      <c r="D478" s="40">
        <v>1077.5166666666667</v>
      </c>
      <c r="E478" s="40">
        <v>1057.9333333333334</v>
      </c>
      <c r="F478" s="40">
        <v>1033.4166666666667</v>
      </c>
      <c r="G478" s="40">
        <v>1013.8333333333335</v>
      </c>
      <c r="H478" s="40">
        <v>1102.0333333333333</v>
      </c>
      <c r="I478" s="40">
        <v>1121.6166666666668</v>
      </c>
      <c r="J478" s="40">
        <v>1146.1333333333332</v>
      </c>
      <c r="K478" s="31">
        <v>1097.0999999999999</v>
      </c>
      <c r="L478" s="31">
        <v>1053</v>
      </c>
      <c r="M478" s="31">
        <v>4.6111399999999998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163.05000000000001</v>
      </c>
      <c r="D479" s="40">
        <v>161.31666666666669</v>
      </c>
      <c r="E479" s="40">
        <v>158.73333333333338</v>
      </c>
      <c r="F479" s="40">
        <v>154.41666666666669</v>
      </c>
      <c r="G479" s="40">
        <v>151.83333333333337</v>
      </c>
      <c r="H479" s="40">
        <v>165.63333333333338</v>
      </c>
      <c r="I479" s="40">
        <v>168.2166666666667</v>
      </c>
      <c r="J479" s="40">
        <v>172.53333333333339</v>
      </c>
      <c r="K479" s="31">
        <v>163.9</v>
      </c>
      <c r="L479" s="31">
        <v>157</v>
      </c>
      <c r="M479" s="31">
        <v>27.791709999999998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23.05</v>
      </c>
      <c r="D480" s="40">
        <v>22.7</v>
      </c>
      <c r="E480" s="40">
        <v>21.9</v>
      </c>
      <c r="F480" s="40">
        <v>20.75</v>
      </c>
      <c r="G480" s="40">
        <v>19.95</v>
      </c>
      <c r="H480" s="40">
        <v>23.849999999999998</v>
      </c>
      <c r="I480" s="40">
        <v>24.650000000000002</v>
      </c>
      <c r="J480" s="40">
        <v>25.799999999999997</v>
      </c>
      <c r="K480" s="31">
        <v>23.5</v>
      </c>
      <c r="L480" s="31">
        <v>21.55</v>
      </c>
      <c r="M480" s="31">
        <v>258.14969000000002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7250.15</v>
      </c>
      <c r="D481" s="40">
        <v>7267.05</v>
      </c>
      <c r="E481" s="40">
        <v>7176.1</v>
      </c>
      <c r="F481" s="40">
        <v>7102.05</v>
      </c>
      <c r="G481" s="40">
        <v>7011.1</v>
      </c>
      <c r="H481" s="40">
        <v>7341.1</v>
      </c>
      <c r="I481" s="40">
        <v>7432.0499999999993</v>
      </c>
      <c r="J481" s="40">
        <v>7506.1</v>
      </c>
      <c r="K481" s="31">
        <v>7358</v>
      </c>
      <c r="L481" s="31">
        <v>7193</v>
      </c>
      <c r="M481" s="31">
        <v>4.0741100000000001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39.65</v>
      </c>
      <c r="D482" s="40">
        <v>39.35</v>
      </c>
      <c r="E482" s="40">
        <v>38.1</v>
      </c>
      <c r="F482" s="40">
        <v>36.549999999999997</v>
      </c>
      <c r="G482" s="40">
        <v>35.299999999999997</v>
      </c>
      <c r="H482" s="40">
        <v>40.900000000000006</v>
      </c>
      <c r="I482" s="40">
        <v>42.150000000000006</v>
      </c>
      <c r="J482" s="40">
        <v>43.70000000000001</v>
      </c>
      <c r="K482" s="31">
        <v>40.6</v>
      </c>
      <c r="L482" s="31">
        <v>37.799999999999997</v>
      </c>
      <c r="M482" s="31">
        <v>516.43503999999996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1718.15</v>
      </c>
      <c r="D483" s="40">
        <v>1713.1333333333334</v>
      </c>
      <c r="E483" s="40">
        <v>1689.8166666666668</v>
      </c>
      <c r="F483" s="40">
        <v>1661.4833333333333</v>
      </c>
      <c r="G483" s="40">
        <v>1638.1666666666667</v>
      </c>
      <c r="H483" s="40">
        <v>1741.4666666666669</v>
      </c>
      <c r="I483" s="40">
        <v>1764.7833333333335</v>
      </c>
      <c r="J483" s="40">
        <v>1793.116666666667</v>
      </c>
      <c r="K483" s="31">
        <v>1736.45</v>
      </c>
      <c r="L483" s="31">
        <v>1684.8</v>
      </c>
      <c r="M483" s="31">
        <v>8.57395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905.9</v>
      </c>
      <c r="D484" s="40">
        <v>905.5333333333333</v>
      </c>
      <c r="E484" s="40">
        <v>892.61666666666656</v>
      </c>
      <c r="F484" s="40">
        <v>879.33333333333326</v>
      </c>
      <c r="G484" s="40">
        <v>866.41666666666652</v>
      </c>
      <c r="H484" s="40">
        <v>918.81666666666661</v>
      </c>
      <c r="I484" s="40">
        <v>931.73333333333335</v>
      </c>
      <c r="J484" s="40">
        <v>945.01666666666665</v>
      </c>
      <c r="K484" s="31">
        <v>918.45</v>
      </c>
      <c r="L484" s="31">
        <v>892.25</v>
      </c>
      <c r="M484" s="31">
        <v>29.449020000000001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265.7</v>
      </c>
      <c r="D485" s="40">
        <v>265.48333333333335</v>
      </c>
      <c r="E485" s="40">
        <v>261.01666666666671</v>
      </c>
      <c r="F485" s="40">
        <v>256.33333333333337</v>
      </c>
      <c r="G485" s="40">
        <v>251.86666666666673</v>
      </c>
      <c r="H485" s="40">
        <v>270.16666666666669</v>
      </c>
      <c r="I485" s="40">
        <v>274.63333333333338</v>
      </c>
      <c r="J485" s="40">
        <v>279.31666666666666</v>
      </c>
      <c r="K485" s="31">
        <v>269.95</v>
      </c>
      <c r="L485" s="31">
        <v>260.8</v>
      </c>
      <c r="M485" s="31">
        <v>7.1211099999999998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3958.9</v>
      </c>
      <c r="D486" s="40">
        <v>3937.5333333333333</v>
      </c>
      <c r="E486" s="40">
        <v>3882.6666666666665</v>
      </c>
      <c r="F486" s="40">
        <v>3806.4333333333334</v>
      </c>
      <c r="G486" s="40">
        <v>3751.5666666666666</v>
      </c>
      <c r="H486" s="40">
        <v>4013.7666666666664</v>
      </c>
      <c r="I486" s="40">
        <v>4068.6333333333332</v>
      </c>
      <c r="J486" s="40">
        <v>4144.8666666666668</v>
      </c>
      <c r="K486" s="31">
        <v>3992.4</v>
      </c>
      <c r="L486" s="31">
        <v>3861.3</v>
      </c>
      <c r="M486" s="31">
        <v>0.19550000000000001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565.75</v>
      </c>
      <c r="D487" s="40">
        <v>558.01666666666665</v>
      </c>
      <c r="E487" s="40">
        <v>543.0333333333333</v>
      </c>
      <c r="F487" s="40">
        <v>520.31666666666661</v>
      </c>
      <c r="G487" s="40">
        <v>505.33333333333326</v>
      </c>
      <c r="H487" s="40">
        <v>580.73333333333335</v>
      </c>
      <c r="I487" s="40">
        <v>595.7166666666667</v>
      </c>
      <c r="J487" s="40">
        <v>618.43333333333339</v>
      </c>
      <c r="K487" s="31">
        <v>573</v>
      </c>
      <c r="L487" s="31">
        <v>535.29999999999995</v>
      </c>
      <c r="M487" s="31">
        <v>11.3178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3526.4</v>
      </c>
      <c r="D488" s="40">
        <v>3514.4166666666665</v>
      </c>
      <c r="E488" s="40">
        <v>3483.833333333333</v>
      </c>
      <c r="F488" s="40">
        <v>3441.2666666666664</v>
      </c>
      <c r="G488" s="40">
        <v>3410.6833333333329</v>
      </c>
      <c r="H488" s="40">
        <v>3556.9833333333331</v>
      </c>
      <c r="I488" s="40">
        <v>3587.5666666666662</v>
      </c>
      <c r="J488" s="40">
        <v>3630.1333333333332</v>
      </c>
      <c r="K488" s="31">
        <v>3545</v>
      </c>
      <c r="L488" s="31">
        <v>3471.85</v>
      </c>
      <c r="M488" s="31">
        <v>0.14157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704.05</v>
      </c>
      <c r="D489" s="40">
        <v>712.2833333333333</v>
      </c>
      <c r="E489" s="40">
        <v>692.01666666666665</v>
      </c>
      <c r="F489" s="40">
        <v>679.98333333333335</v>
      </c>
      <c r="G489" s="40">
        <v>659.7166666666667</v>
      </c>
      <c r="H489" s="40">
        <v>724.31666666666661</v>
      </c>
      <c r="I489" s="40">
        <v>744.58333333333326</v>
      </c>
      <c r="J489" s="40">
        <v>756.61666666666656</v>
      </c>
      <c r="K489" s="31">
        <v>732.55</v>
      </c>
      <c r="L489" s="31">
        <v>700.25</v>
      </c>
      <c r="M489" s="31">
        <v>1.92357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43.6</v>
      </c>
      <c r="D490" s="40">
        <v>43.483333333333327</v>
      </c>
      <c r="E490" s="40">
        <v>42.866666666666653</v>
      </c>
      <c r="F490" s="40">
        <v>42.133333333333326</v>
      </c>
      <c r="G490" s="40">
        <v>41.516666666666652</v>
      </c>
      <c r="H490" s="40">
        <v>44.216666666666654</v>
      </c>
      <c r="I490" s="40">
        <v>44.833333333333329</v>
      </c>
      <c r="J490" s="40">
        <v>45.566666666666656</v>
      </c>
      <c r="K490" s="31">
        <v>44.1</v>
      </c>
      <c r="L490" s="31">
        <v>42.75</v>
      </c>
      <c r="M490" s="31">
        <v>63.832270000000001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1529.25</v>
      </c>
      <c r="D491" s="40">
        <v>1537.9166666666667</v>
      </c>
      <c r="E491" s="40">
        <v>1497.8333333333335</v>
      </c>
      <c r="F491" s="40">
        <v>1466.4166666666667</v>
      </c>
      <c r="G491" s="40">
        <v>1426.3333333333335</v>
      </c>
      <c r="H491" s="40">
        <v>1569.3333333333335</v>
      </c>
      <c r="I491" s="40">
        <v>1609.416666666667</v>
      </c>
      <c r="J491" s="40">
        <v>1640.8333333333335</v>
      </c>
      <c r="K491" s="31">
        <v>1578</v>
      </c>
      <c r="L491" s="31">
        <v>1506.5</v>
      </c>
      <c r="M491" s="31">
        <v>0.76136000000000004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2103.1999999999998</v>
      </c>
      <c r="D492" s="40">
        <v>2051.4166666666665</v>
      </c>
      <c r="E492" s="40">
        <v>1987.833333333333</v>
      </c>
      <c r="F492" s="40">
        <v>1872.4666666666665</v>
      </c>
      <c r="G492" s="40">
        <v>1808.883333333333</v>
      </c>
      <c r="H492" s="40">
        <v>2166.7833333333328</v>
      </c>
      <c r="I492" s="40">
        <v>2230.3666666666659</v>
      </c>
      <c r="J492" s="40">
        <v>2345.7333333333331</v>
      </c>
      <c r="K492" s="31">
        <v>2115</v>
      </c>
      <c r="L492" s="31">
        <v>1936.05</v>
      </c>
      <c r="M492" s="31">
        <v>6.8330399999999996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299.55</v>
      </c>
      <c r="D493" s="40">
        <v>300.83333333333331</v>
      </c>
      <c r="E493" s="40">
        <v>296.76666666666665</v>
      </c>
      <c r="F493" s="40">
        <v>293.98333333333335</v>
      </c>
      <c r="G493" s="40">
        <v>289.91666666666669</v>
      </c>
      <c r="H493" s="40">
        <v>303.61666666666662</v>
      </c>
      <c r="I493" s="40">
        <v>307.68333333333334</v>
      </c>
      <c r="J493" s="40">
        <v>310.46666666666658</v>
      </c>
      <c r="K493" s="31">
        <v>304.89999999999998</v>
      </c>
      <c r="L493" s="31">
        <v>298.05</v>
      </c>
      <c r="M493" s="31">
        <v>1.3864700000000001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909.7</v>
      </c>
      <c r="D494" s="40">
        <v>912.48333333333323</v>
      </c>
      <c r="E494" s="40">
        <v>905.21666666666647</v>
      </c>
      <c r="F494" s="40">
        <v>900.73333333333323</v>
      </c>
      <c r="G494" s="40">
        <v>893.46666666666647</v>
      </c>
      <c r="H494" s="40">
        <v>916.96666666666647</v>
      </c>
      <c r="I494" s="40">
        <v>924.23333333333312</v>
      </c>
      <c r="J494" s="40">
        <v>928.71666666666647</v>
      </c>
      <c r="K494" s="31">
        <v>919.75</v>
      </c>
      <c r="L494" s="31">
        <v>908</v>
      </c>
      <c r="M494" s="31">
        <v>1.89083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312.2</v>
      </c>
      <c r="D495" s="40">
        <v>307.84999999999997</v>
      </c>
      <c r="E495" s="40">
        <v>302.24999999999994</v>
      </c>
      <c r="F495" s="40">
        <v>292.29999999999995</v>
      </c>
      <c r="G495" s="40">
        <v>286.69999999999993</v>
      </c>
      <c r="H495" s="40">
        <v>317.79999999999995</v>
      </c>
      <c r="I495" s="40">
        <v>323.39999999999998</v>
      </c>
      <c r="J495" s="40">
        <v>333.34999999999997</v>
      </c>
      <c r="K495" s="31">
        <v>313.45</v>
      </c>
      <c r="L495" s="31">
        <v>297.89999999999998</v>
      </c>
      <c r="M495" s="31">
        <v>211.73374999999999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2952.3</v>
      </c>
      <c r="D496" s="40">
        <v>2955.4</v>
      </c>
      <c r="E496" s="40">
        <v>2930.9</v>
      </c>
      <c r="F496" s="40">
        <v>2909.5</v>
      </c>
      <c r="G496" s="40">
        <v>2885</v>
      </c>
      <c r="H496" s="40">
        <v>2976.8</v>
      </c>
      <c r="I496" s="40">
        <v>3001.3</v>
      </c>
      <c r="J496" s="40">
        <v>3022.7000000000003</v>
      </c>
      <c r="K496" s="31">
        <v>2979.9</v>
      </c>
      <c r="L496" s="31">
        <v>2934</v>
      </c>
      <c r="M496" s="31">
        <v>0.94684000000000001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2031</v>
      </c>
      <c r="D497" s="40">
        <v>2048.3333333333335</v>
      </c>
      <c r="E497" s="40">
        <v>2003.666666666667</v>
      </c>
      <c r="F497" s="40">
        <v>1976.3333333333335</v>
      </c>
      <c r="G497" s="40">
        <v>1931.666666666667</v>
      </c>
      <c r="H497" s="40">
        <v>2075.666666666667</v>
      </c>
      <c r="I497" s="40">
        <v>2120.3333333333339</v>
      </c>
      <c r="J497" s="40">
        <v>2147.666666666667</v>
      </c>
      <c r="K497" s="31">
        <v>2093</v>
      </c>
      <c r="L497" s="31">
        <v>2021</v>
      </c>
      <c r="M497" s="31">
        <v>0.85167999999999999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10.65</v>
      </c>
      <c r="D498" s="40">
        <v>10.766666666666666</v>
      </c>
      <c r="E498" s="40">
        <v>10.383333333333331</v>
      </c>
      <c r="F498" s="40">
        <v>10.116666666666665</v>
      </c>
      <c r="G498" s="40">
        <v>9.7333333333333307</v>
      </c>
      <c r="H498" s="40">
        <v>11.033333333333331</v>
      </c>
      <c r="I498" s="40">
        <v>11.416666666666664</v>
      </c>
      <c r="J498" s="40">
        <v>11.683333333333332</v>
      </c>
      <c r="K498" s="31">
        <v>11.15</v>
      </c>
      <c r="L498" s="31">
        <v>10.5</v>
      </c>
      <c r="M498" s="31">
        <v>3117.9559399999998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1298.3499999999999</v>
      </c>
      <c r="D499" s="40">
        <v>1301.8999999999999</v>
      </c>
      <c r="E499" s="40">
        <v>1289.4499999999998</v>
      </c>
      <c r="F499" s="40">
        <v>1280.55</v>
      </c>
      <c r="G499" s="40">
        <v>1268.0999999999999</v>
      </c>
      <c r="H499" s="40">
        <v>1310.7999999999997</v>
      </c>
      <c r="I499" s="40">
        <v>1323.25</v>
      </c>
      <c r="J499" s="40">
        <v>1332.1499999999996</v>
      </c>
      <c r="K499" s="31">
        <v>1314.35</v>
      </c>
      <c r="L499" s="31">
        <v>1293</v>
      </c>
      <c r="M499" s="31">
        <v>5.5674599999999996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7177.3</v>
      </c>
      <c r="D500" s="40">
        <v>7197.7833333333328</v>
      </c>
      <c r="E500" s="40">
        <v>7107.5666666666657</v>
      </c>
      <c r="F500" s="40">
        <v>7037.833333333333</v>
      </c>
      <c r="G500" s="40">
        <v>6947.6166666666659</v>
      </c>
      <c r="H500" s="40">
        <v>7267.5166666666655</v>
      </c>
      <c r="I500" s="40">
        <v>7357.7333333333327</v>
      </c>
      <c r="J500" s="40">
        <v>7427.4666666666653</v>
      </c>
      <c r="K500" s="31">
        <v>7288</v>
      </c>
      <c r="L500" s="31">
        <v>7128.05</v>
      </c>
      <c r="M500" s="31">
        <v>9.0399999999999994E-3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143.69999999999999</v>
      </c>
      <c r="D501" s="40">
        <v>144.78333333333333</v>
      </c>
      <c r="E501" s="40">
        <v>141.61666666666667</v>
      </c>
      <c r="F501" s="40">
        <v>139.53333333333333</v>
      </c>
      <c r="G501" s="40">
        <v>136.36666666666667</v>
      </c>
      <c r="H501" s="40">
        <v>146.86666666666667</v>
      </c>
      <c r="I501" s="40">
        <v>150.03333333333336</v>
      </c>
      <c r="J501" s="40">
        <v>152.11666666666667</v>
      </c>
      <c r="K501" s="31">
        <v>147.94999999999999</v>
      </c>
      <c r="L501" s="31">
        <v>142.69999999999999</v>
      </c>
      <c r="M501" s="31">
        <v>18.638280000000002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165.25</v>
      </c>
      <c r="D502" s="40">
        <v>166.48333333333332</v>
      </c>
      <c r="E502" s="40">
        <v>162.26666666666665</v>
      </c>
      <c r="F502" s="40">
        <v>159.28333333333333</v>
      </c>
      <c r="G502" s="40">
        <v>155.06666666666666</v>
      </c>
      <c r="H502" s="40">
        <v>169.46666666666664</v>
      </c>
      <c r="I502" s="40">
        <v>173.68333333333328</v>
      </c>
      <c r="J502" s="40">
        <v>176.66666666666663</v>
      </c>
      <c r="K502" s="31">
        <v>170.7</v>
      </c>
      <c r="L502" s="31">
        <v>163.5</v>
      </c>
      <c r="M502" s="31">
        <v>40.32338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560.6</v>
      </c>
      <c r="D503" s="40">
        <v>561.98333333333335</v>
      </c>
      <c r="E503" s="40">
        <v>554.06666666666672</v>
      </c>
      <c r="F503" s="40">
        <v>547.53333333333342</v>
      </c>
      <c r="G503" s="40">
        <v>539.61666666666679</v>
      </c>
      <c r="H503" s="40">
        <v>568.51666666666665</v>
      </c>
      <c r="I503" s="40">
        <v>576.43333333333317</v>
      </c>
      <c r="J503" s="40">
        <v>582.96666666666658</v>
      </c>
      <c r="K503" s="31">
        <v>569.9</v>
      </c>
      <c r="L503" s="31">
        <v>555.45000000000005</v>
      </c>
      <c r="M503" s="31">
        <v>2.2163400000000002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2498.4</v>
      </c>
      <c r="D504" s="40">
        <v>2478.6333333333332</v>
      </c>
      <c r="E504" s="40">
        <v>2407.2666666666664</v>
      </c>
      <c r="F504" s="40">
        <v>2316.1333333333332</v>
      </c>
      <c r="G504" s="40">
        <v>2244.7666666666664</v>
      </c>
      <c r="H504" s="40">
        <v>2569.7666666666664</v>
      </c>
      <c r="I504" s="40">
        <v>2641.1333333333332</v>
      </c>
      <c r="J504" s="40">
        <v>2732.2666666666664</v>
      </c>
      <c r="K504" s="31">
        <v>2550</v>
      </c>
      <c r="L504" s="31">
        <v>2387.5</v>
      </c>
      <c r="M504" s="31">
        <v>3.5482100000000001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659.1</v>
      </c>
      <c r="D505" s="40">
        <v>654.68333333333328</v>
      </c>
      <c r="E505" s="40">
        <v>646.96666666666658</v>
      </c>
      <c r="F505" s="40">
        <v>634.83333333333326</v>
      </c>
      <c r="G505" s="40">
        <v>627.11666666666656</v>
      </c>
      <c r="H505" s="40">
        <v>666.81666666666661</v>
      </c>
      <c r="I505" s="40">
        <v>674.5333333333333</v>
      </c>
      <c r="J505" s="40">
        <v>686.66666666666663</v>
      </c>
      <c r="K505" s="31">
        <v>662.4</v>
      </c>
      <c r="L505" s="31">
        <v>642.54999999999995</v>
      </c>
      <c r="M505" s="31">
        <v>93.402159999999995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491.1</v>
      </c>
      <c r="D506" s="40">
        <v>491.41666666666669</v>
      </c>
      <c r="E506" s="40">
        <v>484.68333333333339</v>
      </c>
      <c r="F506" s="40">
        <v>478.26666666666671</v>
      </c>
      <c r="G506" s="40">
        <v>471.53333333333342</v>
      </c>
      <c r="H506" s="40">
        <v>497.83333333333337</v>
      </c>
      <c r="I506" s="40">
        <v>504.56666666666661</v>
      </c>
      <c r="J506" s="40">
        <v>510.98333333333335</v>
      </c>
      <c r="K506" s="31">
        <v>498.15</v>
      </c>
      <c r="L506" s="31">
        <v>485</v>
      </c>
      <c r="M506" s="31">
        <v>7.0330700000000004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13.2</v>
      </c>
      <c r="D507" s="40">
        <v>13.183333333333332</v>
      </c>
      <c r="E507" s="40">
        <v>13.016666666666664</v>
      </c>
      <c r="F507" s="40">
        <v>12.833333333333332</v>
      </c>
      <c r="G507" s="40">
        <v>12.666666666666664</v>
      </c>
      <c r="H507" s="40">
        <v>13.366666666666664</v>
      </c>
      <c r="I507" s="40">
        <v>13.533333333333331</v>
      </c>
      <c r="J507" s="40">
        <v>13.716666666666663</v>
      </c>
      <c r="K507" s="31">
        <v>13.35</v>
      </c>
      <c r="L507" s="31">
        <v>13</v>
      </c>
      <c r="M507" s="31">
        <v>1071.5258899999999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306.14999999999998</v>
      </c>
      <c r="D508" s="40">
        <v>305.58333333333331</v>
      </c>
      <c r="E508" s="40">
        <v>297.56666666666661</v>
      </c>
      <c r="F508" s="40">
        <v>288.98333333333329</v>
      </c>
      <c r="G508" s="40">
        <v>280.96666666666658</v>
      </c>
      <c r="H508" s="40">
        <v>314.16666666666663</v>
      </c>
      <c r="I508" s="40">
        <v>322.18333333333339</v>
      </c>
      <c r="J508" s="40">
        <v>330.76666666666665</v>
      </c>
      <c r="K508" s="31">
        <v>313.60000000000002</v>
      </c>
      <c r="L508" s="31">
        <v>297</v>
      </c>
      <c r="M508" s="31">
        <v>357.16451000000001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490.35</v>
      </c>
      <c r="D509" s="40">
        <v>495.16666666666669</v>
      </c>
      <c r="E509" s="40">
        <v>483.23333333333335</v>
      </c>
      <c r="F509" s="40">
        <v>476.11666666666667</v>
      </c>
      <c r="G509" s="40">
        <v>464.18333333333334</v>
      </c>
      <c r="H509" s="40">
        <v>502.28333333333336</v>
      </c>
      <c r="I509" s="40">
        <v>514.2166666666667</v>
      </c>
      <c r="J509" s="40">
        <v>521.33333333333337</v>
      </c>
      <c r="K509" s="31">
        <v>507.1</v>
      </c>
      <c r="L509" s="31">
        <v>488.05</v>
      </c>
      <c r="M509" s="31">
        <v>8.9290900000000004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2320.9499999999998</v>
      </c>
      <c r="D510" s="40">
        <v>2331.1833333333329</v>
      </c>
      <c r="E510" s="40">
        <v>2301.766666666666</v>
      </c>
      <c r="F510" s="40">
        <v>2282.583333333333</v>
      </c>
      <c r="G510" s="40">
        <v>2253.1666666666661</v>
      </c>
      <c r="H510" s="40">
        <v>2350.3666666666659</v>
      </c>
      <c r="I510" s="40">
        <v>2379.7833333333328</v>
      </c>
      <c r="J510" s="40">
        <v>2398.9666666666658</v>
      </c>
      <c r="K510" s="31">
        <v>2360.6</v>
      </c>
      <c r="L510" s="31">
        <v>2312</v>
      </c>
      <c r="M510" s="31">
        <v>0.15862000000000001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2271.65</v>
      </c>
      <c r="D511" s="40">
        <v>2298.5499999999997</v>
      </c>
      <c r="E511" s="40">
        <v>2228.0999999999995</v>
      </c>
      <c r="F511" s="40">
        <v>2184.5499999999997</v>
      </c>
      <c r="G511" s="40">
        <v>2114.0999999999995</v>
      </c>
      <c r="H511" s="40">
        <v>2342.0999999999995</v>
      </c>
      <c r="I511" s="40">
        <v>2412.5499999999993</v>
      </c>
      <c r="J511" s="40">
        <v>2456.0999999999995</v>
      </c>
      <c r="K511" s="31">
        <v>2369</v>
      </c>
      <c r="L511" s="31">
        <v>2255</v>
      </c>
      <c r="M511" s="31">
        <v>0.28859000000000001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C18" sqref="C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59"/>
      <c r="B5" s="460"/>
      <c r="C5" s="459"/>
      <c r="D5" s="460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61" t="s">
        <v>589</v>
      </c>
      <c r="C7" s="460"/>
      <c r="D7" s="7">
        <f>Main!B10</f>
        <v>44482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44481</v>
      </c>
      <c r="B10" s="32">
        <v>539773</v>
      </c>
      <c r="C10" s="31" t="s">
        <v>971</v>
      </c>
      <c r="D10" s="31" t="s">
        <v>1013</v>
      </c>
      <c r="E10" s="31" t="s">
        <v>599</v>
      </c>
      <c r="F10" s="90">
        <v>272800</v>
      </c>
      <c r="G10" s="32">
        <v>3.6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44481</v>
      </c>
      <c r="B11" s="32">
        <v>542020</v>
      </c>
      <c r="C11" s="31" t="s">
        <v>1014</v>
      </c>
      <c r="D11" s="31" t="s">
        <v>1015</v>
      </c>
      <c r="E11" s="31" t="s">
        <v>598</v>
      </c>
      <c r="F11" s="90">
        <v>90000</v>
      </c>
      <c r="G11" s="32">
        <v>16.12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44481</v>
      </c>
      <c r="B12" s="32">
        <v>542020</v>
      </c>
      <c r="C12" s="31" t="s">
        <v>1014</v>
      </c>
      <c r="D12" s="31" t="s">
        <v>1016</v>
      </c>
      <c r="E12" s="31" t="s">
        <v>599</v>
      </c>
      <c r="F12" s="90">
        <v>100000</v>
      </c>
      <c r="G12" s="32">
        <v>16.13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44481</v>
      </c>
      <c r="B13" s="32">
        <v>540681</v>
      </c>
      <c r="C13" s="31" t="s">
        <v>1017</v>
      </c>
      <c r="D13" s="31" t="s">
        <v>1018</v>
      </c>
      <c r="E13" s="31" t="s">
        <v>598</v>
      </c>
      <c r="F13" s="90">
        <v>40000</v>
      </c>
      <c r="G13" s="32">
        <v>9.9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44481</v>
      </c>
      <c r="B14" s="32">
        <v>539986</v>
      </c>
      <c r="C14" s="31" t="s">
        <v>1019</v>
      </c>
      <c r="D14" s="31" t="s">
        <v>1020</v>
      </c>
      <c r="E14" s="31" t="s">
        <v>599</v>
      </c>
      <c r="F14" s="90">
        <v>81000</v>
      </c>
      <c r="G14" s="32">
        <v>140.02000000000001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44481</v>
      </c>
      <c r="B15" s="32">
        <v>542155</v>
      </c>
      <c r="C15" s="31" t="s">
        <v>972</v>
      </c>
      <c r="D15" s="31" t="s">
        <v>974</v>
      </c>
      <c r="E15" s="31" t="s">
        <v>598</v>
      </c>
      <c r="F15" s="90">
        <v>52000</v>
      </c>
      <c r="G15" s="32">
        <v>2.2599999999999998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44481</v>
      </c>
      <c r="B16" s="32">
        <v>542155</v>
      </c>
      <c r="C16" s="31" t="s">
        <v>972</v>
      </c>
      <c r="D16" s="31" t="s">
        <v>974</v>
      </c>
      <c r="E16" s="31" t="s">
        <v>599</v>
      </c>
      <c r="F16" s="90">
        <v>52000</v>
      </c>
      <c r="G16" s="32">
        <v>2.36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44481</v>
      </c>
      <c r="B17" s="32">
        <v>542155</v>
      </c>
      <c r="C17" s="31" t="s">
        <v>972</v>
      </c>
      <c r="D17" s="31" t="s">
        <v>973</v>
      </c>
      <c r="E17" s="31" t="s">
        <v>599</v>
      </c>
      <c r="F17" s="90">
        <v>182000</v>
      </c>
      <c r="G17" s="32">
        <v>2.3199999999999998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44481</v>
      </c>
      <c r="B18" s="32">
        <v>540811</v>
      </c>
      <c r="C18" s="31" t="s">
        <v>1021</v>
      </c>
      <c r="D18" s="31" t="s">
        <v>1022</v>
      </c>
      <c r="E18" s="31" t="s">
        <v>598</v>
      </c>
      <c r="F18" s="90">
        <v>120000</v>
      </c>
      <c r="G18" s="32">
        <v>12.88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44481</v>
      </c>
      <c r="B19" s="32">
        <v>526468</v>
      </c>
      <c r="C19" s="31" t="s">
        <v>1023</v>
      </c>
      <c r="D19" s="31" t="s">
        <v>1024</v>
      </c>
      <c r="E19" s="31" t="s">
        <v>599</v>
      </c>
      <c r="F19" s="90">
        <v>30731</v>
      </c>
      <c r="G19" s="32">
        <v>12.7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44481</v>
      </c>
      <c r="B20" s="32">
        <v>539032</v>
      </c>
      <c r="C20" s="31" t="s">
        <v>1025</v>
      </c>
      <c r="D20" s="31" t="s">
        <v>1026</v>
      </c>
      <c r="E20" s="31" t="s">
        <v>598</v>
      </c>
      <c r="F20" s="90">
        <v>49850</v>
      </c>
      <c r="G20" s="32">
        <v>12.01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44481</v>
      </c>
      <c r="B21" s="32">
        <v>539032</v>
      </c>
      <c r="C21" s="31" t="s">
        <v>1025</v>
      </c>
      <c r="D21" s="31" t="s">
        <v>1027</v>
      </c>
      <c r="E21" s="31" t="s">
        <v>599</v>
      </c>
      <c r="F21" s="90">
        <v>90595</v>
      </c>
      <c r="G21" s="32">
        <v>12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44481</v>
      </c>
      <c r="B22" s="32">
        <v>534600</v>
      </c>
      <c r="C22" s="31" t="s">
        <v>1028</v>
      </c>
      <c r="D22" s="31" t="s">
        <v>1029</v>
      </c>
      <c r="E22" s="31" t="s">
        <v>598</v>
      </c>
      <c r="F22" s="90">
        <v>56000</v>
      </c>
      <c r="G22" s="32">
        <v>935.17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44481</v>
      </c>
      <c r="B23" s="32">
        <v>543273</v>
      </c>
      <c r="C23" s="31" t="s">
        <v>975</v>
      </c>
      <c r="D23" s="31" t="s">
        <v>1030</v>
      </c>
      <c r="E23" s="31" t="s">
        <v>599</v>
      </c>
      <c r="F23" s="90">
        <v>60000</v>
      </c>
      <c r="G23" s="32">
        <v>70.55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44481</v>
      </c>
      <c r="B24" s="32">
        <v>543273</v>
      </c>
      <c r="C24" s="31" t="s">
        <v>975</v>
      </c>
      <c r="D24" s="31" t="s">
        <v>1031</v>
      </c>
      <c r="E24" s="31" t="s">
        <v>598</v>
      </c>
      <c r="F24" s="90">
        <v>57000</v>
      </c>
      <c r="G24" s="32">
        <v>70.55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44481</v>
      </c>
      <c r="B25" s="32">
        <v>543273</v>
      </c>
      <c r="C25" s="31" t="s">
        <v>975</v>
      </c>
      <c r="D25" s="31" t="s">
        <v>1032</v>
      </c>
      <c r="E25" s="31" t="s">
        <v>598</v>
      </c>
      <c r="F25" s="90">
        <v>96000</v>
      </c>
      <c r="G25" s="32">
        <v>70.55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44481</v>
      </c>
      <c r="B26" s="32">
        <v>543273</v>
      </c>
      <c r="C26" s="31" t="s">
        <v>975</v>
      </c>
      <c r="D26" s="31" t="s">
        <v>1033</v>
      </c>
      <c r="E26" s="31" t="s">
        <v>598</v>
      </c>
      <c r="F26" s="90">
        <v>96000</v>
      </c>
      <c r="G26" s="32">
        <v>70.55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44481</v>
      </c>
      <c r="B27" s="32">
        <v>543273</v>
      </c>
      <c r="C27" s="31" t="s">
        <v>975</v>
      </c>
      <c r="D27" s="31" t="s">
        <v>1034</v>
      </c>
      <c r="E27" s="31" t="s">
        <v>598</v>
      </c>
      <c r="F27" s="90">
        <v>96000</v>
      </c>
      <c r="G27" s="32">
        <v>70.55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44481</v>
      </c>
      <c r="B28" s="32">
        <v>543273</v>
      </c>
      <c r="C28" s="31" t="s">
        <v>975</v>
      </c>
      <c r="D28" s="31" t="s">
        <v>1035</v>
      </c>
      <c r="E28" s="31" t="s">
        <v>598</v>
      </c>
      <c r="F28" s="90">
        <v>123000</v>
      </c>
      <c r="G28" s="32">
        <v>70.55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44481</v>
      </c>
      <c r="B29" s="32">
        <v>543273</v>
      </c>
      <c r="C29" s="31" t="s">
        <v>975</v>
      </c>
      <c r="D29" s="31" t="s">
        <v>1036</v>
      </c>
      <c r="E29" s="31" t="s">
        <v>598</v>
      </c>
      <c r="F29" s="90">
        <v>192000</v>
      </c>
      <c r="G29" s="32">
        <v>70.55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44481</v>
      </c>
      <c r="B30" s="32">
        <v>543273</v>
      </c>
      <c r="C30" s="31" t="s">
        <v>975</v>
      </c>
      <c r="D30" s="31" t="s">
        <v>1037</v>
      </c>
      <c r="E30" s="31" t="s">
        <v>598</v>
      </c>
      <c r="F30" s="90">
        <v>288000</v>
      </c>
      <c r="G30" s="32">
        <v>70.55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44481</v>
      </c>
      <c r="B31" s="32">
        <v>543273</v>
      </c>
      <c r="C31" s="31" t="s">
        <v>975</v>
      </c>
      <c r="D31" s="31" t="s">
        <v>1038</v>
      </c>
      <c r="E31" s="31" t="s">
        <v>598</v>
      </c>
      <c r="F31" s="90">
        <v>60000</v>
      </c>
      <c r="G31" s="32">
        <v>70.55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44481</v>
      </c>
      <c r="B32" s="32">
        <v>543273</v>
      </c>
      <c r="C32" s="31" t="s">
        <v>975</v>
      </c>
      <c r="D32" s="31" t="s">
        <v>1039</v>
      </c>
      <c r="E32" s="31" t="s">
        <v>598</v>
      </c>
      <c r="F32" s="90">
        <v>120000</v>
      </c>
      <c r="G32" s="32">
        <v>70.53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44481</v>
      </c>
      <c r="B33" s="32">
        <v>543273</v>
      </c>
      <c r="C33" s="31" t="s">
        <v>975</v>
      </c>
      <c r="D33" s="31" t="s">
        <v>1040</v>
      </c>
      <c r="E33" s="31" t="s">
        <v>598</v>
      </c>
      <c r="F33" s="90">
        <v>120000</v>
      </c>
      <c r="G33" s="32">
        <v>70.55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44481</v>
      </c>
      <c r="B34" s="32">
        <v>543273</v>
      </c>
      <c r="C34" s="31" t="s">
        <v>975</v>
      </c>
      <c r="D34" s="31" t="s">
        <v>1041</v>
      </c>
      <c r="E34" s="31" t="s">
        <v>598</v>
      </c>
      <c r="F34" s="90">
        <v>147000</v>
      </c>
      <c r="G34" s="32">
        <v>70.55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44481</v>
      </c>
      <c r="B35" s="32">
        <v>543273</v>
      </c>
      <c r="C35" s="31" t="s">
        <v>975</v>
      </c>
      <c r="D35" s="31" t="s">
        <v>1041</v>
      </c>
      <c r="E35" s="31" t="s">
        <v>599</v>
      </c>
      <c r="F35" s="90">
        <v>108000</v>
      </c>
      <c r="G35" s="32">
        <v>70.55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44481</v>
      </c>
      <c r="B36" s="32">
        <v>543273</v>
      </c>
      <c r="C36" s="31" t="s">
        <v>975</v>
      </c>
      <c r="D36" s="31" t="s">
        <v>1042</v>
      </c>
      <c r="E36" s="31" t="s">
        <v>599</v>
      </c>
      <c r="F36" s="90">
        <v>132000</v>
      </c>
      <c r="G36" s="32">
        <v>70.55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44481</v>
      </c>
      <c r="B37" s="32">
        <v>543273</v>
      </c>
      <c r="C37" s="31" t="s">
        <v>975</v>
      </c>
      <c r="D37" s="31" t="s">
        <v>1043</v>
      </c>
      <c r="E37" s="31" t="s">
        <v>599</v>
      </c>
      <c r="F37" s="90">
        <v>132000</v>
      </c>
      <c r="G37" s="32">
        <v>70.55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44481</v>
      </c>
      <c r="B38" s="32">
        <v>543273</v>
      </c>
      <c r="C38" s="31" t="s">
        <v>975</v>
      </c>
      <c r="D38" s="31" t="s">
        <v>1044</v>
      </c>
      <c r="E38" s="31" t="s">
        <v>599</v>
      </c>
      <c r="F38" s="90">
        <v>195000</v>
      </c>
      <c r="G38" s="32">
        <v>70.55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44481</v>
      </c>
      <c r="B39" s="32">
        <v>543273</v>
      </c>
      <c r="C39" s="31" t="s">
        <v>975</v>
      </c>
      <c r="D39" s="31" t="s">
        <v>1045</v>
      </c>
      <c r="E39" s="31" t="s">
        <v>599</v>
      </c>
      <c r="F39" s="90">
        <v>264000</v>
      </c>
      <c r="G39" s="32">
        <v>70.55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44481</v>
      </c>
      <c r="B40" s="32">
        <v>543273</v>
      </c>
      <c r="C40" s="31" t="s">
        <v>975</v>
      </c>
      <c r="D40" s="31" t="s">
        <v>1046</v>
      </c>
      <c r="E40" s="31" t="s">
        <v>599</v>
      </c>
      <c r="F40" s="90">
        <v>270000</v>
      </c>
      <c r="G40" s="32">
        <v>70.55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44481</v>
      </c>
      <c r="B41" s="32">
        <v>539814</v>
      </c>
      <c r="C41" s="31" t="s">
        <v>957</v>
      </c>
      <c r="D41" s="31" t="s">
        <v>1047</v>
      </c>
      <c r="E41" s="31" t="s">
        <v>599</v>
      </c>
      <c r="F41" s="90">
        <v>52820</v>
      </c>
      <c r="G41" s="32">
        <v>19.649999999999999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44481</v>
      </c>
      <c r="B42" s="32">
        <v>539814</v>
      </c>
      <c r="C42" s="31" t="s">
        <v>957</v>
      </c>
      <c r="D42" s="31" t="s">
        <v>854</v>
      </c>
      <c r="E42" s="31" t="s">
        <v>599</v>
      </c>
      <c r="F42" s="90">
        <v>19579</v>
      </c>
      <c r="G42" s="32">
        <v>19.670000000000002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44481</v>
      </c>
      <c r="B43" s="32">
        <v>539814</v>
      </c>
      <c r="C43" s="31" t="s">
        <v>957</v>
      </c>
      <c r="D43" s="31" t="s">
        <v>977</v>
      </c>
      <c r="E43" s="31" t="s">
        <v>598</v>
      </c>
      <c r="F43" s="90">
        <v>122849</v>
      </c>
      <c r="G43" s="32">
        <v>19.489999999999998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44481</v>
      </c>
      <c r="B44" s="32">
        <v>539814</v>
      </c>
      <c r="C44" s="31" t="s">
        <v>957</v>
      </c>
      <c r="D44" s="31" t="s">
        <v>976</v>
      </c>
      <c r="E44" s="31" t="s">
        <v>599</v>
      </c>
      <c r="F44" s="90">
        <v>45720</v>
      </c>
      <c r="G44" s="32">
        <v>19.3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44481</v>
      </c>
      <c r="B45" s="32">
        <v>534422</v>
      </c>
      <c r="C45" s="31" t="s">
        <v>861</v>
      </c>
      <c r="D45" s="31" t="s">
        <v>1048</v>
      </c>
      <c r="E45" s="31" t="s">
        <v>599</v>
      </c>
      <c r="F45" s="90">
        <v>75000</v>
      </c>
      <c r="G45" s="32">
        <v>32.950000000000003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44481</v>
      </c>
      <c r="B46" s="32">
        <v>534422</v>
      </c>
      <c r="C46" s="31" t="s">
        <v>861</v>
      </c>
      <c r="D46" s="31" t="s">
        <v>1049</v>
      </c>
      <c r="E46" s="31" t="s">
        <v>599</v>
      </c>
      <c r="F46" s="90">
        <v>84027</v>
      </c>
      <c r="G46" s="32">
        <v>31.29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44481</v>
      </c>
      <c r="B47" s="32">
        <v>534422</v>
      </c>
      <c r="C47" s="31" t="s">
        <v>861</v>
      </c>
      <c r="D47" s="31" t="s">
        <v>854</v>
      </c>
      <c r="E47" s="31" t="s">
        <v>599</v>
      </c>
      <c r="F47" s="90">
        <v>100000</v>
      </c>
      <c r="G47" s="32">
        <v>32.950000000000003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44481</v>
      </c>
      <c r="B48" s="32">
        <v>505523</v>
      </c>
      <c r="C48" s="31" t="s">
        <v>1050</v>
      </c>
      <c r="D48" s="31" t="s">
        <v>1051</v>
      </c>
      <c r="E48" s="31" t="s">
        <v>599</v>
      </c>
      <c r="F48" s="90">
        <v>1800000</v>
      </c>
      <c r="G48" s="32">
        <v>0.5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44481</v>
      </c>
      <c r="B49" s="32">
        <v>539519</v>
      </c>
      <c r="C49" s="31" t="s">
        <v>1052</v>
      </c>
      <c r="D49" s="31" t="s">
        <v>899</v>
      </c>
      <c r="E49" s="31" t="s">
        <v>598</v>
      </c>
      <c r="F49" s="90">
        <v>564</v>
      </c>
      <c r="G49" s="32">
        <v>44.65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44481</v>
      </c>
      <c r="B50" s="32">
        <v>539519</v>
      </c>
      <c r="C50" s="31" t="s">
        <v>1052</v>
      </c>
      <c r="D50" s="31" t="s">
        <v>899</v>
      </c>
      <c r="E50" s="31" t="s">
        <v>599</v>
      </c>
      <c r="F50" s="90">
        <v>94085</v>
      </c>
      <c r="G50" s="32">
        <v>43.15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44481</v>
      </c>
      <c r="B51" s="32">
        <v>539519</v>
      </c>
      <c r="C51" s="31" t="s">
        <v>1052</v>
      </c>
      <c r="D51" s="31" t="s">
        <v>1053</v>
      </c>
      <c r="E51" s="31" t="s">
        <v>599</v>
      </c>
      <c r="F51" s="90">
        <v>40201</v>
      </c>
      <c r="G51" s="32">
        <v>45.86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44481</v>
      </c>
      <c r="B52" s="32">
        <v>539767</v>
      </c>
      <c r="C52" s="31" t="s">
        <v>858</v>
      </c>
      <c r="D52" s="31" t="s">
        <v>1054</v>
      </c>
      <c r="E52" s="31" t="s">
        <v>598</v>
      </c>
      <c r="F52" s="90">
        <v>4</v>
      </c>
      <c r="G52" s="32">
        <v>12.4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44481</v>
      </c>
      <c r="B53" s="32">
        <v>539767</v>
      </c>
      <c r="C53" s="31" t="s">
        <v>858</v>
      </c>
      <c r="D53" s="31" t="s">
        <v>1054</v>
      </c>
      <c r="E53" s="31" t="s">
        <v>599</v>
      </c>
      <c r="F53" s="90">
        <v>99671</v>
      </c>
      <c r="G53" s="32">
        <v>13.01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44481</v>
      </c>
      <c r="B54" s="32">
        <v>539767</v>
      </c>
      <c r="C54" s="31" t="s">
        <v>858</v>
      </c>
      <c r="D54" s="31" t="s">
        <v>927</v>
      </c>
      <c r="E54" s="31" t="s">
        <v>598</v>
      </c>
      <c r="F54" s="90">
        <v>197831</v>
      </c>
      <c r="G54" s="32">
        <v>13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44481</v>
      </c>
      <c r="B55" s="32">
        <v>539767</v>
      </c>
      <c r="C55" s="31" t="s">
        <v>858</v>
      </c>
      <c r="D55" s="31" t="s">
        <v>1055</v>
      </c>
      <c r="E55" s="31" t="s">
        <v>599</v>
      </c>
      <c r="F55" s="90">
        <v>49139</v>
      </c>
      <c r="G55" s="32">
        <v>12.43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44481</v>
      </c>
      <c r="B56" s="32">
        <v>539767</v>
      </c>
      <c r="C56" s="31" t="s">
        <v>858</v>
      </c>
      <c r="D56" s="31" t="s">
        <v>1056</v>
      </c>
      <c r="E56" s="31" t="s">
        <v>599</v>
      </c>
      <c r="F56" s="90">
        <v>89703</v>
      </c>
      <c r="G56" s="32">
        <v>13.01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44481</v>
      </c>
      <c r="B57" s="32">
        <v>539767</v>
      </c>
      <c r="C57" s="31" t="s">
        <v>858</v>
      </c>
      <c r="D57" s="31" t="s">
        <v>1057</v>
      </c>
      <c r="E57" s="31" t="s">
        <v>598</v>
      </c>
      <c r="F57" s="90">
        <v>18162</v>
      </c>
      <c r="G57" s="32">
        <v>12.35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44481</v>
      </c>
      <c r="B58" s="32">
        <v>539767</v>
      </c>
      <c r="C58" s="31" t="s">
        <v>858</v>
      </c>
      <c r="D58" s="31" t="s">
        <v>1057</v>
      </c>
      <c r="E58" s="31" t="s">
        <v>599</v>
      </c>
      <c r="F58" s="90">
        <v>101</v>
      </c>
      <c r="G58" s="32">
        <v>13.19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44481</v>
      </c>
      <c r="B59" s="32">
        <v>538860</v>
      </c>
      <c r="C59" s="31" t="s">
        <v>879</v>
      </c>
      <c r="D59" s="31" t="s">
        <v>1058</v>
      </c>
      <c r="E59" s="31" t="s">
        <v>598</v>
      </c>
      <c r="F59" s="90">
        <v>782650</v>
      </c>
      <c r="G59" s="32">
        <v>0.38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44481</v>
      </c>
      <c r="B60" s="32">
        <v>538860</v>
      </c>
      <c r="C60" s="31" t="s">
        <v>879</v>
      </c>
      <c r="D60" s="31" t="s">
        <v>1058</v>
      </c>
      <c r="E60" s="31" t="s">
        <v>599</v>
      </c>
      <c r="F60" s="90">
        <v>10000</v>
      </c>
      <c r="G60" s="32">
        <v>0.38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44481</v>
      </c>
      <c r="B61" s="32">
        <v>538860</v>
      </c>
      <c r="C61" s="31" t="s">
        <v>879</v>
      </c>
      <c r="D61" s="31" t="s">
        <v>1059</v>
      </c>
      <c r="E61" s="31" t="s">
        <v>599</v>
      </c>
      <c r="F61" s="90">
        <v>1774000</v>
      </c>
      <c r="G61" s="32">
        <v>0.38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44481</v>
      </c>
      <c r="B62" s="32">
        <v>538860</v>
      </c>
      <c r="C62" s="20" t="s">
        <v>879</v>
      </c>
      <c r="D62" s="20" t="s">
        <v>979</v>
      </c>
      <c r="E62" s="31" t="s">
        <v>598</v>
      </c>
      <c r="F62" s="90">
        <v>818000</v>
      </c>
      <c r="G62" s="32">
        <v>0.38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44481</v>
      </c>
      <c r="B63" s="32">
        <v>538860</v>
      </c>
      <c r="C63" s="31" t="s">
        <v>879</v>
      </c>
      <c r="D63" s="31" t="s">
        <v>979</v>
      </c>
      <c r="E63" s="31" t="s">
        <v>599</v>
      </c>
      <c r="F63" s="90">
        <v>605000</v>
      </c>
      <c r="G63" s="32">
        <v>0.38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44481</v>
      </c>
      <c r="B64" s="32">
        <v>543366</v>
      </c>
      <c r="C64" s="31" t="s">
        <v>1060</v>
      </c>
      <c r="D64" s="31" t="s">
        <v>1061</v>
      </c>
      <c r="E64" s="31" t="s">
        <v>598</v>
      </c>
      <c r="F64" s="90">
        <v>8400</v>
      </c>
      <c r="G64" s="32">
        <v>79.44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44481</v>
      </c>
      <c r="B65" s="32">
        <v>543366</v>
      </c>
      <c r="C65" s="31" t="s">
        <v>1060</v>
      </c>
      <c r="D65" s="31" t="s">
        <v>1061</v>
      </c>
      <c r="E65" s="31" t="s">
        <v>599</v>
      </c>
      <c r="F65" s="90">
        <v>8400</v>
      </c>
      <c r="G65" s="32">
        <v>78.52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44481</v>
      </c>
      <c r="B66" s="32">
        <v>543366</v>
      </c>
      <c r="C66" s="31" t="s">
        <v>1060</v>
      </c>
      <c r="D66" s="31" t="s">
        <v>1062</v>
      </c>
      <c r="E66" s="31" t="s">
        <v>598</v>
      </c>
      <c r="F66" s="90">
        <v>4800</v>
      </c>
      <c r="G66" s="32">
        <v>77.099999999999994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44481</v>
      </c>
      <c r="B67" s="32">
        <v>543366</v>
      </c>
      <c r="C67" s="31" t="s">
        <v>1060</v>
      </c>
      <c r="D67" s="31" t="s">
        <v>1062</v>
      </c>
      <c r="E67" s="31" t="s">
        <v>599</v>
      </c>
      <c r="F67" s="90">
        <v>4800</v>
      </c>
      <c r="G67" s="32">
        <v>78.5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44481</v>
      </c>
      <c r="B68" s="32">
        <v>530525</v>
      </c>
      <c r="C68" s="31" t="s">
        <v>1063</v>
      </c>
      <c r="D68" s="31" t="s">
        <v>978</v>
      </c>
      <c r="E68" s="31" t="s">
        <v>599</v>
      </c>
      <c r="F68" s="90">
        <v>33589</v>
      </c>
      <c r="G68" s="32">
        <v>21.99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44481</v>
      </c>
      <c r="B69" s="32">
        <v>530525</v>
      </c>
      <c r="C69" s="31" t="s">
        <v>1063</v>
      </c>
      <c r="D69" s="31" t="s">
        <v>1064</v>
      </c>
      <c r="E69" s="31" t="s">
        <v>599</v>
      </c>
      <c r="F69" s="90">
        <v>50000</v>
      </c>
      <c r="G69" s="32">
        <v>21.99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44481</v>
      </c>
      <c r="B70" s="32">
        <v>530525</v>
      </c>
      <c r="C70" s="31" t="s">
        <v>1063</v>
      </c>
      <c r="D70" s="31" t="s">
        <v>1048</v>
      </c>
      <c r="E70" s="31" t="s">
        <v>599</v>
      </c>
      <c r="F70" s="90">
        <v>132000</v>
      </c>
      <c r="G70" s="32">
        <v>21.99</v>
      </c>
      <c r="H70" s="32" t="s">
        <v>315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44481</v>
      </c>
      <c r="B71" s="32">
        <v>530525</v>
      </c>
      <c r="C71" s="31" t="s">
        <v>1063</v>
      </c>
      <c r="D71" s="31" t="s">
        <v>1065</v>
      </c>
      <c r="E71" s="31" t="s">
        <v>599</v>
      </c>
      <c r="F71" s="90">
        <v>38253</v>
      </c>
      <c r="G71" s="32">
        <v>21.99</v>
      </c>
      <c r="H71" s="32" t="s">
        <v>315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44481</v>
      </c>
      <c r="B72" s="32">
        <v>530525</v>
      </c>
      <c r="C72" s="31" t="s">
        <v>1063</v>
      </c>
      <c r="D72" s="31" t="s">
        <v>854</v>
      </c>
      <c r="E72" s="31" t="s">
        <v>598</v>
      </c>
      <c r="F72" s="90">
        <v>3</v>
      </c>
      <c r="G72" s="32">
        <v>21</v>
      </c>
      <c r="H72" s="32" t="s">
        <v>315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44481</v>
      </c>
      <c r="B73" s="32">
        <v>530525</v>
      </c>
      <c r="C73" s="31" t="s">
        <v>1063</v>
      </c>
      <c r="D73" s="31" t="s">
        <v>854</v>
      </c>
      <c r="E73" s="31" t="s">
        <v>599</v>
      </c>
      <c r="F73" s="90">
        <v>97627</v>
      </c>
      <c r="G73" s="32">
        <v>21.99</v>
      </c>
      <c r="H73" s="32" t="s">
        <v>315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44481</v>
      </c>
      <c r="B74" s="32">
        <v>530525</v>
      </c>
      <c r="C74" s="31" t="s">
        <v>1063</v>
      </c>
      <c r="D74" s="31" t="s">
        <v>1066</v>
      </c>
      <c r="E74" s="31" t="s">
        <v>598</v>
      </c>
      <c r="F74" s="90">
        <v>50000</v>
      </c>
      <c r="G74" s="32">
        <v>21.99</v>
      </c>
      <c r="H74" s="32" t="s">
        <v>315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44481</v>
      </c>
      <c r="B75" s="32">
        <v>530525</v>
      </c>
      <c r="C75" s="31" t="s">
        <v>1063</v>
      </c>
      <c r="D75" s="31" t="s">
        <v>1067</v>
      </c>
      <c r="E75" s="31" t="s">
        <v>598</v>
      </c>
      <c r="F75" s="90">
        <v>50000</v>
      </c>
      <c r="G75" s="32">
        <v>21.99</v>
      </c>
      <c r="H75" s="32" t="s">
        <v>315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44481</v>
      </c>
      <c r="B76" s="32">
        <v>530525</v>
      </c>
      <c r="C76" s="31" t="s">
        <v>1063</v>
      </c>
      <c r="D76" s="31" t="s">
        <v>1068</v>
      </c>
      <c r="E76" s="31" t="s">
        <v>599</v>
      </c>
      <c r="F76" s="90">
        <v>28116</v>
      </c>
      <c r="G76" s="32">
        <v>21.99</v>
      </c>
      <c r="H76" s="32" t="s">
        <v>315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44481</v>
      </c>
      <c r="B77" s="32">
        <v>519397</v>
      </c>
      <c r="C77" s="31" t="s">
        <v>1069</v>
      </c>
      <c r="D77" s="31" t="s">
        <v>1070</v>
      </c>
      <c r="E77" s="31" t="s">
        <v>598</v>
      </c>
      <c r="F77" s="90">
        <v>250000</v>
      </c>
      <c r="G77" s="32">
        <v>45</v>
      </c>
      <c r="H77" s="32" t="s">
        <v>315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44481</v>
      </c>
      <c r="B78" s="32">
        <v>519397</v>
      </c>
      <c r="C78" s="31" t="s">
        <v>1069</v>
      </c>
      <c r="D78" s="31" t="s">
        <v>1071</v>
      </c>
      <c r="E78" s="31" t="s">
        <v>599</v>
      </c>
      <c r="F78" s="90">
        <v>500200</v>
      </c>
      <c r="G78" s="32">
        <v>45</v>
      </c>
      <c r="H78" s="32" t="s">
        <v>315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44481</v>
      </c>
      <c r="B79" s="32">
        <v>519397</v>
      </c>
      <c r="C79" s="31" t="s">
        <v>1069</v>
      </c>
      <c r="D79" s="31" t="s">
        <v>1072</v>
      </c>
      <c r="E79" s="31" t="s">
        <v>598</v>
      </c>
      <c r="F79" s="90">
        <v>150000</v>
      </c>
      <c r="G79" s="32">
        <v>45</v>
      </c>
      <c r="H79" s="32" t="s">
        <v>315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44481</v>
      </c>
      <c r="B80" s="32">
        <v>505515</v>
      </c>
      <c r="C80" s="31" t="s">
        <v>897</v>
      </c>
      <c r="D80" s="31" t="s">
        <v>980</v>
      </c>
      <c r="E80" s="31" t="s">
        <v>598</v>
      </c>
      <c r="F80" s="90">
        <v>55502</v>
      </c>
      <c r="G80" s="32">
        <v>31.3</v>
      </c>
      <c r="H80" s="32" t="s">
        <v>315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44481</v>
      </c>
      <c r="B81" s="32">
        <v>505515</v>
      </c>
      <c r="C81" s="31" t="s">
        <v>897</v>
      </c>
      <c r="D81" s="31" t="s">
        <v>980</v>
      </c>
      <c r="E81" s="31" t="s">
        <v>599</v>
      </c>
      <c r="F81" s="90">
        <v>55454</v>
      </c>
      <c r="G81" s="32">
        <v>31.35</v>
      </c>
      <c r="H81" s="32" t="s">
        <v>315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44481</v>
      </c>
      <c r="B82" s="32">
        <v>543373</v>
      </c>
      <c r="C82" s="31" t="s">
        <v>981</v>
      </c>
      <c r="D82" s="31" t="s">
        <v>982</v>
      </c>
      <c r="E82" s="31" t="s">
        <v>598</v>
      </c>
      <c r="F82" s="90">
        <v>57000</v>
      </c>
      <c r="G82" s="32">
        <v>42.02</v>
      </c>
      <c r="H82" s="32" t="s">
        <v>315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44481</v>
      </c>
      <c r="B83" s="32">
        <v>524470</v>
      </c>
      <c r="C83" s="31" t="s">
        <v>1073</v>
      </c>
      <c r="D83" s="31" t="s">
        <v>1049</v>
      </c>
      <c r="E83" s="31" t="s">
        <v>598</v>
      </c>
      <c r="F83" s="90">
        <v>4601127</v>
      </c>
      <c r="G83" s="32">
        <v>12.89</v>
      </c>
      <c r="H83" s="32" t="s">
        <v>315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44481</v>
      </c>
      <c r="B84" s="32">
        <v>524470</v>
      </c>
      <c r="C84" s="31" t="s">
        <v>1073</v>
      </c>
      <c r="D84" s="31" t="s">
        <v>1049</v>
      </c>
      <c r="E84" s="31" t="s">
        <v>599</v>
      </c>
      <c r="F84" s="90">
        <v>6281740</v>
      </c>
      <c r="G84" s="32">
        <v>13.05</v>
      </c>
      <c r="H84" s="32" t="s">
        <v>315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44481</v>
      </c>
      <c r="B85" s="32">
        <v>513305</v>
      </c>
      <c r="C85" s="31" t="s">
        <v>983</v>
      </c>
      <c r="D85" s="31" t="s">
        <v>1074</v>
      </c>
      <c r="E85" s="31" t="s">
        <v>599</v>
      </c>
      <c r="F85" s="90">
        <v>95185</v>
      </c>
      <c r="G85" s="32">
        <v>2.71</v>
      </c>
      <c r="H85" s="32" t="s">
        <v>315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44481</v>
      </c>
      <c r="B86" s="32">
        <v>540726</v>
      </c>
      <c r="C86" s="31" t="s">
        <v>1075</v>
      </c>
      <c r="D86" s="31" t="s">
        <v>956</v>
      </c>
      <c r="E86" s="31" t="s">
        <v>599</v>
      </c>
      <c r="F86" s="90">
        <v>74712</v>
      </c>
      <c r="G86" s="32">
        <v>39.83</v>
      </c>
      <c r="H86" s="32" t="s">
        <v>315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44481</v>
      </c>
      <c r="B87" s="32">
        <v>540726</v>
      </c>
      <c r="C87" s="31" t="s">
        <v>1075</v>
      </c>
      <c r="D87" s="31" t="s">
        <v>1076</v>
      </c>
      <c r="E87" s="31" t="s">
        <v>598</v>
      </c>
      <c r="F87" s="90">
        <v>125000</v>
      </c>
      <c r="G87" s="32">
        <v>39.630000000000003</v>
      </c>
      <c r="H87" s="32" t="s">
        <v>315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44481</v>
      </c>
      <c r="B88" s="32">
        <v>538706</v>
      </c>
      <c r="C88" s="31" t="s">
        <v>1077</v>
      </c>
      <c r="D88" s="31" t="s">
        <v>1078</v>
      </c>
      <c r="E88" s="31" t="s">
        <v>598</v>
      </c>
      <c r="F88" s="90">
        <v>80000</v>
      </c>
      <c r="G88" s="32">
        <v>136.16999999999999</v>
      </c>
      <c r="H88" s="32" t="s">
        <v>315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44481</v>
      </c>
      <c r="B89" s="32" t="s">
        <v>1079</v>
      </c>
      <c r="C89" s="31" t="s">
        <v>1080</v>
      </c>
      <c r="D89" s="31" t="s">
        <v>1081</v>
      </c>
      <c r="E89" s="31" t="s">
        <v>598</v>
      </c>
      <c r="F89" s="90">
        <v>100000</v>
      </c>
      <c r="G89" s="32">
        <v>40.5</v>
      </c>
      <c r="H89" s="32" t="s">
        <v>900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44481</v>
      </c>
      <c r="B90" s="32" t="s">
        <v>1079</v>
      </c>
      <c r="C90" s="31" t="s">
        <v>1080</v>
      </c>
      <c r="D90" s="31" t="s">
        <v>1082</v>
      </c>
      <c r="E90" s="31" t="s">
        <v>598</v>
      </c>
      <c r="F90" s="90">
        <v>100000</v>
      </c>
      <c r="G90" s="32">
        <v>40.5</v>
      </c>
      <c r="H90" s="32" t="s">
        <v>900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44481</v>
      </c>
      <c r="B91" s="32" t="s">
        <v>1079</v>
      </c>
      <c r="C91" s="31" t="s">
        <v>1080</v>
      </c>
      <c r="D91" s="31" t="s">
        <v>1083</v>
      </c>
      <c r="E91" s="31" t="s">
        <v>598</v>
      </c>
      <c r="F91" s="90">
        <v>192337</v>
      </c>
      <c r="G91" s="32">
        <v>40.5</v>
      </c>
      <c r="H91" s="32" t="s">
        <v>900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44481</v>
      </c>
      <c r="B92" s="32" t="s">
        <v>1084</v>
      </c>
      <c r="C92" s="31" t="s">
        <v>1085</v>
      </c>
      <c r="D92" s="31" t="s">
        <v>961</v>
      </c>
      <c r="E92" s="31" t="s">
        <v>598</v>
      </c>
      <c r="F92" s="90">
        <v>47036</v>
      </c>
      <c r="G92" s="32">
        <v>443.93</v>
      </c>
      <c r="H92" s="32" t="s">
        <v>900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44481</v>
      </c>
      <c r="B93" s="32" t="s">
        <v>1084</v>
      </c>
      <c r="C93" s="31" t="s">
        <v>1085</v>
      </c>
      <c r="D93" s="31" t="s">
        <v>1086</v>
      </c>
      <c r="E93" s="31" t="s">
        <v>598</v>
      </c>
      <c r="F93" s="90">
        <v>59489</v>
      </c>
      <c r="G93" s="32">
        <v>440.8</v>
      </c>
      <c r="H93" s="32" t="s">
        <v>900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44481</v>
      </c>
      <c r="B94" s="32" t="s">
        <v>1087</v>
      </c>
      <c r="C94" s="31" t="s">
        <v>1088</v>
      </c>
      <c r="D94" s="31" t="s">
        <v>1089</v>
      </c>
      <c r="E94" s="31" t="s">
        <v>598</v>
      </c>
      <c r="F94" s="90">
        <v>120000</v>
      </c>
      <c r="G94" s="32">
        <v>1001.33</v>
      </c>
      <c r="H94" s="32" t="s">
        <v>900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44481</v>
      </c>
      <c r="B95" s="32" t="s">
        <v>1090</v>
      </c>
      <c r="C95" s="31" t="s">
        <v>1091</v>
      </c>
      <c r="D95" s="31" t="s">
        <v>1092</v>
      </c>
      <c r="E95" s="31" t="s">
        <v>598</v>
      </c>
      <c r="F95" s="90">
        <v>19200</v>
      </c>
      <c r="G95" s="32">
        <v>99.22</v>
      </c>
      <c r="H95" s="32" t="s">
        <v>900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44481</v>
      </c>
      <c r="B96" s="32" t="s">
        <v>985</v>
      </c>
      <c r="C96" s="31" t="s">
        <v>986</v>
      </c>
      <c r="D96" s="31" t="s">
        <v>1093</v>
      </c>
      <c r="E96" s="31" t="s">
        <v>598</v>
      </c>
      <c r="F96" s="90">
        <v>120000</v>
      </c>
      <c r="G96" s="32">
        <v>5.84</v>
      </c>
      <c r="H96" s="32" t="s">
        <v>900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44481</v>
      </c>
      <c r="B97" s="32" t="s">
        <v>354</v>
      </c>
      <c r="C97" s="31" t="s">
        <v>1094</v>
      </c>
      <c r="D97" s="31" t="s">
        <v>1095</v>
      </c>
      <c r="E97" s="31" t="s">
        <v>598</v>
      </c>
      <c r="F97" s="90">
        <v>1945151</v>
      </c>
      <c r="G97" s="32">
        <v>293.91000000000003</v>
      </c>
      <c r="H97" s="32" t="s">
        <v>900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44481</v>
      </c>
      <c r="B98" s="32" t="s">
        <v>354</v>
      </c>
      <c r="C98" s="31" t="s">
        <v>1094</v>
      </c>
      <c r="D98" s="31" t="s">
        <v>987</v>
      </c>
      <c r="E98" s="31" t="s">
        <v>598</v>
      </c>
      <c r="F98" s="90">
        <v>2024552</v>
      </c>
      <c r="G98" s="32">
        <v>293.54000000000002</v>
      </c>
      <c r="H98" s="32" t="s">
        <v>900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44481</v>
      </c>
      <c r="B99" s="32" t="s">
        <v>1096</v>
      </c>
      <c r="C99" s="31" t="s">
        <v>1097</v>
      </c>
      <c r="D99" s="31" t="s">
        <v>1098</v>
      </c>
      <c r="E99" s="31" t="s">
        <v>598</v>
      </c>
      <c r="F99" s="90">
        <v>72000</v>
      </c>
      <c r="G99" s="32">
        <v>61.28</v>
      </c>
      <c r="H99" s="32" t="s">
        <v>900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44481</v>
      </c>
      <c r="B100" s="32" t="s">
        <v>1096</v>
      </c>
      <c r="C100" s="31" t="s">
        <v>1097</v>
      </c>
      <c r="D100" s="31" t="s">
        <v>1099</v>
      </c>
      <c r="E100" s="31" t="s">
        <v>598</v>
      </c>
      <c r="F100" s="90">
        <v>42000</v>
      </c>
      <c r="G100" s="32">
        <v>57</v>
      </c>
      <c r="H100" s="32" t="s">
        <v>900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44481</v>
      </c>
      <c r="B101" s="32" t="s">
        <v>1096</v>
      </c>
      <c r="C101" s="31" t="s">
        <v>1097</v>
      </c>
      <c r="D101" s="31" t="s">
        <v>1100</v>
      </c>
      <c r="E101" s="31" t="s">
        <v>598</v>
      </c>
      <c r="F101" s="90">
        <v>96000</v>
      </c>
      <c r="G101" s="32">
        <v>61.65</v>
      </c>
      <c r="H101" s="32" t="s">
        <v>900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44481</v>
      </c>
      <c r="B102" s="32" t="s">
        <v>1096</v>
      </c>
      <c r="C102" s="31" t="s">
        <v>1097</v>
      </c>
      <c r="D102" s="31" t="s">
        <v>988</v>
      </c>
      <c r="E102" s="31" t="s">
        <v>598</v>
      </c>
      <c r="F102" s="90">
        <v>60000</v>
      </c>
      <c r="G102" s="32">
        <v>57.56</v>
      </c>
      <c r="H102" s="32" t="s">
        <v>900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44481</v>
      </c>
      <c r="B103" s="32" t="s">
        <v>1101</v>
      </c>
      <c r="C103" s="31" t="s">
        <v>1102</v>
      </c>
      <c r="D103" s="31" t="s">
        <v>961</v>
      </c>
      <c r="E103" s="31" t="s">
        <v>598</v>
      </c>
      <c r="F103" s="90">
        <v>138413</v>
      </c>
      <c r="G103" s="32">
        <v>849.15</v>
      </c>
      <c r="H103" s="32" t="s">
        <v>900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44481</v>
      </c>
      <c r="B104" s="32" t="s">
        <v>1101</v>
      </c>
      <c r="C104" s="31" t="s">
        <v>1102</v>
      </c>
      <c r="D104" s="31" t="s">
        <v>958</v>
      </c>
      <c r="E104" s="31" t="s">
        <v>598</v>
      </c>
      <c r="F104" s="90">
        <v>159437</v>
      </c>
      <c r="G104" s="32">
        <v>835.23</v>
      </c>
      <c r="H104" s="32" t="s">
        <v>900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44481</v>
      </c>
      <c r="B105" s="32" t="s">
        <v>1101</v>
      </c>
      <c r="C105" s="31" t="s">
        <v>1102</v>
      </c>
      <c r="D105" s="31" t="s">
        <v>1103</v>
      </c>
      <c r="E105" s="31" t="s">
        <v>598</v>
      </c>
      <c r="F105" s="90">
        <v>98568</v>
      </c>
      <c r="G105" s="32">
        <v>850.14</v>
      </c>
      <c r="H105" s="32" t="s">
        <v>900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44481</v>
      </c>
      <c r="B106" s="32" t="s">
        <v>417</v>
      </c>
      <c r="C106" s="31" t="s">
        <v>960</v>
      </c>
      <c r="D106" s="31" t="s">
        <v>961</v>
      </c>
      <c r="E106" s="31" t="s">
        <v>598</v>
      </c>
      <c r="F106" s="90">
        <v>1658928</v>
      </c>
      <c r="G106" s="32">
        <v>786.69</v>
      </c>
      <c r="H106" s="32" t="s">
        <v>900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44481</v>
      </c>
      <c r="B107" s="32" t="s">
        <v>1104</v>
      </c>
      <c r="C107" s="31" t="s">
        <v>1105</v>
      </c>
      <c r="D107" s="31" t="s">
        <v>1106</v>
      </c>
      <c r="E107" s="31" t="s">
        <v>598</v>
      </c>
      <c r="F107" s="90">
        <v>2557922</v>
      </c>
      <c r="G107" s="32">
        <v>49.63</v>
      </c>
      <c r="H107" s="32" t="s">
        <v>900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44481</v>
      </c>
      <c r="B108" s="32" t="s">
        <v>1107</v>
      </c>
      <c r="C108" s="31" t="s">
        <v>1108</v>
      </c>
      <c r="D108" s="31" t="s">
        <v>1109</v>
      </c>
      <c r="E108" s="31" t="s">
        <v>598</v>
      </c>
      <c r="F108" s="90">
        <v>116163</v>
      </c>
      <c r="G108" s="32">
        <v>9.93</v>
      </c>
      <c r="H108" s="32" t="s">
        <v>900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44481</v>
      </c>
      <c r="B109" s="32" t="s">
        <v>989</v>
      </c>
      <c r="C109" s="31" t="s">
        <v>990</v>
      </c>
      <c r="D109" s="31" t="s">
        <v>899</v>
      </c>
      <c r="E109" s="31" t="s">
        <v>598</v>
      </c>
      <c r="F109" s="90">
        <v>884545</v>
      </c>
      <c r="G109" s="32">
        <v>40.53</v>
      </c>
      <c r="H109" s="32" t="s">
        <v>900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44481</v>
      </c>
      <c r="B110" s="32" t="s">
        <v>989</v>
      </c>
      <c r="C110" s="31" t="s">
        <v>990</v>
      </c>
      <c r="D110" s="31" t="s">
        <v>991</v>
      </c>
      <c r="E110" s="31" t="s">
        <v>598</v>
      </c>
      <c r="F110" s="90">
        <v>269190</v>
      </c>
      <c r="G110" s="32">
        <v>40.909999999999997</v>
      </c>
      <c r="H110" s="32" t="s">
        <v>900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44481</v>
      </c>
      <c r="B111" s="32" t="s">
        <v>992</v>
      </c>
      <c r="C111" s="31" t="s">
        <v>993</v>
      </c>
      <c r="D111" s="31" t="s">
        <v>961</v>
      </c>
      <c r="E111" s="31" t="s">
        <v>598</v>
      </c>
      <c r="F111" s="90">
        <v>480543</v>
      </c>
      <c r="G111" s="32">
        <v>413.66</v>
      </c>
      <c r="H111" s="32" t="s">
        <v>900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44481</v>
      </c>
      <c r="B112" s="32" t="s">
        <v>992</v>
      </c>
      <c r="C112" s="31" t="s">
        <v>993</v>
      </c>
      <c r="D112" s="31" t="s">
        <v>958</v>
      </c>
      <c r="E112" s="31" t="s">
        <v>598</v>
      </c>
      <c r="F112" s="90">
        <v>379942</v>
      </c>
      <c r="G112" s="32">
        <v>414.68</v>
      </c>
      <c r="H112" s="32" t="s">
        <v>900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44481</v>
      </c>
      <c r="B113" s="32" t="s">
        <v>1110</v>
      </c>
      <c r="C113" s="31" t="s">
        <v>1111</v>
      </c>
      <c r="D113" s="31" t="s">
        <v>1086</v>
      </c>
      <c r="E113" s="31" t="s">
        <v>598</v>
      </c>
      <c r="F113" s="90">
        <v>21898</v>
      </c>
      <c r="G113" s="32">
        <v>1033.55</v>
      </c>
      <c r="H113" s="32" t="s">
        <v>900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44481</v>
      </c>
      <c r="B114" s="32" t="s">
        <v>1112</v>
      </c>
      <c r="C114" s="31" t="s">
        <v>1113</v>
      </c>
      <c r="D114" s="31" t="s">
        <v>1114</v>
      </c>
      <c r="E114" s="31" t="s">
        <v>598</v>
      </c>
      <c r="F114" s="90">
        <v>2100000</v>
      </c>
      <c r="G114" s="32">
        <v>32.53</v>
      </c>
      <c r="H114" s="32" t="s">
        <v>900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44481</v>
      </c>
      <c r="B115" s="32" t="s">
        <v>1115</v>
      </c>
      <c r="C115" s="31" t="s">
        <v>1116</v>
      </c>
      <c r="D115" s="31" t="s">
        <v>1117</v>
      </c>
      <c r="E115" s="31" t="s">
        <v>598</v>
      </c>
      <c r="F115" s="90">
        <v>211686</v>
      </c>
      <c r="G115" s="32">
        <v>196.82</v>
      </c>
      <c r="H115" s="32" t="s">
        <v>900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44481</v>
      </c>
      <c r="B116" s="32" t="s">
        <v>1118</v>
      </c>
      <c r="C116" s="31" t="s">
        <v>1119</v>
      </c>
      <c r="D116" s="31" t="s">
        <v>984</v>
      </c>
      <c r="E116" s="31" t="s">
        <v>598</v>
      </c>
      <c r="F116" s="90">
        <v>101497</v>
      </c>
      <c r="G116" s="32">
        <v>26.42</v>
      </c>
      <c r="H116" s="32" t="s">
        <v>900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44481</v>
      </c>
      <c r="B117" s="32" t="s">
        <v>1118</v>
      </c>
      <c r="C117" s="31" t="s">
        <v>1119</v>
      </c>
      <c r="D117" s="31" t="s">
        <v>899</v>
      </c>
      <c r="E117" s="31" t="s">
        <v>598</v>
      </c>
      <c r="F117" s="90">
        <v>132663</v>
      </c>
      <c r="G117" s="32">
        <v>25.85</v>
      </c>
      <c r="H117" s="32" t="s">
        <v>900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44481</v>
      </c>
      <c r="B118" s="32" t="s">
        <v>994</v>
      </c>
      <c r="C118" s="31" t="s">
        <v>995</v>
      </c>
      <c r="D118" s="31" t="s">
        <v>1120</v>
      </c>
      <c r="E118" s="31" t="s">
        <v>598</v>
      </c>
      <c r="F118" s="90">
        <v>397650</v>
      </c>
      <c r="G118" s="32">
        <v>13.92</v>
      </c>
      <c r="H118" s="32" t="s">
        <v>900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44481</v>
      </c>
      <c r="B119" s="32" t="s">
        <v>1121</v>
      </c>
      <c r="C119" s="31" t="s">
        <v>1122</v>
      </c>
      <c r="D119" s="31" t="s">
        <v>1123</v>
      </c>
      <c r="E119" s="31" t="s">
        <v>598</v>
      </c>
      <c r="F119" s="90">
        <v>39942</v>
      </c>
      <c r="G119" s="32">
        <v>65.5</v>
      </c>
      <c r="H119" s="32" t="s">
        <v>900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44481</v>
      </c>
      <c r="B120" s="32" t="s">
        <v>1124</v>
      </c>
      <c r="C120" s="31" t="s">
        <v>1125</v>
      </c>
      <c r="D120" s="31" t="s">
        <v>1126</v>
      </c>
      <c r="E120" s="31" t="s">
        <v>598</v>
      </c>
      <c r="F120" s="90">
        <v>38400</v>
      </c>
      <c r="G120" s="32">
        <v>125</v>
      </c>
      <c r="H120" s="32" t="s">
        <v>900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44481</v>
      </c>
      <c r="B121" s="32" t="s">
        <v>1127</v>
      </c>
      <c r="C121" s="31" t="s">
        <v>1128</v>
      </c>
      <c r="D121" s="31" t="s">
        <v>961</v>
      </c>
      <c r="E121" s="31" t="s">
        <v>598</v>
      </c>
      <c r="F121" s="90">
        <v>186079</v>
      </c>
      <c r="G121" s="32">
        <v>83.72</v>
      </c>
      <c r="H121" s="32" t="s">
        <v>900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44481</v>
      </c>
      <c r="B122" s="32" t="s">
        <v>1127</v>
      </c>
      <c r="C122" s="31" t="s">
        <v>1128</v>
      </c>
      <c r="D122" s="31" t="s">
        <v>958</v>
      </c>
      <c r="E122" s="31" t="s">
        <v>598</v>
      </c>
      <c r="F122" s="90">
        <v>217549</v>
      </c>
      <c r="G122" s="32">
        <v>84.31</v>
      </c>
      <c r="H122" s="32" t="s">
        <v>900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44481</v>
      </c>
      <c r="B123" s="32" t="s">
        <v>1129</v>
      </c>
      <c r="C123" s="31" t="s">
        <v>1130</v>
      </c>
      <c r="D123" s="31" t="s">
        <v>1131</v>
      </c>
      <c r="E123" s="31" t="s">
        <v>598</v>
      </c>
      <c r="F123" s="90">
        <v>55000</v>
      </c>
      <c r="G123" s="32">
        <v>27.2</v>
      </c>
      <c r="H123" s="32" t="s">
        <v>900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44481</v>
      </c>
      <c r="B124" s="32" t="s">
        <v>1129</v>
      </c>
      <c r="C124" s="31" t="s">
        <v>1130</v>
      </c>
      <c r="D124" s="31" t="s">
        <v>1123</v>
      </c>
      <c r="E124" s="31" t="s">
        <v>598</v>
      </c>
      <c r="F124" s="90">
        <v>70000</v>
      </c>
      <c r="G124" s="32">
        <v>27.16</v>
      </c>
      <c r="H124" s="32" t="s">
        <v>900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44481</v>
      </c>
      <c r="B125" s="32" t="s">
        <v>1079</v>
      </c>
      <c r="C125" s="31" t="s">
        <v>1080</v>
      </c>
      <c r="D125" s="31" t="s">
        <v>1132</v>
      </c>
      <c r="E125" s="31" t="s">
        <v>599</v>
      </c>
      <c r="F125" s="90">
        <v>65178</v>
      </c>
      <c r="G125" s="32">
        <v>40.5</v>
      </c>
      <c r="H125" s="32" t="s">
        <v>900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44481</v>
      </c>
      <c r="B126" s="32" t="s">
        <v>1079</v>
      </c>
      <c r="C126" s="31" t="s">
        <v>1080</v>
      </c>
      <c r="D126" s="31" t="s">
        <v>1133</v>
      </c>
      <c r="E126" s="31" t="s">
        <v>599</v>
      </c>
      <c r="F126" s="90">
        <v>60000</v>
      </c>
      <c r="G126" s="32">
        <v>40.5</v>
      </c>
      <c r="H126" s="32" t="s">
        <v>900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44481</v>
      </c>
      <c r="B127" s="32" t="s">
        <v>1084</v>
      </c>
      <c r="C127" s="31" t="s">
        <v>1085</v>
      </c>
      <c r="D127" s="31" t="s">
        <v>1086</v>
      </c>
      <c r="E127" s="31" t="s">
        <v>599</v>
      </c>
      <c r="F127" s="90">
        <v>59489</v>
      </c>
      <c r="G127" s="32">
        <v>443.11</v>
      </c>
      <c r="H127" s="32" t="s">
        <v>900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44481</v>
      </c>
      <c r="B128" s="32" t="s">
        <v>1084</v>
      </c>
      <c r="C128" s="31" t="s">
        <v>1085</v>
      </c>
      <c r="D128" s="31" t="s">
        <v>961</v>
      </c>
      <c r="E128" s="31" t="s">
        <v>599</v>
      </c>
      <c r="F128" s="90">
        <v>46931</v>
      </c>
      <c r="G128" s="32">
        <v>441.36</v>
      </c>
      <c r="H128" s="32" t="s">
        <v>900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44481</v>
      </c>
      <c r="B129" s="32" t="s">
        <v>1087</v>
      </c>
      <c r="C129" s="31" t="s">
        <v>1088</v>
      </c>
      <c r="D129" s="31" t="s">
        <v>1134</v>
      </c>
      <c r="E129" s="31" t="s">
        <v>599</v>
      </c>
      <c r="F129" s="90">
        <v>120714</v>
      </c>
      <c r="G129" s="32">
        <v>1001.08</v>
      </c>
      <c r="H129" s="32" t="s">
        <v>900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44481</v>
      </c>
      <c r="B130" s="32" t="s">
        <v>1090</v>
      </c>
      <c r="C130" s="31" t="s">
        <v>1091</v>
      </c>
      <c r="D130" s="31" t="s">
        <v>1135</v>
      </c>
      <c r="E130" s="31" t="s">
        <v>599</v>
      </c>
      <c r="F130" s="90">
        <v>8400</v>
      </c>
      <c r="G130" s="32">
        <v>98.3</v>
      </c>
      <c r="H130" s="32" t="s">
        <v>900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44481</v>
      </c>
      <c r="B131" s="32" t="s">
        <v>985</v>
      </c>
      <c r="C131" s="31" t="s">
        <v>986</v>
      </c>
      <c r="D131" s="31" t="s">
        <v>1136</v>
      </c>
      <c r="E131" s="31" t="s">
        <v>599</v>
      </c>
      <c r="F131" s="90">
        <v>234000</v>
      </c>
      <c r="G131" s="32">
        <v>5.74</v>
      </c>
      <c r="H131" s="32" t="s">
        <v>900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44481</v>
      </c>
      <c r="B132" s="32" t="s">
        <v>354</v>
      </c>
      <c r="C132" s="31" t="s">
        <v>1094</v>
      </c>
      <c r="D132" s="31" t="s">
        <v>987</v>
      </c>
      <c r="E132" s="31" t="s">
        <v>599</v>
      </c>
      <c r="F132" s="90">
        <v>2024552</v>
      </c>
      <c r="G132" s="32">
        <v>293.64999999999998</v>
      </c>
      <c r="H132" s="32" t="s">
        <v>900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44481</v>
      </c>
      <c r="B133" s="32" t="s">
        <v>354</v>
      </c>
      <c r="C133" s="31" t="s">
        <v>1094</v>
      </c>
      <c r="D133" s="31" t="s">
        <v>1095</v>
      </c>
      <c r="E133" s="31" t="s">
        <v>599</v>
      </c>
      <c r="F133" s="90">
        <v>1951027</v>
      </c>
      <c r="G133" s="32">
        <v>294.14999999999998</v>
      </c>
      <c r="H133" s="32" t="s">
        <v>900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44481</v>
      </c>
      <c r="B134" s="32" t="s">
        <v>1096</v>
      </c>
      <c r="C134" s="31" t="s">
        <v>1097</v>
      </c>
      <c r="D134" s="31" t="s">
        <v>1137</v>
      </c>
      <c r="E134" s="31" t="s">
        <v>599</v>
      </c>
      <c r="F134" s="90">
        <v>102000</v>
      </c>
      <c r="G134" s="32">
        <v>61.67</v>
      </c>
      <c r="H134" s="32" t="s">
        <v>900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44481</v>
      </c>
      <c r="B135" s="32" t="s">
        <v>1096</v>
      </c>
      <c r="C135" s="31" t="s">
        <v>1097</v>
      </c>
      <c r="D135" s="31" t="s">
        <v>1100</v>
      </c>
      <c r="E135" s="31" t="s">
        <v>599</v>
      </c>
      <c r="F135" s="90">
        <v>60000</v>
      </c>
      <c r="G135" s="32">
        <v>57.01</v>
      </c>
      <c r="H135" s="32" t="s">
        <v>900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44481</v>
      </c>
      <c r="B136" s="32" t="s">
        <v>1096</v>
      </c>
      <c r="C136" s="31" t="s">
        <v>1097</v>
      </c>
      <c r="D136" s="31" t="s">
        <v>988</v>
      </c>
      <c r="E136" s="31" t="s">
        <v>599</v>
      </c>
      <c r="F136" s="90">
        <v>60000</v>
      </c>
      <c r="G136" s="32">
        <v>61.17</v>
      </c>
      <c r="H136" s="32" t="s">
        <v>900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44481</v>
      </c>
      <c r="B137" s="32" t="s">
        <v>1096</v>
      </c>
      <c r="C137" s="31" t="s">
        <v>1097</v>
      </c>
      <c r="D137" s="31" t="s">
        <v>1138</v>
      </c>
      <c r="E137" s="31" t="s">
        <v>599</v>
      </c>
      <c r="F137" s="90">
        <v>102000</v>
      </c>
      <c r="G137" s="32">
        <v>57.8</v>
      </c>
      <c r="H137" s="32" t="s">
        <v>900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44481</v>
      </c>
      <c r="B138" s="32" t="s">
        <v>1096</v>
      </c>
      <c r="C138" s="31" t="s">
        <v>1097</v>
      </c>
      <c r="D138" s="31" t="s">
        <v>1139</v>
      </c>
      <c r="E138" s="31" t="s">
        <v>599</v>
      </c>
      <c r="F138" s="90">
        <v>48000</v>
      </c>
      <c r="G138" s="32">
        <v>61.77</v>
      </c>
      <c r="H138" s="32" t="s">
        <v>900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44481</v>
      </c>
      <c r="B139" s="32" t="s">
        <v>1101</v>
      </c>
      <c r="C139" s="31" t="s">
        <v>1102</v>
      </c>
      <c r="D139" s="31" t="s">
        <v>961</v>
      </c>
      <c r="E139" s="31" t="s">
        <v>599</v>
      </c>
      <c r="F139" s="90">
        <v>138851</v>
      </c>
      <c r="G139" s="32">
        <v>851.03</v>
      </c>
      <c r="H139" s="32" t="s">
        <v>900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44481</v>
      </c>
      <c r="B140" s="32" t="s">
        <v>1101</v>
      </c>
      <c r="C140" s="31" t="s">
        <v>1102</v>
      </c>
      <c r="D140" s="31" t="s">
        <v>1103</v>
      </c>
      <c r="E140" s="31" t="s">
        <v>599</v>
      </c>
      <c r="F140" s="90">
        <v>98568</v>
      </c>
      <c r="G140" s="32">
        <v>850.62</v>
      </c>
      <c r="H140" s="32" t="s">
        <v>900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44481</v>
      </c>
      <c r="B141" s="32" t="s">
        <v>1101</v>
      </c>
      <c r="C141" s="31" t="s">
        <v>1102</v>
      </c>
      <c r="D141" s="31" t="s">
        <v>958</v>
      </c>
      <c r="E141" s="31" t="s">
        <v>599</v>
      </c>
      <c r="F141" s="90">
        <v>159437</v>
      </c>
      <c r="G141" s="32">
        <v>835.99</v>
      </c>
      <c r="H141" s="32" t="s">
        <v>900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44481</v>
      </c>
      <c r="B142" s="32" t="s">
        <v>417</v>
      </c>
      <c r="C142" s="31" t="s">
        <v>960</v>
      </c>
      <c r="D142" s="31" t="s">
        <v>961</v>
      </c>
      <c r="E142" s="31" t="s">
        <v>599</v>
      </c>
      <c r="F142" s="90">
        <v>1695264</v>
      </c>
      <c r="G142" s="32">
        <v>787.31</v>
      </c>
      <c r="H142" s="32" t="s">
        <v>900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44481</v>
      </c>
      <c r="B143" s="32" t="s">
        <v>1107</v>
      </c>
      <c r="C143" s="31" t="s">
        <v>1108</v>
      </c>
      <c r="D143" s="31" t="s">
        <v>1109</v>
      </c>
      <c r="E143" s="31" t="s">
        <v>599</v>
      </c>
      <c r="F143" s="90">
        <v>3071</v>
      </c>
      <c r="G143" s="32">
        <v>10.15</v>
      </c>
      <c r="H143" s="32" t="s">
        <v>900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44481</v>
      </c>
      <c r="B144" s="32" t="s">
        <v>989</v>
      </c>
      <c r="C144" s="31" t="s">
        <v>990</v>
      </c>
      <c r="D144" s="31" t="s">
        <v>1140</v>
      </c>
      <c r="E144" s="31" t="s">
        <v>599</v>
      </c>
      <c r="F144" s="90">
        <v>296500</v>
      </c>
      <c r="G144" s="32">
        <v>37.5</v>
      </c>
      <c r="H144" s="32" t="s">
        <v>900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44481</v>
      </c>
      <c r="B145" s="32" t="s">
        <v>989</v>
      </c>
      <c r="C145" s="31" t="s">
        <v>990</v>
      </c>
      <c r="D145" s="31" t="s">
        <v>899</v>
      </c>
      <c r="E145" s="31" t="s">
        <v>599</v>
      </c>
      <c r="F145" s="90">
        <v>913769</v>
      </c>
      <c r="G145" s="32">
        <v>44.72</v>
      </c>
      <c r="H145" s="32" t="s">
        <v>900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44481</v>
      </c>
      <c r="B146" s="32" t="s">
        <v>989</v>
      </c>
      <c r="C146" s="31" t="s">
        <v>990</v>
      </c>
      <c r="D146" s="31" t="s">
        <v>991</v>
      </c>
      <c r="E146" s="31" t="s">
        <v>599</v>
      </c>
      <c r="F146" s="90">
        <v>57390</v>
      </c>
      <c r="G146" s="32">
        <v>41.87</v>
      </c>
      <c r="H146" s="32" t="s">
        <v>900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44481</v>
      </c>
      <c r="B147" s="32" t="s">
        <v>992</v>
      </c>
      <c r="C147" s="31" t="s">
        <v>993</v>
      </c>
      <c r="D147" s="31" t="s">
        <v>961</v>
      </c>
      <c r="E147" s="31" t="s">
        <v>599</v>
      </c>
      <c r="F147" s="90">
        <v>482792</v>
      </c>
      <c r="G147" s="32">
        <v>414.49</v>
      </c>
      <c r="H147" s="32" t="s">
        <v>900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44481</v>
      </c>
      <c r="B148" s="32" t="s">
        <v>992</v>
      </c>
      <c r="C148" s="31" t="s">
        <v>993</v>
      </c>
      <c r="D148" s="31" t="s">
        <v>958</v>
      </c>
      <c r="E148" s="31" t="s">
        <v>599</v>
      </c>
      <c r="F148" s="90">
        <v>379942</v>
      </c>
      <c r="G148" s="32">
        <v>414.47</v>
      </c>
      <c r="H148" s="32" t="s">
        <v>900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44481</v>
      </c>
      <c r="B149" s="32" t="s">
        <v>1110</v>
      </c>
      <c r="C149" s="31" t="s">
        <v>1111</v>
      </c>
      <c r="D149" s="31" t="s">
        <v>1086</v>
      </c>
      <c r="E149" s="31" t="s">
        <v>599</v>
      </c>
      <c r="F149" s="90">
        <v>21898</v>
      </c>
      <c r="G149" s="32">
        <v>1038.21</v>
      </c>
      <c r="H149" s="32" t="s">
        <v>900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44481</v>
      </c>
      <c r="B150" s="32" t="s">
        <v>1115</v>
      </c>
      <c r="C150" s="31" t="s">
        <v>1116</v>
      </c>
      <c r="D150" s="31" t="s">
        <v>1141</v>
      </c>
      <c r="E150" s="31" t="s">
        <v>599</v>
      </c>
      <c r="F150" s="90">
        <v>275000</v>
      </c>
      <c r="G150" s="32">
        <v>191.43</v>
      </c>
      <c r="H150" s="32" t="s">
        <v>900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44481</v>
      </c>
      <c r="B151" s="32" t="s">
        <v>1115</v>
      </c>
      <c r="C151" s="31" t="s">
        <v>1116</v>
      </c>
      <c r="D151" s="31" t="s">
        <v>1117</v>
      </c>
      <c r="E151" s="31" t="s">
        <v>599</v>
      </c>
      <c r="F151" s="90">
        <v>6999</v>
      </c>
      <c r="G151" s="32">
        <v>249.4</v>
      </c>
      <c r="H151" s="32" t="s">
        <v>900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44481</v>
      </c>
      <c r="B152" s="32" t="s">
        <v>1118</v>
      </c>
      <c r="C152" s="31" t="s">
        <v>1119</v>
      </c>
      <c r="D152" s="31" t="s">
        <v>899</v>
      </c>
      <c r="E152" s="31" t="s">
        <v>599</v>
      </c>
      <c r="F152" s="90">
        <v>1448</v>
      </c>
      <c r="G152" s="32">
        <v>23.81</v>
      </c>
      <c r="H152" s="32" t="s">
        <v>900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44481</v>
      </c>
      <c r="B153" s="32" t="s">
        <v>1118</v>
      </c>
      <c r="C153" s="31" t="s">
        <v>1119</v>
      </c>
      <c r="D153" s="31" t="s">
        <v>984</v>
      </c>
      <c r="E153" s="31" t="s">
        <v>599</v>
      </c>
      <c r="F153" s="90">
        <v>4556</v>
      </c>
      <c r="G153" s="32">
        <v>25.05</v>
      </c>
      <c r="H153" s="32" t="s">
        <v>900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44481</v>
      </c>
      <c r="B154" s="32" t="s">
        <v>1118</v>
      </c>
      <c r="C154" s="31" t="s">
        <v>1119</v>
      </c>
      <c r="D154" s="31" t="s">
        <v>1142</v>
      </c>
      <c r="E154" s="31" t="s">
        <v>599</v>
      </c>
      <c r="F154" s="90">
        <v>153469</v>
      </c>
      <c r="G154" s="32">
        <v>26.58</v>
      </c>
      <c r="H154" s="32" t="s">
        <v>900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44481</v>
      </c>
      <c r="B155" s="32" t="s">
        <v>1121</v>
      </c>
      <c r="C155" s="31" t="s">
        <v>1122</v>
      </c>
      <c r="D155" s="31" t="s">
        <v>1123</v>
      </c>
      <c r="E155" s="31" t="s">
        <v>599</v>
      </c>
      <c r="F155" s="90">
        <v>54942</v>
      </c>
      <c r="G155" s="32">
        <v>65.069999999999993</v>
      </c>
      <c r="H155" s="32" t="s">
        <v>900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44481</v>
      </c>
      <c r="B156" s="32" t="s">
        <v>1124</v>
      </c>
      <c r="C156" s="31" t="s">
        <v>1125</v>
      </c>
      <c r="D156" s="31" t="s">
        <v>1143</v>
      </c>
      <c r="E156" s="31" t="s">
        <v>599</v>
      </c>
      <c r="F156" s="90">
        <v>48000</v>
      </c>
      <c r="G156" s="32">
        <v>125</v>
      </c>
      <c r="H156" s="32" t="s">
        <v>900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44481</v>
      </c>
      <c r="B157" s="32" t="s">
        <v>1127</v>
      </c>
      <c r="C157" s="31" t="s">
        <v>1128</v>
      </c>
      <c r="D157" s="31" t="s">
        <v>958</v>
      </c>
      <c r="E157" s="31" t="s">
        <v>599</v>
      </c>
      <c r="F157" s="90">
        <v>217549</v>
      </c>
      <c r="G157" s="32">
        <v>84.49</v>
      </c>
      <c r="H157" s="32" t="s">
        <v>900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44481</v>
      </c>
      <c r="B158" s="32" t="s">
        <v>1127</v>
      </c>
      <c r="C158" s="31" t="s">
        <v>1128</v>
      </c>
      <c r="D158" s="31" t="s">
        <v>961</v>
      </c>
      <c r="E158" s="31" t="s">
        <v>599</v>
      </c>
      <c r="F158" s="90">
        <v>181534</v>
      </c>
      <c r="G158" s="32">
        <v>84.22</v>
      </c>
      <c r="H158" s="32" t="s">
        <v>900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44481</v>
      </c>
      <c r="B159" s="32" t="s">
        <v>1129</v>
      </c>
      <c r="C159" s="31" t="s">
        <v>1130</v>
      </c>
      <c r="D159" s="31" t="s">
        <v>1123</v>
      </c>
      <c r="E159" s="31" t="s">
        <v>599</v>
      </c>
      <c r="F159" s="90">
        <v>50000</v>
      </c>
      <c r="G159" s="32">
        <v>27.16</v>
      </c>
      <c r="H159" s="32" t="s">
        <v>900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44481</v>
      </c>
      <c r="B160" s="32" t="s">
        <v>1129</v>
      </c>
      <c r="C160" s="31" t="s">
        <v>1130</v>
      </c>
      <c r="D160" s="31" t="s">
        <v>1131</v>
      </c>
      <c r="E160" s="31" t="s">
        <v>599</v>
      </c>
      <c r="F160" s="90">
        <v>25000</v>
      </c>
      <c r="G160" s="32">
        <v>27.15</v>
      </c>
      <c r="H160" s="32" t="s">
        <v>900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7"/>
  <sheetViews>
    <sheetView zoomScale="85" zoomScaleNormal="85" workbookViewId="0">
      <selection activeCell="J16" sqref="J1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44482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0">
        <v>1</v>
      </c>
      <c r="B10" s="309">
        <v>44454</v>
      </c>
      <c r="C10" s="341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870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Intra'!B11:C511,2,0)</f>
        <v>2233.6999999999998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1484.75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880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863</v>
      </c>
      <c r="G13" s="107">
        <v>495</v>
      </c>
      <c r="H13" s="110"/>
      <c r="I13" s="111" t="s">
        <v>864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509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871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0">
        <v>6</v>
      </c>
      <c r="B15" s="309">
        <v>44466</v>
      </c>
      <c r="C15" s="341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865</v>
      </c>
      <c r="J15" s="314" t="s">
        <v>873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Intra'!B16:C516,2,0)</f>
        <v>2066.35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866</v>
      </c>
      <c r="J16" s="103" t="s">
        <v>996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867</v>
      </c>
      <c r="J17" s="304" t="s">
        <v>872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855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881</v>
      </c>
      <c r="J19" s="103" t="s">
        <v>944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904</v>
      </c>
      <c r="G20" s="107">
        <v>660</v>
      </c>
      <c r="H20" s="110"/>
      <c r="I20" s="111" t="s">
        <v>905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Intra'!B22:C522,2,0)</f>
        <v>703.4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0">
        <v>12</v>
      </c>
      <c r="B21" s="378">
        <v>44474</v>
      </c>
      <c r="C21" s="341"/>
      <c r="D21" s="310" t="s">
        <v>532</v>
      </c>
      <c r="E21" s="311" t="s">
        <v>615</v>
      </c>
      <c r="F21" s="312">
        <v>675</v>
      </c>
      <c r="G21" s="312">
        <v>619</v>
      </c>
      <c r="H21" s="311">
        <v>708.5</v>
      </c>
      <c r="I21" s="313" t="s">
        <v>906</v>
      </c>
      <c r="J21" s="314" t="s">
        <v>923</v>
      </c>
      <c r="K21" s="314">
        <f t="shared" ref="K21" si="21">H21-F21</f>
        <v>33.5</v>
      </c>
      <c r="L21" s="315">
        <f t="shared" ref="L21" si="22">(F21*-0.7)/100</f>
        <v>-4.7249999999999996</v>
      </c>
      <c r="M21" s="316">
        <f t="shared" ref="M21" si="23">(K21+L21)/F21</f>
        <v>4.2629629629629628E-2</v>
      </c>
      <c r="N21" s="314" t="s">
        <v>613</v>
      </c>
      <c r="O21" s="317">
        <v>44475</v>
      </c>
      <c r="P21" s="312">
        <f>VLOOKUP(D21,'MidCap Intra'!B22:C522,2,0)</f>
        <v>664.9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>
        <v>13</v>
      </c>
      <c r="B22" s="108">
        <v>44475</v>
      </c>
      <c r="C22" s="114"/>
      <c r="D22" s="109" t="s">
        <v>139</v>
      </c>
      <c r="E22" s="110" t="s">
        <v>615</v>
      </c>
      <c r="F22" s="107" t="s">
        <v>921</v>
      </c>
      <c r="G22" s="107">
        <v>216</v>
      </c>
      <c r="H22" s="110"/>
      <c r="I22" s="111" t="s">
        <v>922</v>
      </c>
      <c r="J22" s="112" t="s">
        <v>616</v>
      </c>
      <c r="K22" s="113"/>
      <c r="L22" s="108"/>
      <c r="M22" s="114"/>
      <c r="N22" s="109"/>
      <c r="O22" s="110"/>
      <c r="P22" s="107">
        <f>VLOOKUP(D22,'MidCap Intra'!B24:C524,2,0)</f>
        <v>241.3</v>
      </c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954</v>
      </c>
      <c r="G23" s="107">
        <v>3670</v>
      </c>
      <c r="H23" s="110"/>
      <c r="I23" s="111" t="s">
        <v>955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Intra'!B25:C525,2,0)</f>
        <v>3867.95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962</v>
      </c>
      <c r="G24" s="107">
        <v>6980</v>
      </c>
      <c r="H24" s="110"/>
      <c r="I24" s="111" t="s">
        <v>963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Intra'!B26:C526,2,0)</f>
        <v>7250.15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0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3"/>
      <c r="B26" s="108"/>
      <c r="C26" s="114"/>
      <c r="D26" s="109"/>
      <c r="E26" s="110"/>
      <c r="F26" s="107"/>
      <c r="G26" s="107"/>
      <c r="H26" s="110"/>
      <c r="I26" s="111"/>
      <c r="J26" s="112"/>
      <c r="K26" s="113"/>
      <c r="L26" s="108"/>
      <c r="M26" s="114"/>
      <c r="N26" s="109"/>
      <c r="O26" s="110"/>
      <c r="P26" s="11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20"/>
      <c r="B27" s="121"/>
      <c r="C27" s="122"/>
      <c r="D27" s="123"/>
      <c r="E27" s="124"/>
      <c r="F27" s="124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4.25" customHeight="1">
      <c r="A28" s="120"/>
      <c r="B28" s="121"/>
      <c r="C28" s="122"/>
      <c r="D28" s="123"/>
      <c r="E28" s="124"/>
      <c r="F28" s="124"/>
      <c r="G28" s="120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 t="s">
        <v>618</v>
      </c>
      <c r="B29" s="133"/>
      <c r="C29" s="134"/>
      <c r="D29" s="135"/>
      <c r="E29" s="136"/>
      <c r="F29" s="136"/>
      <c r="G29" s="136"/>
      <c r="H29" s="136"/>
      <c r="I29" s="136"/>
      <c r="J29" s="137"/>
      <c r="K29" s="136"/>
      <c r="L29" s="138"/>
      <c r="M29" s="59"/>
      <c r="N29" s="137"/>
      <c r="O29" s="13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 t="s">
        <v>619</v>
      </c>
      <c r="B30" s="132"/>
      <c r="C30" s="132"/>
      <c r="D30" s="132"/>
      <c r="E30" s="44"/>
      <c r="F30" s="140" t="s">
        <v>620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 t="s">
        <v>621</v>
      </c>
      <c r="B31" s="132"/>
      <c r="C31" s="132"/>
      <c r="D31" s="132"/>
      <c r="E31" s="6"/>
      <c r="F31" s="140" t="s">
        <v>622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/>
      <c r="B32" s="132"/>
      <c r="C32" s="132"/>
      <c r="D32" s="132"/>
      <c r="E32" s="6"/>
      <c r="F32" s="6"/>
      <c r="G32" s="6"/>
      <c r="H32" s="6"/>
      <c r="I32" s="6"/>
      <c r="J32" s="145"/>
      <c r="K32" s="142"/>
      <c r="L32" s="142"/>
      <c r="M32" s="6"/>
      <c r="N32" s="146"/>
      <c r="O32" s="1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.75" customHeight="1">
      <c r="A33" s="1"/>
      <c r="B33" s="147" t="s">
        <v>623</v>
      </c>
      <c r="C33" s="147"/>
      <c r="D33" s="147"/>
      <c r="E33" s="147"/>
      <c r="F33" s="148"/>
      <c r="G33" s="6"/>
      <c r="H33" s="6"/>
      <c r="I33" s="149"/>
      <c r="J33" s="150"/>
      <c r="K33" s="151"/>
      <c r="L33" s="150"/>
      <c r="M33" s="6"/>
      <c r="N33" s="1"/>
      <c r="O33" s="1"/>
      <c r="P33" s="1"/>
      <c r="R33" s="59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99" t="s">
        <v>16</v>
      </c>
      <c r="B34" s="152" t="s">
        <v>590</v>
      </c>
      <c r="C34" s="102"/>
      <c r="D34" s="101" t="s">
        <v>601</v>
      </c>
      <c r="E34" s="100" t="s">
        <v>602</v>
      </c>
      <c r="F34" s="100" t="s">
        <v>603</v>
      </c>
      <c r="G34" s="100" t="s">
        <v>624</v>
      </c>
      <c r="H34" s="100" t="s">
        <v>605</v>
      </c>
      <c r="I34" s="100" t="s">
        <v>606</v>
      </c>
      <c r="J34" s="100" t="s">
        <v>607</v>
      </c>
      <c r="K34" s="100" t="s">
        <v>625</v>
      </c>
      <c r="L34" s="153" t="s">
        <v>609</v>
      </c>
      <c r="M34" s="102" t="s">
        <v>610</v>
      </c>
      <c r="N34" s="100" t="s">
        <v>611</v>
      </c>
      <c r="O34" s="101" t="s">
        <v>612</v>
      </c>
      <c r="P34" s="1"/>
      <c r="Q34" s="1"/>
      <c r="R34" s="59"/>
      <c r="S34" s="59"/>
      <c r="T34" s="59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s="269" customFormat="1" ht="15" customHeight="1">
      <c r="A35" s="424">
        <v>1</v>
      </c>
      <c r="B35" s="363">
        <v>44462</v>
      </c>
      <c r="C35" s="425"/>
      <c r="D35" s="426" t="s">
        <v>90</v>
      </c>
      <c r="E35" s="427" t="s">
        <v>615</v>
      </c>
      <c r="F35" s="427">
        <v>1707</v>
      </c>
      <c r="G35" s="427">
        <v>1670</v>
      </c>
      <c r="H35" s="427">
        <v>1709</v>
      </c>
      <c r="I35" s="427" t="s">
        <v>850</v>
      </c>
      <c r="J35" s="366" t="s">
        <v>965</v>
      </c>
      <c r="K35" s="366">
        <f t="shared" ref="K35:K36" si="24">H35-F35</f>
        <v>2</v>
      </c>
      <c r="L35" s="428">
        <f>(F35*-0.7)/100</f>
        <v>-11.948999999999998</v>
      </c>
      <c r="M35" s="429">
        <f t="shared" ref="M35:M36" si="25">(K35+L35)/F35</f>
        <v>-5.8283538371411824E-3</v>
      </c>
      <c r="N35" s="366" t="s">
        <v>613</v>
      </c>
      <c r="O35" s="430">
        <v>44480</v>
      </c>
      <c r="R35" s="288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90">
        <v>2</v>
      </c>
      <c r="B36" s="267">
        <v>44470</v>
      </c>
      <c r="C36" s="291"/>
      <c r="D36" s="308" t="s">
        <v>196</v>
      </c>
      <c r="E36" s="303" t="s">
        <v>615</v>
      </c>
      <c r="F36" s="303">
        <v>822</v>
      </c>
      <c r="G36" s="303">
        <v>797</v>
      </c>
      <c r="H36" s="303">
        <v>842</v>
      </c>
      <c r="I36" s="303" t="s">
        <v>874</v>
      </c>
      <c r="J36" s="103" t="s">
        <v>997</v>
      </c>
      <c r="K36" s="103">
        <f t="shared" si="24"/>
        <v>20</v>
      </c>
      <c r="L36" s="104">
        <f>(F36*-0.7)/100</f>
        <v>-5.7539999999999996</v>
      </c>
      <c r="M36" s="105">
        <f t="shared" si="25"/>
        <v>1.7330900243309005E-2</v>
      </c>
      <c r="N36" s="103" t="s">
        <v>613</v>
      </c>
      <c r="O36" s="106">
        <v>44481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3</v>
      </c>
      <c r="B37" s="267">
        <v>44470</v>
      </c>
      <c r="C37" s="291"/>
      <c r="D37" s="308" t="s">
        <v>355</v>
      </c>
      <c r="E37" s="303" t="s">
        <v>615</v>
      </c>
      <c r="F37" s="303">
        <v>814</v>
      </c>
      <c r="G37" s="303">
        <v>794</v>
      </c>
      <c r="H37" s="303">
        <v>832.5</v>
      </c>
      <c r="I37" s="303" t="s">
        <v>875</v>
      </c>
      <c r="J37" s="103" t="s">
        <v>924</v>
      </c>
      <c r="K37" s="103">
        <f t="shared" ref="K37" si="26">H37-F37</f>
        <v>18.5</v>
      </c>
      <c r="L37" s="104">
        <f>(F37*-0.7)/100</f>
        <v>-5.6979999999999995</v>
      </c>
      <c r="M37" s="105">
        <f t="shared" ref="M37" si="27">(K37+L37)/F37</f>
        <v>1.5727272727272725E-2</v>
      </c>
      <c r="N37" s="103" t="s">
        <v>613</v>
      </c>
      <c r="O37" s="106">
        <v>44475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4</v>
      </c>
      <c r="B38" s="267">
        <v>44470</v>
      </c>
      <c r="C38" s="291"/>
      <c r="D38" s="308" t="s">
        <v>248</v>
      </c>
      <c r="E38" s="303" t="s">
        <v>615</v>
      </c>
      <c r="F38" s="303">
        <v>54.95</v>
      </c>
      <c r="G38" s="303">
        <v>53</v>
      </c>
      <c r="H38" s="303">
        <v>56.2</v>
      </c>
      <c r="I38" s="303" t="s">
        <v>876</v>
      </c>
      <c r="J38" s="103" t="s">
        <v>877</v>
      </c>
      <c r="K38" s="103">
        <f t="shared" ref="K38:K40" si="28">H38-F38</f>
        <v>1.25</v>
      </c>
      <c r="L38" s="104">
        <f>(F38*-0.07)/100</f>
        <v>-3.8465000000000006E-2</v>
      </c>
      <c r="M38" s="105">
        <f t="shared" ref="M38:M40" si="29">(K38+L38)/F38</f>
        <v>2.2047952684258416E-2</v>
      </c>
      <c r="N38" s="103" t="s">
        <v>613</v>
      </c>
      <c r="O38" s="377">
        <v>44470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5</v>
      </c>
      <c r="B39" s="267">
        <v>44474</v>
      </c>
      <c r="C39" s="291"/>
      <c r="D39" s="308" t="s">
        <v>199</v>
      </c>
      <c r="E39" s="303" t="s">
        <v>615</v>
      </c>
      <c r="F39" s="303">
        <v>809.5</v>
      </c>
      <c r="G39" s="303">
        <v>788</v>
      </c>
      <c r="H39" s="303">
        <v>830</v>
      </c>
      <c r="I39" s="303" t="s">
        <v>903</v>
      </c>
      <c r="J39" s="103" t="s">
        <v>926</v>
      </c>
      <c r="K39" s="103">
        <f t="shared" si="28"/>
        <v>20.5</v>
      </c>
      <c r="L39" s="104">
        <f>(F39*-0.7)/100</f>
        <v>-5.6665000000000001</v>
      </c>
      <c r="M39" s="105">
        <f t="shared" si="29"/>
        <v>1.8324274243360101E-2</v>
      </c>
      <c r="N39" s="103" t="s">
        <v>613</v>
      </c>
      <c r="O39" s="106">
        <v>44475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6</v>
      </c>
      <c r="B40" s="267">
        <v>44474</v>
      </c>
      <c r="C40" s="291"/>
      <c r="D40" s="308" t="s">
        <v>82</v>
      </c>
      <c r="E40" s="303" t="s">
        <v>615</v>
      </c>
      <c r="F40" s="303">
        <v>3890</v>
      </c>
      <c r="G40" s="303">
        <v>3770</v>
      </c>
      <c r="H40" s="303">
        <v>3992.5</v>
      </c>
      <c r="I40" s="303" t="s">
        <v>907</v>
      </c>
      <c r="J40" s="103" t="s">
        <v>925</v>
      </c>
      <c r="K40" s="103">
        <f t="shared" si="28"/>
        <v>102.5</v>
      </c>
      <c r="L40" s="104">
        <f>(F40*-0.7)/100</f>
        <v>-27.23</v>
      </c>
      <c r="M40" s="105">
        <f t="shared" si="29"/>
        <v>1.9349614395886887E-2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7</v>
      </c>
      <c r="B41" s="267">
        <v>44474</v>
      </c>
      <c r="C41" s="291"/>
      <c r="D41" s="308" t="s">
        <v>898</v>
      </c>
      <c r="E41" s="303" t="s">
        <v>615</v>
      </c>
      <c r="F41" s="303">
        <v>985.5</v>
      </c>
      <c r="G41" s="303">
        <v>960</v>
      </c>
      <c r="H41" s="303">
        <v>998</v>
      </c>
      <c r="I41" s="303">
        <v>1020</v>
      </c>
      <c r="J41" s="103" t="s">
        <v>908</v>
      </c>
      <c r="K41" s="103">
        <f t="shared" ref="K41" si="30">H41-F41</f>
        <v>12.5</v>
      </c>
      <c r="L41" s="104">
        <f>(F41*-0.07)/100</f>
        <v>-0.68985000000000019</v>
      </c>
      <c r="M41" s="105">
        <f t="shared" ref="M41" si="31">(K41+L41)/F41</f>
        <v>1.1983916793505835E-2</v>
      </c>
      <c r="N41" s="103" t="s">
        <v>613</v>
      </c>
      <c r="O41" s="377">
        <v>44474</v>
      </c>
      <c r="R41" s="288" t="s">
        <v>617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8</v>
      </c>
      <c r="B42" s="392">
        <v>44476</v>
      </c>
      <c r="C42" s="291"/>
      <c r="D42" s="308" t="s">
        <v>469</v>
      </c>
      <c r="E42" s="303" t="s">
        <v>615</v>
      </c>
      <c r="F42" s="303">
        <v>192.5</v>
      </c>
      <c r="G42" s="303">
        <v>186</v>
      </c>
      <c r="H42" s="303">
        <v>197.25</v>
      </c>
      <c r="I42" s="303" t="s">
        <v>931</v>
      </c>
      <c r="J42" s="103" t="s">
        <v>932</v>
      </c>
      <c r="K42" s="103">
        <f t="shared" ref="K42" si="32">H42-F42</f>
        <v>4.75</v>
      </c>
      <c r="L42" s="104">
        <f>(F42*-0.07)/100</f>
        <v>-0.13475000000000001</v>
      </c>
      <c r="M42" s="105">
        <f t="shared" ref="M42" si="33">(K42+L42)/F42</f>
        <v>2.3975324675324674E-2</v>
      </c>
      <c r="N42" s="103" t="s">
        <v>613</v>
      </c>
      <c r="O42" s="377">
        <v>44476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80">
        <v>9</v>
      </c>
      <c r="B43" s="339">
        <v>44476</v>
      </c>
      <c r="C43" s="281"/>
      <c r="D43" s="282" t="s">
        <v>425</v>
      </c>
      <c r="E43" s="283" t="s">
        <v>615</v>
      </c>
      <c r="F43" s="283" t="s">
        <v>936</v>
      </c>
      <c r="G43" s="283">
        <v>1745</v>
      </c>
      <c r="H43" s="283"/>
      <c r="I43" s="283" t="s">
        <v>937</v>
      </c>
      <c r="J43" s="280" t="s">
        <v>616</v>
      </c>
      <c r="K43" s="339"/>
      <c r="L43" s="281"/>
      <c r="M43" s="282"/>
      <c r="N43" s="283"/>
      <c r="O43" s="283"/>
      <c r="R43" s="288" t="s">
        <v>614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10</v>
      </c>
      <c r="B44" s="392">
        <v>44477</v>
      </c>
      <c r="C44" s="291"/>
      <c r="D44" s="308" t="s">
        <v>533</v>
      </c>
      <c r="E44" s="303" t="s">
        <v>615</v>
      </c>
      <c r="F44" s="303">
        <v>410.5</v>
      </c>
      <c r="G44" s="303">
        <v>399</v>
      </c>
      <c r="H44" s="303">
        <v>423</v>
      </c>
      <c r="I44" s="303" t="s">
        <v>951</v>
      </c>
      <c r="J44" s="103" t="s">
        <v>908</v>
      </c>
      <c r="K44" s="103">
        <f t="shared" ref="K44" si="34">H44-F44</f>
        <v>12.5</v>
      </c>
      <c r="L44" s="104">
        <f>(F44*-0.7)/100</f>
        <v>-2.8734999999999995</v>
      </c>
      <c r="M44" s="105">
        <f t="shared" ref="M44" si="35">(K44+L44)/F44</f>
        <v>2.3450669914738126E-2</v>
      </c>
      <c r="N44" s="103" t="s">
        <v>613</v>
      </c>
      <c r="O44" s="106">
        <v>44481</v>
      </c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11</v>
      </c>
      <c r="B45" s="392">
        <v>44477</v>
      </c>
      <c r="C45" s="291"/>
      <c r="D45" s="308" t="s">
        <v>355</v>
      </c>
      <c r="E45" s="303" t="s">
        <v>615</v>
      </c>
      <c r="F45" s="303">
        <v>808</v>
      </c>
      <c r="G45" s="303">
        <v>788</v>
      </c>
      <c r="H45" s="303">
        <v>821.5</v>
      </c>
      <c r="I45" s="303" t="s">
        <v>952</v>
      </c>
      <c r="J45" s="103" t="s">
        <v>953</v>
      </c>
      <c r="K45" s="103">
        <f t="shared" ref="K45" si="36">H45-F45</f>
        <v>13.5</v>
      </c>
      <c r="L45" s="104">
        <f>(F45*-0.07)/100</f>
        <v>-0.56559999999999999</v>
      </c>
      <c r="M45" s="105">
        <f t="shared" ref="M45" si="37">(K45+L45)/F45</f>
        <v>1.600792079207921E-2</v>
      </c>
      <c r="N45" s="103" t="s">
        <v>613</v>
      </c>
      <c r="O45" s="377">
        <v>44476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12</v>
      </c>
      <c r="B46" s="392">
        <v>44480</v>
      </c>
      <c r="C46" s="291"/>
      <c r="D46" s="308" t="s">
        <v>298</v>
      </c>
      <c r="E46" s="303" t="s">
        <v>615</v>
      </c>
      <c r="F46" s="303">
        <v>237</v>
      </c>
      <c r="G46" s="303">
        <v>230</v>
      </c>
      <c r="H46" s="303">
        <v>244.5</v>
      </c>
      <c r="I46" s="303" t="s">
        <v>964</v>
      </c>
      <c r="J46" s="103" t="s">
        <v>894</v>
      </c>
      <c r="K46" s="103">
        <f t="shared" ref="K46" si="38">H46-F46</f>
        <v>7.5</v>
      </c>
      <c r="L46" s="104">
        <f>(F46*-0.07)/100</f>
        <v>-0.16589999999999999</v>
      </c>
      <c r="M46" s="105">
        <f t="shared" ref="M46" si="39">(K46+L46)/F46</f>
        <v>3.0945569620253167E-2</v>
      </c>
      <c r="N46" s="103" t="s">
        <v>613</v>
      </c>
      <c r="O46" s="377">
        <v>44480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80">
        <v>13</v>
      </c>
      <c r="B47" s="339">
        <v>44480</v>
      </c>
      <c r="C47" s="281"/>
      <c r="D47" s="282" t="s">
        <v>199</v>
      </c>
      <c r="E47" s="283" t="s">
        <v>615</v>
      </c>
      <c r="F47" s="283" t="s">
        <v>966</v>
      </c>
      <c r="G47" s="283">
        <v>790</v>
      </c>
      <c r="H47" s="283"/>
      <c r="I47" s="283" t="s">
        <v>967</v>
      </c>
      <c r="J47" s="280" t="s">
        <v>616</v>
      </c>
      <c r="K47" s="339"/>
      <c r="L47" s="281"/>
      <c r="M47" s="282"/>
      <c r="N47" s="283"/>
      <c r="O47" s="283"/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80">
        <v>14</v>
      </c>
      <c r="B48" s="339">
        <v>44481</v>
      </c>
      <c r="C48" s="281"/>
      <c r="D48" s="282" t="s">
        <v>298</v>
      </c>
      <c r="E48" s="283" t="s">
        <v>615</v>
      </c>
      <c r="F48" s="283" t="s">
        <v>998</v>
      </c>
      <c r="G48" s="283">
        <v>230</v>
      </c>
      <c r="H48" s="283"/>
      <c r="I48" s="283" t="s">
        <v>964</v>
      </c>
      <c r="J48" s="280" t="s">
        <v>616</v>
      </c>
      <c r="K48" s="339"/>
      <c r="L48" s="281"/>
      <c r="M48" s="282"/>
      <c r="N48" s="283"/>
      <c r="O48" s="283"/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280">
        <v>15</v>
      </c>
      <c r="B49" s="339">
        <v>44481</v>
      </c>
      <c r="C49" s="281"/>
      <c r="D49" s="282" t="s">
        <v>999</v>
      </c>
      <c r="E49" s="283" t="s">
        <v>615</v>
      </c>
      <c r="F49" s="283" t="s">
        <v>1000</v>
      </c>
      <c r="G49" s="283">
        <v>498</v>
      </c>
      <c r="H49" s="283"/>
      <c r="I49" s="283" t="s">
        <v>1001</v>
      </c>
      <c r="J49" s="280" t="s">
        <v>616</v>
      </c>
      <c r="K49" s="339"/>
      <c r="L49" s="281"/>
      <c r="M49" s="282"/>
      <c r="N49" s="283"/>
      <c r="O49" s="283"/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80"/>
      <c r="B50" s="339"/>
      <c r="C50" s="281"/>
      <c r="D50" s="282"/>
      <c r="E50" s="283"/>
      <c r="F50" s="283"/>
      <c r="G50" s="283"/>
      <c r="H50" s="283"/>
      <c r="I50" s="283"/>
      <c r="J50" s="280"/>
      <c r="K50" s="339"/>
      <c r="L50" s="281"/>
      <c r="M50" s="282"/>
      <c r="N50" s="283"/>
      <c r="O50" s="283"/>
      <c r="R50" s="28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/>
      <c r="B51" s="339"/>
      <c r="C51" s="281"/>
      <c r="D51" s="282"/>
      <c r="E51" s="283"/>
      <c r="F51" s="283"/>
      <c r="G51" s="283"/>
      <c r="H51" s="283"/>
      <c r="I51" s="283"/>
      <c r="J51" s="280"/>
      <c r="K51" s="339"/>
      <c r="L51" s="281"/>
      <c r="M51" s="282"/>
      <c r="N51" s="283"/>
      <c r="O51" s="283"/>
      <c r="R51" s="28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ht="15" customHeight="1">
      <c r="A52" s="271"/>
      <c r="B52" s="272"/>
      <c r="C52" s="273"/>
      <c r="D52" s="274"/>
      <c r="E52" s="275"/>
      <c r="F52" s="275"/>
      <c r="G52" s="275"/>
      <c r="H52" s="275"/>
      <c r="I52" s="275"/>
      <c r="J52" s="284"/>
      <c r="K52" s="284"/>
      <c r="L52" s="276"/>
      <c r="M52" s="285"/>
      <c r="N52" s="284"/>
      <c r="O52" s="286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55"/>
      <c r="B54" s="121"/>
      <c r="C54" s="156"/>
      <c r="D54" s="157"/>
      <c r="E54" s="120"/>
      <c r="F54" s="120"/>
      <c r="G54" s="120"/>
      <c r="H54" s="120"/>
      <c r="I54" s="120"/>
      <c r="J54" s="158"/>
      <c r="K54" s="158"/>
      <c r="L54" s="159"/>
      <c r="M54" s="160"/>
      <c r="N54" s="126"/>
      <c r="O54" s="161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32" t="s">
        <v>618</v>
      </c>
      <c r="B55" s="156"/>
      <c r="C55" s="156"/>
      <c r="D55" s="1"/>
      <c r="E55" s="6"/>
      <c r="F55" s="6"/>
      <c r="G55" s="6"/>
      <c r="H55" s="6" t="s">
        <v>630</v>
      </c>
      <c r="I55" s="6"/>
      <c r="J55" s="6"/>
      <c r="K55" s="128"/>
      <c r="L55" s="160"/>
      <c r="M55" s="128"/>
      <c r="N55" s="129"/>
      <c r="O55" s="128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39" t="s">
        <v>619</v>
      </c>
      <c r="B56" s="132"/>
      <c r="C56" s="132"/>
      <c r="D56" s="132"/>
      <c r="E56" s="44"/>
      <c r="F56" s="140" t="s">
        <v>620</v>
      </c>
      <c r="G56" s="59"/>
      <c r="H56" s="44"/>
      <c r="I56" s="59"/>
      <c r="J56" s="6"/>
      <c r="K56" s="162"/>
      <c r="L56" s="163"/>
      <c r="M56" s="6"/>
      <c r="N56" s="122"/>
      <c r="O56" s="164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4.25" customHeight="1">
      <c r="A57" s="139"/>
      <c r="B57" s="132"/>
      <c r="C57" s="132"/>
      <c r="D57" s="132"/>
      <c r="E57" s="6"/>
      <c r="F57" s="140" t="s">
        <v>622</v>
      </c>
      <c r="G57" s="59"/>
      <c r="H57" s="44"/>
      <c r="I57" s="59"/>
      <c r="J57" s="6"/>
      <c r="K57" s="162"/>
      <c r="L57" s="163"/>
      <c r="M57" s="6"/>
      <c r="N57" s="122"/>
      <c r="O57" s="164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32"/>
      <c r="B58" s="132"/>
      <c r="C58" s="132"/>
      <c r="D58" s="132"/>
      <c r="E58" s="6"/>
      <c r="F58" s="6"/>
      <c r="G58" s="6"/>
      <c r="H58" s="6"/>
      <c r="I58" s="6"/>
      <c r="J58" s="145"/>
      <c r="K58" s="142"/>
      <c r="L58" s="143"/>
      <c r="M58" s="6"/>
      <c r="N58" s="146"/>
      <c r="O58" s="1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2.75" customHeight="1">
      <c r="A59" s="165" t="s">
        <v>631</v>
      </c>
      <c r="B59" s="165"/>
      <c r="C59" s="165"/>
      <c r="D59" s="165"/>
      <c r="E59" s="6"/>
      <c r="F59" s="6"/>
      <c r="G59" s="6"/>
      <c r="H59" s="6"/>
      <c r="I59" s="6"/>
      <c r="J59" s="6"/>
      <c r="K59" s="6"/>
      <c r="L59" s="6"/>
      <c r="M59" s="6"/>
      <c r="N59" s="6"/>
      <c r="O59" s="2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38.25" customHeight="1">
      <c r="A60" s="100" t="s">
        <v>16</v>
      </c>
      <c r="B60" s="100" t="s">
        <v>590</v>
      </c>
      <c r="C60" s="100"/>
      <c r="D60" s="101" t="s">
        <v>601</v>
      </c>
      <c r="E60" s="100" t="s">
        <v>602</v>
      </c>
      <c r="F60" s="100" t="s">
        <v>603</v>
      </c>
      <c r="G60" s="100" t="s">
        <v>624</v>
      </c>
      <c r="H60" s="100" t="s">
        <v>605</v>
      </c>
      <c r="I60" s="100" t="s">
        <v>606</v>
      </c>
      <c r="J60" s="99" t="s">
        <v>607</v>
      </c>
      <c r="K60" s="166" t="s">
        <v>632</v>
      </c>
      <c r="L60" s="102" t="s">
        <v>609</v>
      </c>
      <c r="M60" s="166" t="s">
        <v>633</v>
      </c>
      <c r="N60" s="100" t="s">
        <v>634</v>
      </c>
      <c r="O60" s="99" t="s">
        <v>611</v>
      </c>
      <c r="P60" s="101" t="s">
        <v>612</v>
      </c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s="269" customFormat="1" ht="13.5" customHeight="1">
      <c r="A61" s="362">
        <v>1</v>
      </c>
      <c r="B61" s="363">
        <v>44469</v>
      </c>
      <c r="C61" s="364"/>
      <c r="D61" s="364" t="s">
        <v>868</v>
      </c>
      <c r="E61" s="362" t="s">
        <v>615</v>
      </c>
      <c r="F61" s="362">
        <v>1597.5</v>
      </c>
      <c r="G61" s="362">
        <v>1575</v>
      </c>
      <c r="H61" s="365">
        <v>1599</v>
      </c>
      <c r="I61" s="365">
        <v>1640</v>
      </c>
      <c r="J61" s="366" t="s">
        <v>896</v>
      </c>
      <c r="K61" s="367">
        <f t="shared" ref="K61" si="40">H61-F61</f>
        <v>1.5</v>
      </c>
      <c r="L61" s="368">
        <f t="shared" ref="L61" si="41">(H61*N61)*0.07%</f>
        <v>615.61500000000012</v>
      </c>
      <c r="M61" s="369">
        <f t="shared" ref="M61" si="42">(K61*N61)-L61</f>
        <v>209.38499999999988</v>
      </c>
      <c r="N61" s="365">
        <v>550</v>
      </c>
      <c r="O61" s="370" t="s">
        <v>736</v>
      </c>
      <c r="P61" s="371">
        <v>44473</v>
      </c>
      <c r="Q61" s="278"/>
      <c r="R61" s="334" t="s">
        <v>614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333"/>
      <c r="AG61" s="289"/>
      <c r="AH61" s="332"/>
      <c r="AI61" s="332"/>
      <c r="AJ61" s="333"/>
      <c r="AK61" s="333"/>
      <c r="AL61" s="333"/>
    </row>
    <row r="62" spans="1:38" s="269" customFormat="1" ht="13.5" customHeight="1">
      <c r="A62" s="360">
        <v>2</v>
      </c>
      <c r="B62" s="267">
        <v>44469</v>
      </c>
      <c r="C62" s="361"/>
      <c r="D62" s="361" t="s">
        <v>869</v>
      </c>
      <c r="E62" s="360" t="s">
        <v>615</v>
      </c>
      <c r="F62" s="360">
        <v>727.5</v>
      </c>
      <c r="G62" s="360">
        <v>717</v>
      </c>
      <c r="H62" s="357">
        <v>735</v>
      </c>
      <c r="I62" s="357">
        <v>745</v>
      </c>
      <c r="J62" s="103" t="s">
        <v>894</v>
      </c>
      <c r="K62" s="354">
        <f t="shared" ref="K62" si="43">H62-F62</f>
        <v>7.5</v>
      </c>
      <c r="L62" s="355">
        <f t="shared" ref="L62" si="44">(H62*N62)*0.07%</f>
        <v>565.95000000000005</v>
      </c>
      <c r="M62" s="356">
        <f t="shared" ref="M62" si="45">(K62*N62)-L62</f>
        <v>7684.05</v>
      </c>
      <c r="N62" s="357">
        <v>1100</v>
      </c>
      <c r="O62" s="358" t="s">
        <v>613</v>
      </c>
      <c r="P62" s="359">
        <v>44473</v>
      </c>
      <c r="Q62" s="278"/>
      <c r="R62" s="334" t="s">
        <v>614</v>
      </c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3"/>
      <c r="AG62" s="289"/>
      <c r="AH62" s="332"/>
      <c r="AI62" s="332"/>
      <c r="AJ62" s="333"/>
      <c r="AK62" s="333"/>
      <c r="AL62" s="333"/>
    </row>
    <row r="63" spans="1:38" s="269" customFormat="1" ht="13.5" customHeight="1">
      <c r="A63" s="360">
        <v>3</v>
      </c>
      <c r="B63" s="267">
        <v>44473</v>
      </c>
      <c r="C63" s="361"/>
      <c r="D63" s="361" t="s">
        <v>882</v>
      </c>
      <c r="E63" s="360" t="s">
        <v>615</v>
      </c>
      <c r="F63" s="360">
        <v>1229</v>
      </c>
      <c r="G63" s="360">
        <v>1212</v>
      </c>
      <c r="H63" s="357">
        <v>1243</v>
      </c>
      <c r="I63" s="357" t="s">
        <v>883</v>
      </c>
      <c r="J63" s="103" t="s">
        <v>895</v>
      </c>
      <c r="K63" s="354">
        <f t="shared" ref="K63" si="46">H63-F63</f>
        <v>14</v>
      </c>
      <c r="L63" s="355">
        <f t="shared" ref="L63" si="47">(H63*N63)*0.07%</f>
        <v>652.57500000000005</v>
      </c>
      <c r="M63" s="356">
        <f t="shared" ref="M63" si="48">(K63*N63)-L63</f>
        <v>9847.4249999999993</v>
      </c>
      <c r="N63" s="357">
        <v>750</v>
      </c>
      <c r="O63" s="358" t="s">
        <v>613</v>
      </c>
      <c r="P63" s="359">
        <v>44473</v>
      </c>
      <c r="Q63" s="278"/>
      <c r="R63" s="334" t="s">
        <v>617</v>
      </c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3"/>
      <c r="AG63" s="289"/>
      <c r="AH63" s="332"/>
      <c r="AI63" s="332"/>
      <c r="AJ63" s="333"/>
      <c r="AK63" s="333"/>
      <c r="AL63" s="333"/>
    </row>
    <row r="64" spans="1:38" s="269" customFormat="1" ht="13.5" customHeight="1">
      <c r="A64" s="360">
        <v>4</v>
      </c>
      <c r="B64" s="267">
        <v>44473</v>
      </c>
      <c r="C64" s="361"/>
      <c r="D64" s="361" t="s">
        <v>884</v>
      </c>
      <c r="E64" s="360" t="s">
        <v>615</v>
      </c>
      <c r="F64" s="360">
        <v>1674</v>
      </c>
      <c r="G64" s="360">
        <v>1650</v>
      </c>
      <c r="H64" s="357">
        <v>1690</v>
      </c>
      <c r="I64" s="357" t="s">
        <v>885</v>
      </c>
      <c r="J64" s="103" t="s">
        <v>901</v>
      </c>
      <c r="K64" s="354">
        <f t="shared" ref="K64:K66" si="49">H64-F64</f>
        <v>16</v>
      </c>
      <c r="L64" s="355">
        <f t="shared" ref="L64:L66" si="50">(H64*N64)*0.07%</f>
        <v>709.80000000000007</v>
      </c>
      <c r="M64" s="356">
        <f t="shared" ref="M64:M66" si="51">(K64*N64)-L64</f>
        <v>8890.2000000000007</v>
      </c>
      <c r="N64" s="357">
        <v>600</v>
      </c>
      <c r="O64" s="358" t="s">
        <v>613</v>
      </c>
      <c r="P64" s="359">
        <v>44474</v>
      </c>
      <c r="Q64" s="278"/>
      <c r="R64" s="334" t="s">
        <v>614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3"/>
      <c r="AG64" s="289"/>
      <c r="AH64" s="332"/>
      <c r="AI64" s="332"/>
      <c r="AJ64" s="333"/>
      <c r="AK64" s="333"/>
      <c r="AL64" s="333"/>
    </row>
    <row r="65" spans="1:38" s="269" customFormat="1" ht="13.5" customHeight="1">
      <c r="A65" s="360">
        <v>5</v>
      </c>
      <c r="B65" s="267">
        <v>44473</v>
      </c>
      <c r="C65" s="361"/>
      <c r="D65" s="361" t="s">
        <v>886</v>
      </c>
      <c r="E65" s="360" t="s">
        <v>615</v>
      </c>
      <c r="F65" s="360">
        <v>702</v>
      </c>
      <c r="G65" s="360">
        <v>690</v>
      </c>
      <c r="H65" s="357">
        <v>708</v>
      </c>
      <c r="I65" s="357" t="s">
        <v>887</v>
      </c>
      <c r="J65" s="103" t="s">
        <v>912</v>
      </c>
      <c r="K65" s="354">
        <f t="shared" si="49"/>
        <v>6</v>
      </c>
      <c r="L65" s="355">
        <f t="shared" si="50"/>
        <v>681.45</v>
      </c>
      <c r="M65" s="356">
        <f t="shared" si="51"/>
        <v>7568.55</v>
      </c>
      <c r="N65" s="357">
        <v>1375</v>
      </c>
      <c r="O65" s="358" t="s">
        <v>613</v>
      </c>
      <c r="P65" s="359">
        <v>44475</v>
      </c>
      <c r="Q65" s="278"/>
      <c r="R65" s="334" t="s">
        <v>617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3"/>
      <c r="AG65" s="289"/>
      <c r="AH65" s="332"/>
      <c r="AI65" s="332"/>
      <c r="AJ65" s="333"/>
      <c r="AK65" s="333"/>
      <c r="AL65" s="333"/>
    </row>
    <row r="66" spans="1:38" s="269" customFormat="1" ht="13.5" customHeight="1">
      <c r="A66" s="379">
        <v>6</v>
      </c>
      <c r="B66" s="380">
        <v>44473</v>
      </c>
      <c r="C66" s="381"/>
      <c r="D66" s="381" t="s">
        <v>892</v>
      </c>
      <c r="E66" s="379" t="s">
        <v>615</v>
      </c>
      <c r="F66" s="379">
        <v>565.5</v>
      </c>
      <c r="G66" s="379">
        <v>555</v>
      </c>
      <c r="H66" s="382">
        <v>555</v>
      </c>
      <c r="I66" s="382">
        <v>585</v>
      </c>
      <c r="J66" s="304" t="s">
        <v>913</v>
      </c>
      <c r="K66" s="386">
        <f t="shared" si="49"/>
        <v>-10.5</v>
      </c>
      <c r="L66" s="387">
        <f t="shared" si="50"/>
        <v>543.90000000000009</v>
      </c>
      <c r="M66" s="388">
        <f t="shared" si="51"/>
        <v>-15243.9</v>
      </c>
      <c r="N66" s="382">
        <v>1400</v>
      </c>
      <c r="O66" s="389" t="s">
        <v>626</v>
      </c>
      <c r="P66" s="390">
        <v>44475</v>
      </c>
      <c r="Q66" s="278"/>
      <c r="R66" s="334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3"/>
      <c r="AG66" s="289"/>
      <c r="AH66" s="332"/>
      <c r="AI66" s="332"/>
      <c r="AJ66" s="333"/>
      <c r="AK66" s="333"/>
      <c r="AL66" s="333"/>
    </row>
    <row r="67" spans="1:38" s="269" customFormat="1" ht="13.5" customHeight="1">
      <c r="A67" s="360">
        <v>7</v>
      </c>
      <c r="B67" s="267">
        <v>44473</v>
      </c>
      <c r="C67" s="361"/>
      <c r="D67" s="361" t="s">
        <v>868</v>
      </c>
      <c r="E67" s="360" t="s">
        <v>615</v>
      </c>
      <c r="F67" s="360">
        <v>1590</v>
      </c>
      <c r="G67" s="360">
        <v>1568</v>
      </c>
      <c r="H67" s="357">
        <v>1605.5</v>
      </c>
      <c r="I67" s="357" t="s">
        <v>893</v>
      </c>
      <c r="J67" s="103" t="s">
        <v>916</v>
      </c>
      <c r="K67" s="354">
        <f t="shared" ref="K67" si="52">H67-F67</f>
        <v>15.5</v>
      </c>
      <c r="L67" s="355">
        <f t="shared" ref="L67" si="53">(H67*N67)*0.07%</f>
        <v>618.11750000000006</v>
      </c>
      <c r="M67" s="356">
        <f t="shared" ref="M67" si="54">(K67*N67)-L67</f>
        <v>7906.8824999999997</v>
      </c>
      <c r="N67" s="357">
        <v>550</v>
      </c>
      <c r="O67" s="358" t="s">
        <v>613</v>
      </c>
      <c r="P67" s="359">
        <v>44475</v>
      </c>
      <c r="Q67" s="278"/>
      <c r="R67" s="334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3"/>
      <c r="AG67" s="289"/>
      <c r="AH67" s="332"/>
      <c r="AI67" s="332"/>
      <c r="AJ67" s="333"/>
      <c r="AK67" s="333"/>
      <c r="AL67" s="333"/>
    </row>
    <row r="68" spans="1:38" s="269" customFormat="1" ht="13.5" customHeight="1">
      <c r="A68" s="360">
        <v>8</v>
      </c>
      <c r="B68" s="267">
        <v>44474</v>
      </c>
      <c r="C68" s="361"/>
      <c r="D68" s="361" t="s">
        <v>869</v>
      </c>
      <c r="E68" s="360" t="s">
        <v>615</v>
      </c>
      <c r="F68" s="360">
        <v>726.5</v>
      </c>
      <c r="G68" s="360">
        <v>715</v>
      </c>
      <c r="H68" s="357">
        <v>737.5</v>
      </c>
      <c r="I68" s="357">
        <v>745</v>
      </c>
      <c r="J68" s="103" t="s">
        <v>902</v>
      </c>
      <c r="K68" s="354">
        <f t="shared" ref="K68:K69" si="55">H68-F68</f>
        <v>11</v>
      </c>
      <c r="L68" s="355">
        <f t="shared" ref="L68:L69" si="56">(H68*N68)*0.07%</f>
        <v>567.87500000000011</v>
      </c>
      <c r="M68" s="356">
        <f t="shared" ref="M68:M69" si="57">(K68*N68)-L68</f>
        <v>11532.125</v>
      </c>
      <c r="N68" s="357">
        <v>1100</v>
      </c>
      <c r="O68" s="358" t="s">
        <v>613</v>
      </c>
      <c r="P68" s="359">
        <v>44474</v>
      </c>
      <c r="Q68" s="278"/>
      <c r="R68" s="334" t="s">
        <v>614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3"/>
      <c r="AG68" s="289"/>
      <c r="AH68" s="332"/>
      <c r="AI68" s="332"/>
      <c r="AJ68" s="333"/>
      <c r="AK68" s="333"/>
      <c r="AL68" s="333"/>
    </row>
    <row r="69" spans="1:38" s="269" customFormat="1" ht="13.5" customHeight="1">
      <c r="A69" s="360">
        <v>9</v>
      </c>
      <c r="B69" s="267">
        <v>44474</v>
      </c>
      <c r="C69" s="361"/>
      <c r="D69" s="361" t="s">
        <v>1012</v>
      </c>
      <c r="E69" s="360" t="s">
        <v>615</v>
      </c>
      <c r="F69" s="360">
        <v>1721</v>
      </c>
      <c r="G69" s="360">
        <v>1698</v>
      </c>
      <c r="H69" s="357">
        <v>1737</v>
      </c>
      <c r="I69" s="357" t="s">
        <v>909</v>
      </c>
      <c r="J69" s="103" t="s">
        <v>901</v>
      </c>
      <c r="K69" s="354">
        <f t="shared" si="55"/>
        <v>16</v>
      </c>
      <c r="L69" s="355">
        <f t="shared" si="56"/>
        <v>699.14250000000015</v>
      </c>
      <c r="M69" s="356">
        <f t="shared" si="57"/>
        <v>8500.8575000000001</v>
      </c>
      <c r="N69" s="357">
        <v>575</v>
      </c>
      <c r="O69" s="358" t="s">
        <v>613</v>
      </c>
      <c r="P69" s="359">
        <v>44475</v>
      </c>
      <c r="Q69" s="278"/>
      <c r="R69" s="334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3"/>
      <c r="AG69" s="289"/>
      <c r="AH69" s="332"/>
      <c r="AI69" s="332"/>
      <c r="AJ69" s="333"/>
      <c r="AK69" s="333"/>
      <c r="AL69" s="333"/>
    </row>
    <row r="70" spans="1:38" s="269" customFormat="1" ht="13.5" customHeight="1">
      <c r="A70" s="379">
        <v>10</v>
      </c>
      <c r="B70" s="380">
        <v>44475</v>
      </c>
      <c r="C70" s="381"/>
      <c r="D70" s="381" t="s">
        <v>882</v>
      </c>
      <c r="E70" s="379" t="s">
        <v>615</v>
      </c>
      <c r="F70" s="379">
        <v>1251</v>
      </c>
      <c r="G70" s="379">
        <v>1232</v>
      </c>
      <c r="H70" s="382">
        <v>1232</v>
      </c>
      <c r="I70" s="382" t="s">
        <v>910</v>
      </c>
      <c r="J70" s="304" t="s">
        <v>914</v>
      </c>
      <c r="K70" s="386">
        <f t="shared" ref="K70" si="58">H70-F70</f>
        <v>-19</v>
      </c>
      <c r="L70" s="387">
        <f t="shared" ref="L70" si="59">(H70*N70)*0.07%</f>
        <v>646.80000000000007</v>
      </c>
      <c r="M70" s="388">
        <f t="shared" ref="M70" si="60">(K70*N70)-L70</f>
        <v>-14896.8</v>
      </c>
      <c r="N70" s="382">
        <v>750</v>
      </c>
      <c r="O70" s="389" t="s">
        <v>626</v>
      </c>
      <c r="P70" s="390">
        <v>44475</v>
      </c>
      <c r="Q70" s="278"/>
      <c r="R70" s="334" t="s">
        <v>617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3"/>
      <c r="AG70" s="289"/>
      <c r="AH70" s="332"/>
      <c r="AI70" s="332"/>
      <c r="AJ70" s="333"/>
      <c r="AK70" s="333"/>
      <c r="AL70" s="333"/>
    </row>
    <row r="71" spans="1:38" s="269" customFormat="1" ht="13.5" customHeight="1">
      <c r="A71" s="379">
        <v>11</v>
      </c>
      <c r="B71" s="380">
        <v>44475</v>
      </c>
      <c r="C71" s="381"/>
      <c r="D71" s="381" t="s">
        <v>917</v>
      </c>
      <c r="E71" s="379" t="s">
        <v>615</v>
      </c>
      <c r="F71" s="379">
        <v>2692.5</v>
      </c>
      <c r="G71" s="379">
        <v>2650</v>
      </c>
      <c r="H71" s="382">
        <v>2650</v>
      </c>
      <c r="I71" s="382" t="s">
        <v>918</v>
      </c>
      <c r="J71" s="304" t="s">
        <v>945</v>
      </c>
      <c r="K71" s="386">
        <f t="shared" ref="K71:K72" si="61">H71-F71</f>
        <v>-42.5</v>
      </c>
      <c r="L71" s="387">
        <f t="shared" ref="L71:L72" si="62">(H71*N71)*0.07%</f>
        <v>556.50000000000011</v>
      </c>
      <c r="M71" s="388">
        <f t="shared" ref="M71:M72" si="63">(K71*N71)-L71</f>
        <v>-13306.5</v>
      </c>
      <c r="N71" s="382">
        <v>300</v>
      </c>
      <c r="O71" s="389" t="s">
        <v>626</v>
      </c>
      <c r="P71" s="390">
        <v>44475</v>
      </c>
      <c r="Q71" s="278"/>
      <c r="R71" s="334" t="s">
        <v>617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3"/>
      <c r="AG71" s="289"/>
      <c r="AH71" s="332"/>
      <c r="AI71" s="332"/>
      <c r="AJ71" s="333"/>
      <c r="AK71" s="333"/>
      <c r="AL71" s="333"/>
    </row>
    <row r="72" spans="1:38" s="269" customFormat="1" ht="13.5" customHeight="1">
      <c r="A72" s="379">
        <v>12</v>
      </c>
      <c r="B72" s="380">
        <v>44475</v>
      </c>
      <c r="C72" s="381"/>
      <c r="D72" s="381" t="s">
        <v>919</v>
      </c>
      <c r="E72" s="379" t="s">
        <v>615</v>
      </c>
      <c r="F72" s="379">
        <v>3950</v>
      </c>
      <c r="G72" s="379">
        <v>3880</v>
      </c>
      <c r="H72" s="382">
        <v>3890</v>
      </c>
      <c r="I72" s="382" t="s">
        <v>920</v>
      </c>
      <c r="J72" s="304" t="s">
        <v>946</v>
      </c>
      <c r="K72" s="386">
        <f t="shared" si="61"/>
        <v>-60</v>
      </c>
      <c r="L72" s="387">
        <f t="shared" si="62"/>
        <v>544.6</v>
      </c>
      <c r="M72" s="388">
        <f t="shared" si="63"/>
        <v>-12544.6</v>
      </c>
      <c r="N72" s="382">
        <v>200</v>
      </c>
      <c r="O72" s="389" t="s">
        <v>626</v>
      </c>
      <c r="P72" s="390">
        <v>44475</v>
      </c>
      <c r="Q72" s="278"/>
      <c r="R72" s="334" t="s">
        <v>614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3"/>
      <c r="AG72" s="289"/>
      <c r="AH72" s="332"/>
      <c r="AI72" s="332"/>
      <c r="AJ72" s="333"/>
      <c r="AK72" s="333"/>
      <c r="AL72" s="333"/>
    </row>
    <row r="73" spans="1:38" s="269" customFormat="1" ht="13.5" customHeight="1">
      <c r="A73" s="303">
        <v>13</v>
      </c>
      <c r="B73" s="392">
        <v>44475</v>
      </c>
      <c r="C73" s="393"/>
      <c r="D73" s="393" t="s">
        <v>869</v>
      </c>
      <c r="E73" s="303" t="s">
        <v>615</v>
      </c>
      <c r="F73" s="303">
        <v>726.5</v>
      </c>
      <c r="G73" s="303">
        <v>715</v>
      </c>
      <c r="H73" s="394">
        <v>735.5</v>
      </c>
      <c r="I73" s="394">
        <v>745</v>
      </c>
      <c r="J73" s="395" t="s">
        <v>823</v>
      </c>
      <c r="K73" s="354">
        <f t="shared" ref="K73:K74" si="64">H73-F73</f>
        <v>9</v>
      </c>
      <c r="L73" s="355">
        <f t="shared" ref="L73:L74" si="65">(H73*N73)*0.07%</f>
        <v>566.33500000000004</v>
      </c>
      <c r="M73" s="396">
        <f t="shared" ref="M73:M74" si="66">(K73*N73)-L73</f>
        <v>9333.6650000000009</v>
      </c>
      <c r="N73" s="394">
        <v>1100</v>
      </c>
      <c r="O73" s="397" t="s">
        <v>613</v>
      </c>
      <c r="P73" s="398">
        <v>44476</v>
      </c>
      <c r="Q73" s="278"/>
      <c r="R73" s="334" t="s">
        <v>614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3"/>
      <c r="AG73" s="289"/>
      <c r="AH73" s="332"/>
      <c r="AI73" s="332"/>
      <c r="AJ73" s="333"/>
      <c r="AK73" s="333"/>
      <c r="AL73" s="333"/>
    </row>
    <row r="74" spans="1:38" s="269" customFormat="1" ht="13.5" customHeight="1">
      <c r="A74" s="362">
        <v>14</v>
      </c>
      <c r="B74" s="363">
        <v>44476</v>
      </c>
      <c r="C74" s="364"/>
      <c r="D74" s="364" t="s">
        <v>938</v>
      </c>
      <c r="E74" s="362" t="s">
        <v>615</v>
      </c>
      <c r="F74" s="362">
        <v>1618</v>
      </c>
      <c r="G74" s="362">
        <v>1594</v>
      </c>
      <c r="H74" s="365">
        <v>1619</v>
      </c>
      <c r="I74" s="365" t="s">
        <v>939</v>
      </c>
      <c r="J74" s="366" t="s">
        <v>848</v>
      </c>
      <c r="K74" s="367">
        <f t="shared" si="64"/>
        <v>1</v>
      </c>
      <c r="L74" s="368">
        <f t="shared" si="65"/>
        <v>538.31750000000011</v>
      </c>
      <c r="M74" s="369">
        <f t="shared" si="66"/>
        <v>-63.317500000000109</v>
      </c>
      <c r="N74" s="365">
        <v>475</v>
      </c>
      <c r="O74" s="370" t="s">
        <v>736</v>
      </c>
      <c r="P74" s="371">
        <v>44473</v>
      </c>
      <c r="Q74" s="278"/>
      <c r="R74" s="334" t="s">
        <v>617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3"/>
      <c r="AG74" s="289"/>
      <c r="AH74" s="332"/>
      <c r="AI74" s="332"/>
      <c r="AJ74" s="333"/>
      <c r="AK74" s="333"/>
      <c r="AL74" s="333"/>
    </row>
    <row r="75" spans="1:38" s="269" customFormat="1" ht="13.5" customHeight="1">
      <c r="A75" s="379">
        <v>15</v>
      </c>
      <c r="B75" s="380">
        <v>44476</v>
      </c>
      <c r="C75" s="381"/>
      <c r="D75" s="381" t="s">
        <v>940</v>
      </c>
      <c r="E75" s="379" t="s">
        <v>615</v>
      </c>
      <c r="F75" s="379">
        <v>686.5</v>
      </c>
      <c r="G75" s="379">
        <v>679</v>
      </c>
      <c r="H75" s="382">
        <v>679</v>
      </c>
      <c r="I75" s="382">
        <v>700</v>
      </c>
      <c r="J75" s="304" t="s">
        <v>947</v>
      </c>
      <c r="K75" s="386">
        <f t="shared" ref="K75" si="67">H75-F75</f>
        <v>-7.5</v>
      </c>
      <c r="L75" s="387">
        <f t="shared" ref="L75" si="68">(H75*N75)*0.07%</f>
        <v>712.95000000000016</v>
      </c>
      <c r="M75" s="388">
        <f t="shared" ref="M75" si="69">(K75*N75)-L75</f>
        <v>-11962.95</v>
      </c>
      <c r="N75" s="382">
        <v>1500</v>
      </c>
      <c r="O75" s="389" t="s">
        <v>626</v>
      </c>
      <c r="P75" s="390">
        <v>44475</v>
      </c>
      <c r="Q75" s="278"/>
      <c r="R75" s="334" t="s">
        <v>617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3"/>
      <c r="AG75" s="289"/>
      <c r="AH75" s="332"/>
      <c r="AI75" s="332"/>
      <c r="AJ75" s="333"/>
      <c r="AK75" s="333"/>
      <c r="AL75" s="333"/>
    </row>
    <row r="76" spans="1:38" s="269" customFormat="1" ht="13.5" customHeight="1">
      <c r="A76" s="445">
        <v>16</v>
      </c>
      <c r="B76" s="446">
        <v>44477</v>
      </c>
      <c r="C76" s="447"/>
      <c r="D76" s="447" t="s">
        <v>869</v>
      </c>
      <c r="E76" s="445" t="s">
        <v>615</v>
      </c>
      <c r="F76" s="445">
        <v>726.5</v>
      </c>
      <c r="G76" s="445">
        <v>715</v>
      </c>
      <c r="H76" s="448">
        <v>715</v>
      </c>
      <c r="I76" s="448">
        <v>745</v>
      </c>
      <c r="J76" s="304" t="s">
        <v>1010</v>
      </c>
      <c r="K76" s="386">
        <f t="shared" ref="K76:K77" si="70">H76-F76</f>
        <v>-11.5</v>
      </c>
      <c r="L76" s="387">
        <f t="shared" ref="L76:L77" si="71">(H76*N76)*0.07%</f>
        <v>550.55000000000007</v>
      </c>
      <c r="M76" s="388">
        <f t="shared" ref="M76:M77" si="72">(K76*N76)-L76</f>
        <v>-13200.55</v>
      </c>
      <c r="N76" s="382">
        <v>1100</v>
      </c>
      <c r="O76" s="389" t="s">
        <v>626</v>
      </c>
      <c r="P76" s="390">
        <v>44481</v>
      </c>
      <c r="Q76" s="278"/>
      <c r="R76" s="334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402"/>
      <c r="AG76" s="403"/>
      <c r="AH76" s="404"/>
      <c r="AI76" s="404"/>
      <c r="AJ76" s="402"/>
      <c r="AK76" s="402"/>
      <c r="AL76" s="402"/>
    </row>
    <row r="77" spans="1:38" s="413" customFormat="1" ht="13.5" customHeight="1">
      <c r="A77" s="360">
        <v>17</v>
      </c>
      <c r="B77" s="267">
        <v>44480</v>
      </c>
      <c r="C77" s="361"/>
      <c r="D77" s="393" t="s">
        <v>970</v>
      </c>
      <c r="E77" s="360" t="s">
        <v>615</v>
      </c>
      <c r="F77" s="360">
        <v>2235</v>
      </c>
      <c r="G77" s="360">
        <v>2185</v>
      </c>
      <c r="H77" s="357">
        <v>2266</v>
      </c>
      <c r="I77" s="357" t="s">
        <v>968</v>
      </c>
      <c r="J77" s="395" t="s">
        <v>1011</v>
      </c>
      <c r="K77" s="354">
        <f t="shared" si="70"/>
        <v>31</v>
      </c>
      <c r="L77" s="355">
        <f t="shared" si="71"/>
        <v>436.20500000000004</v>
      </c>
      <c r="M77" s="396">
        <f t="shared" si="72"/>
        <v>8088.7950000000001</v>
      </c>
      <c r="N77" s="394">
        <v>275</v>
      </c>
      <c r="O77" s="397" t="s">
        <v>613</v>
      </c>
      <c r="P77" s="398">
        <v>44481</v>
      </c>
      <c r="Q77" s="278"/>
      <c r="R77" s="334" t="s">
        <v>617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92"/>
      <c r="AG77" s="270"/>
      <c r="AH77" s="399"/>
      <c r="AI77" s="399"/>
      <c r="AJ77" s="292"/>
      <c r="AK77" s="292"/>
      <c r="AL77" s="292"/>
    </row>
    <row r="78" spans="1:38" s="413" customFormat="1" ht="13.5" customHeight="1">
      <c r="A78" s="292">
        <v>18</v>
      </c>
      <c r="B78" s="270">
        <v>44481</v>
      </c>
      <c r="C78" s="399"/>
      <c r="D78" s="399" t="s">
        <v>868</v>
      </c>
      <c r="E78" s="292" t="s">
        <v>615</v>
      </c>
      <c r="F78" s="292" t="s">
        <v>1004</v>
      </c>
      <c r="G78" s="292">
        <v>1609</v>
      </c>
      <c r="H78" s="295"/>
      <c r="I78" s="295" t="s">
        <v>1005</v>
      </c>
      <c r="J78" s="338" t="s">
        <v>616</v>
      </c>
      <c r="K78" s="295"/>
      <c r="L78" s="400"/>
      <c r="M78" s="336"/>
      <c r="N78" s="295"/>
      <c r="O78" s="337"/>
      <c r="P78" s="326"/>
      <c r="Q78" s="278"/>
      <c r="R78" s="334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92"/>
      <c r="AG78" s="270"/>
      <c r="AH78" s="399"/>
      <c r="AI78" s="399"/>
      <c r="AJ78" s="292"/>
      <c r="AK78" s="292"/>
      <c r="AL78" s="292"/>
    </row>
    <row r="79" spans="1:38" s="269" customFormat="1" ht="13.5" customHeight="1">
      <c r="A79" s="405"/>
      <c r="B79" s="289"/>
      <c r="C79" s="406"/>
      <c r="E79" s="405"/>
      <c r="F79" s="405"/>
      <c r="G79" s="405"/>
      <c r="H79" s="407"/>
      <c r="I79" s="407"/>
      <c r="J79" s="408"/>
      <c r="K79" s="407"/>
      <c r="L79" s="409"/>
      <c r="M79" s="410"/>
      <c r="N79" s="407"/>
      <c r="O79" s="411"/>
      <c r="P79" s="412"/>
      <c r="Q79" s="278"/>
      <c r="R79" s="334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33"/>
      <c r="AG79" s="289"/>
      <c r="AH79" s="332"/>
      <c r="AI79" s="332"/>
      <c r="AJ79" s="333"/>
      <c r="AK79" s="333"/>
      <c r="AL79" s="333"/>
    </row>
    <row r="80" spans="1:38" s="277" customFormat="1" ht="13.5" customHeight="1">
      <c r="A80" s="275"/>
      <c r="B80" s="272"/>
      <c r="C80" s="327"/>
      <c r="D80" s="327"/>
      <c r="E80" s="275"/>
      <c r="F80" s="275"/>
      <c r="G80" s="275"/>
      <c r="H80" s="284"/>
      <c r="I80" s="284"/>
      <c r="J80" s="327"/>
      <c r="K80" s="284"/>
      <c r="L80" s="276"/>
      <c r="M80" s="328"/>
      <c r="N80" s="284"/>
      <c r="O80" s="329"/>
      <c r="P80" s="286"/>
      <c r="Q80" s="278"/>
      <c r="R80" s="334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168"/>
      <c r="AG80" s="270"/>
      <c r="AH80" s="169"/>
      <c r="AI80" s="169"/>
      <c r="AJ80" s="107"/>
      <c r="AK80" s="107"/>
      <c r="AL80" s="107"/>
    </row>
    <row r="81" spans="1:38" ht="13.5" customHeight="1">
      <c r="A81" s="475"/>
      <c r="B81" s="477"/>
      <c r="C81" s="335"/>
      <c r="D81" s="287"/>
      <c r="E81" s="330"/>
      <c r="F81" s="330"/>
      <c r="G81" s="330"/>
      <c r="H81" s="331"/>
      <c r="I81" s="331"/>
      <c r="J81" s="287"/>
      <c r="K81" s="294"/>
      <c r="L81" s="294"/>
      <c r="M81" s="479"/>
      <c r="N81" s="481"/>
      <c r="O81" s="471"/>
      <c r="P81" s="473"/>
      <c r="Q81" s="167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476"/>
      <c r="B82" s="478"/>
      <c r="C82" s="109"/>
      <c r="D82" s="169"/>
      <c r="E82" s="107"/>
      <c r="F82" s="107"/>
      <c r="G82" s="107"/>
      <c r="H82" s="112"/>
      <c r="I82" s="331"/>
      <c r="J82" s="169"/>
      <c r="K82" s="293"/>
      <c r="L82" s="294"/>
      <c r="M82" s="480"/>
      <c r="N82" s="482"/>
      <c r="O82" s="472"/>
      <c r="P82" s="474"/>
      <c r="Q82" s="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120"/>
      <c r="B83" s="121"/>
      <c r="C83" s="156"/>
      <c r="D83" s="170"/>
      <c r="E83" s="171"/>
      <c r="F83" s="120"/>
      <c r="G83" s="120"/>
      <c r="H83" s="120"/>
      <c r="I83" s="158"/>
      <c r="J83" s="158"/>
      <c r="K83" s="158"/>
      <c r="L83" s="158"/>
      <c r="M83" s="158"/>
      <c r="N83" s="158"/>
      <c r="O83" s="158"/>
      <c r="P83" s="158"/>
      <c r="Q83" s="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>
      <c r="A84" s="172"/>
      <c r="B84" s="121"/>
      <c r="C84" s="122"/>
      <c r="D84" s="173"/>
      <c r="E84" s="125"/>
      <c r="F84" s="125"/>
      <c r="G84" s="125"/>
      <c r="H84" s="125"/>
      <c r="I84" s="125"/>
      <c r="J84" s="6"/>
      <c r="K84" s="125"/>
      <c r="L84" s="125"/>
      <c r="M84" s="6"/>
      <c r="N84" s="1"/>
      <c r="O84" s="122"/>
      <c r="P84" s="44"/>
      <c r="Q84" s="44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4"/>
      <c r="AG84" s="44"/>
      <c r="AH84" s="44"/>
      <c r="AI84" s="44"/>
      <c r="AJ84" s="44"/>
      <c r="AK84" s="44"/>
      <c r="AL84" s="44"/>
    </row>
    <row r="85" spans="1:38" ht="12.75" customHeight="1">
      <c r="A85" s="174" t="s">
        <v>636</v>
      </c>
      <c r="B85" s="174"/>
      <c r="C85" s="174"/>
      <c r="D85" s="174"/>
      <c r="E85" s="175"/>
      <c r="F85" s="125"/>
      <c r="G85" s="125"/>
      <c r="H85" s="125"/>
      <c r="I85" s="125"/>
      <c r="J85" s="1"/>
      <c r="K85" s="6"/>
      <c r="L85" s="6"/>
      <c r="M85" s="6"/>
      <c r="N85" s="1"/>
      <c r="O85" s="1"/>
      <c r="P85" s="44"/>
      <c r="Q85" s="44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4"/>
      <c r="AG85" s="44"/>
      <c r="AH85" s="44"/>
      <c r="AI85" s="44"/>
      <c r="AJ85" s="44"/>
      <c r="AK85" s="44"/>
      <c r="AL85" s="44"/>
    </row>
    <row r="86" spans="1:38" ht="38.25" customHeight="1">
      <c r="A86" s="100" t="s">
        <v>16</v>
      </c>
      <c r="B86" s="100" t="s">
        <v>590</v>
      </c>
      <c r="C86" s="100"/>
      <c r="D86" s="101" t="s">
        <v>601</v>
      </c>
      <c r="E86" s="100" t="s">
        <v>602</v>
      </c>
      <c r="F86" s="100" t="s">
        <v>603</v>
      </c>
      <c r="G86" s="100" t="s">
        <v>624</v>
      </c>
      <c r="H86" s="100" t="s">
        <v>605</v>
      </c>
      <c r="I86" s="100" t="s">
        <v>606</v>
      </c>
      <c r="J86" s="99" t="s">
        <v>607</v>
      </c>
      <c r="K86" s="99" t="s">
        <v>637</v>
      </c>
      <c r="L86" s="102" t="s">
        <v>609</v>
      </c>
      <c r="M86" s="166" t="s">
        <v>633</v>
      </c>
      <c r="N86" s="100" t="s">
        <v>634</v>
      </c>
      <c r="O86" s="100" t="s">
        <v>611</v>
      </c>
      <c r="P86" s="101" t="s">
        <v>612</v>
      </c>
      <c r="Q86" s="44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44"/>
      <c r="AH86" s="44"/>
      <c r="AI86" s="44"/>
      <c r="AJ86" s="44"/>
      <c r="AK86" s="44"/>
      <c r="AL86" s="44"/>
    </row>
    <row r="87" spans="1:38" s="269" customFormat="1" ht="12.75" customHeight="1">
      <c r="A87" s="372">
        <v>1</v>
      </c>
      <c r="B87" s="267">
        <v>44473</v>
      </c>
      <c r="C87" s="373"/>
      <c r="D87" s="374" t="s">
        <v>888</v>
      </c>
      <c r="E87" s="360" t="s">
        <v>615</v>
      </c>
      <c r="F87" s="360">
        <v>69</v>
      </c>
      <c r="G87" s="360">
        <v>55</v>
      </c>
      <c r="H87" s="360">
        <v>79.5</v>
      </c>
      <c r="I87" s="357" t="s">
        <v>889</v>
      </c>
      <c r="J87" s="383" t="s">
        <v>911</v>
      </c>
      <c r="K87" s="384">
        <f>H87-F87</f>
        <v>10.5</v>
      </c>
      <c r="L87" s="384">
        <v>100</v>
      </c>
      <c r="M87" s="385">
        <f>(K87*N87)-100</f>
        <v>2525</v>
      </c>
      <c r="N87" s="385">
        <v>250</v>
      </c>
      <c r="O87" s="358" t="s">
        <v>613</v>
      </c>
      <c r="P87" s="359">
        <v>44475</v>
      </c>
      <c r="Q87" s="278"/>
      <c r="R87" s="279" t="s">
        <v>614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</row>
    <row r="88" spans="1:38" s="269" customFormat="1" ht="12.75" customHeight="1">
      <c r="A88" s="372">
        <v>2</v>
      </c>
      <c r="B88" s="267">
        <v>44473</v>
      </c>
      <c r="C88" s="373"/>
      <c r="D88" s="374" t="s">
        <v>890</v>
      </c>
      <c r="E88" s="360" t="s">
        <v>891</v>
      </c>
      <c r="F88" s="360">
        <v>290</v>
      </c>
      <c r="G88" s="360">
        <v>444</v>
      </c>
      <c r="H88" s="360">
        <v>220</v>
      </c>
      <c r="I88" s="357">
        <v>0.1</v>
      </c>
      <c r="J88" s="103" t="s">
        <v>797</v>
      </c>
      <c r="K88" s="375">
        <v>70</v>
      </c>
      <c r="L88" s="375">
        <v>100</v>
      </c>
      <c r="M88" s="376">
        <f>(K88*N88)-100</f>
        <v>1650</v>
      </c>
      <c r="N88" s="376">
        <v>25</v>
      </c>
      <c r="O88" s="358" t="s">
        <v>613</v>
      </c>
      <c r="P88" s="359">
        <v>44474</v>
      </c>
      <c r="Q88" s="278"/>
      <c r="R88" s="279" t="s">
        <v>614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</row>
    <row r="89" spans="1:38" s="269" customFormat="1" ht="12.75" customHeight="1">
      <c r="A89" s="372">
        <v>3</v>
      </c>
      <c r="B89" s="267">
        <v>44475</v>
      </c>
      <c r="C89" s="373"/>
      <c r="D89" s="374" t="s">
        <v>915</v>
      </c>
      <c r="E89" s="360" t="s">
        <v>615</v>
      </c>
      <c r="F89" s="360">
        <v>65</v>
      </c>
      <c r="G89" s="360">
        <v>45</v>
      </c>
      <c r="H89" s="360">
        <v>78</v>
      </c>
      <c r="I89" s="357" t="s">
        <v>889</v>
      </c>
      <c r="J89" s="383" t="s">
        <v>855</v>
      </c>
      <c r="K89" s="384">
        <f>H89-F89</f>
        <v>13</v>
      </c>
      <c r="L89" s="384">
        <v>100</v>
      </c>
      <c r="M89" s="385">
        <f>(K89*N89)-100</f>
        <v>3150</v>
      </c>
      <c r="N89" s="385">
        <v>250</v>
      </c>
      <c r="O89" s="358" t="s">
        <v>613</v>
      </c>
      <c r="P89" s="359">
        <v>44477</v>
      </c>
      <c r="Q89" s="278"/>
      <c r="R89" s="279" t="s">
        <v>614</v>
      </c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</row>
    <row r="90" spans="1:38" s="269" customFormat="1" ht="12.75" customHeight="1">
      <c r="A90" s="468">
        <v>4</v>
      </c>
      <c r="B90" s="470">
        <v>44475</v>
      </c>
      <c r="C90" s="373"/>
      <c r="D90" s="374" t="s">
        <v>928</v>
      </c>
      <c r="E90" s="391" t="s">
        <v>615</v>
      </c>
      <c r="F90" s="360">
        <v>152.5</v>
      </c>
      <c r="G90" s="360">
        <v>17</v>
      </c>
      <c r="H90" s="360">
        <v>142</v>
      </c>
      <c r="I90" s="357" t="s">
        <v>930</v>
      </c>
      <c r="J90" s="468" t="s">
        <v>934</v>
      </c>
      <c r="K90" s="384">
        <f>H90-F90</f>
        <v>-10.5</v>
      </c>
      <c r="L90" s="384">
        <v>100</v>
      </c>
      <c r="M90" s="466">
        <f>(17.5*50)-200</f>
        <v>675</v>
      </c>
      <c r="N90" s="466">
        <v>50</v>
      </c>
      <c r="O90" s="462" t="s">
        <v>613</v>
      </c>
      <c r="P90" s="464">
        <v>44476</v>
      </c>
      <c r="Q90" s="278"/>
      <c r="R90" s="279" t="s">
        <v>614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</row>
    <row r="91" spans="1:38" s="269" customFormat="1" ht="12.75" customHeight="1">
      <c r="A91" s="469"/>
      <c r="B91" s="469"/>
      <c r="C91" s="373"/>
      <c r="D91" s="374" t="s">
        <v>929</v>
      </c>
      <c r="E91" s="391" t="s">
        <v>891</v>
      </c>
      <c r="F91" s="360">
        <v>70</v>
      </c>
      <c r="G91" s="360"/>
      <c r="H91" s="360">
        <v>42</v>
      </c>
      <c r="I91" s="357"/>
      <c r="J91" s="469"/>
      <c r="K91" s="384">
        <f>F91-H91</f>
        <v>28</v>
      </c>
      <c r="L91" s="384">
        <v>100</v>
      </c>
      <c r="M91" s="467"/>
      <c r="N91" s="467"/>
      <c r="O91" s="463"/>
      <c r="P91" s="465"/>
      <c r="Q91" s="278"/>
      <c r="R91" s="279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</row>
    <row r="92" spans="1:38" s="269" customFormat="1" ht="12.75" customHeight="1">
      <c r="A92" s="372">
        <v>5</v>
      </c>
      <c r="B92" s="267">
        <v>44476</v>
      </c>
      <c r="C92" s="373"/>
      <c r="D92" s="374" t="s">
        <v>933</v>
      </c>
      <c r="E92" s="391" t="s">
        <v>615</v>
      </c>
      <c r="F92" s="360">
        <v>15</v>
      </c>
      <c r="G92" s="360">
        <v>10</v>
      </c>
      <c r="H92" s="360">
        <v>18.5</v>
      </c>
      <c r="I92" s="357">
        <v>25</v>
      </c>
      <c r="J92" s="383" t="s">
        <v>935</v>
      </c>
      <c r="K92" s="384">
        <f>H92-F92</f>
        <v>3.5</v>
      </c>
      <c r="L92" s="384">
        <v>100</v>
      </c>
      <c r="M92" s="385">
        <f>(K92*N92)-100</f>
        <v>3750</v>
      </c>
      <c r="N92" s="385">
        <v>1100</v>
      </c>
      <c r="O92" s="358" t="s">
        <v>613</v>
      </c>
      <c r="P92" s="401">
        <v>44476</v>
      </c>
      <c r="Q92" s="278"/>
      <c r="R92" s="279" t="s">
        <v>614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</row>
    <row r="93" spans="1:38" s="269" customFormat="1" ht="12.75" customHeight="1">
      <c r="A93" s="372">
        <v>6</v>
      </c>
      <c r="B93" s="267">
        <v>44476</v>
      </c>
      <c r="C93" s="373"/>
      <c r="D93" s="374" t="s">
        <v>1008</v>
      </c>
      <c r="E93" s="391" t="s">
        <v>615</v>
      </c>
      <c r="F93" s="360">
        <v>102.5</v>
      </c>
      <c r="G93" s="360">
        <v>60</v>
      </c>
      <c r="H93" s="360">
        <v>121</v>
      </c>
      <c r="I93" s="357" t="s">
        <v>941</v>
      </c>
      <c r="J93" s="383" t="s">
        <v>924</v>
      </c>
      <c r="K93" s="384">
        <f>H93-F93</f>
        <v>18.5</v>
      </c>
      <c r="L93" s="384">
        <v>100</v>
      </c>
      <c r="M93" s="385">
        <f>(K93*N93)-100</f>
        <v>825</v>
      </c>
      <c r="N93" s="385">
        <v>50</v>
      </c>
      <c r="O93" s="358" t="s">
        <v>613</v>
      </c>
      <c r="P93" s="401">
        <v>44476</v>
      </c>
      <c r="Q93" s="278"/>
      <c r="R93" s="279" t="s">
        <v>614</v>
      </c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</row>
    <row r="94" spans="1:38" s="269" customFormat="1" ht="12.75" customHeight="1">
      <c r="A94" s="372">
        <v>7</v>
      </c>
      <c r="B94" s="267">
        <v>44476</v>
      </c>
      <c r="C94" s="373"/>
      <c r="D94" s="361" t="s">
        <v>942</v>
      </c>
      <c r="E94" s="391" t="s">
        <v>615</v>
      </c>
      <c r="F94" s="360">
        <v>290</v>
      </c>
      <c r="G94" s="360">
        <v>170</v>
      </c>
      <c r="H94" s="360">
        <v>335</v>
      </c>
      <c r="I94" s="357">
        <v>500</v>
      </c>
      <c r="J94" s="383" t="s">
        <v>943</v>
      </c>
      <c r="K94" s="384">
        <f>H94-F94</f>
        <v>45</v>
      </c>
      <c r="L94" s="384">
        <v>100</v>
      </c>
      <c r="M94" s="385">
        <f>(K94*N94)-100</f>
        <v>1025</v>
      </c>
      <c r="N94" s="385">
        <v>25</v>
      </c>
      <c r="O94" s="358" t="s">
        <v>613</v>
      </c>
      <c r="P94" s="401">
        <v>44476</v>
      </c>
      <c r="Q94" s="278"/>
      <c r="R94" s="279" t="s">
        <v>617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414">
        <v>8</v>
      </c>
      <c r="B95" s="415">
        <v>44477</v>
      </c>
      <c r="C95" s="416"/>
      <c r="D95" s="417" t="s">
        <v>948</v>
      </c>
      <c r="E95" s="418" t="s">
        <v>615</v>
      </c>
      <c r="F95" s="379">
        <v>230</v>
      </c>
      <c r="G95" s="379">
        <v>180</v>
      </c>
      <c r="H95" s="379">
        <v>185</v>
      </c>
      <c r="I95" s="382" t="s">
        <v>949</v>
      </c>
      <c r="J95" s="419" t="s">
        <v>950</v>
      </c>
      <c r="K95" s="420">
        <f>H95-F95</f>
        <v>-45</v>
      </c>
      <c r="L95" s="420">
        <v>100</v>
      </c>
      <c r="M95" s="421">
        <f>(K95*N95)-100</f>
        <v>-1225</v>
      </c>
      <c r="N95" s="421">
        <v>25</v>
      </c>
      <c r="O95" s="422" t="s">
        <v>626</v>
      </c>
      <c r="P95" s="423">
        <v>44477</v>
      </c>
      <c r="Q95" s="278"/>
      <c r="R95" s="279" t="s">
        <v>614</v>
      </c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372">
        <v>9</v>
      </c>
      <c r="B96" s="267">
        <v>44481</v>
      </c>
      <c r="C96" s="373"/>
      <c r="D96" s="374" t="s">
        <v>1006</v>
      </c>
      <c r="E96" s="391" t="s">
        <v>615</v>
      </c>
      <c r="F96" s="360">
        <v>92.5</v>
      </c>
      <c r="G96" s="360">
        <v>70</v>
      </c>
      <c r="H96" s="360">
        <v>124</v>
      </c>
      <c r="I96" s="357" t="s">
        <v>1007</v>
      </c>
      <c r="J96" s="383" t="s">
        <v>1009</v>
      </c>
      <c r="K96" s="384">
        <f>H96-F96</f>
        <v>31.5</v>
      </c>
      <c r="L96" s="384">
        <v>100</v>
      </c>
      <c r="M96" s="385">
        <f>(K96*N96)-100</f>
        <v>1475</v>
      </c>
      <c r="N96" s="385">
        <v>50</v>
      </c>
      <c r="O96" s="358" t="s">
        <v>613</v>
      </c>
      <c r="P96" s="401">
        <v>44481</v>
      </c>
      <c r="Q96" s="278"/>
      <c r="R96" s="279" t="s">
        <v>614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42"/>
      <c r="B97" s="289"/>
      <c r="C97" s="343"/>
      <c r="D97" s="344"/>
      <c r="E97" s="345"/>
      <c r="F97" s="292"/>
      <c r="G97" s="292"/>
      <c r="H97" s="292"/>
      <c r="I97" s="295"/>
      <c r="J97" s="348"/>
      <c r="K97" s="346"/>
      <c r="L97" s="346"/>
      <c r="M97" s="338"/>
      <c r="N97" s="338"/>
      <c r="O97" s="349"/>
      <c r="P97" s="347"/>
      <c r="Q97" s="278"/>
      <c r="R97" s="279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42"/>
      <c r="B98" s="270"/>
      <c r="C98" s="343"/>
      <c r="D98" s="344"/>
      <c r="E98" s="345"/>
      <c r="F98" s="292"/>
      <c r="G98" s="292"/>
      <c r="H98" s="292"/>
      <c r="I98" s="295"/>
      <c r="J98" s="348"/>
      <c r="K98" s="346"/>
      <c r="L98" s="346"/>
      <c r="M98" s="338"/>
      <c r="N98" s="338"/>
      <c r="O98" s="349"/>
      <c r="P98" s="347"/>
      <c r="Q98" s="278"/>
      <c r="R98" s="279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342"/>
      <c r="B99" s="270"/>
      <c r="C99" s="343"/>
      <c r="D99" s="344"/>
      <c r="E99" s="345"/>
      <c r="F99" s="292"/>
      <c r="G99" s="292"/>
      <c r="H99" s="292"/>
      <c r="I99" s="295"/>
      <c r="J99" s="348"/>
      <c r="K99" s="346"/>
      <c r="L99" s="346"/>
      <c r="M99" s="338"/>
      <c r="N99" s="338"/>
      <c r="O99" s="349"/>
      <c r="P99" s="350"/>
      <c r="Q99" s="278"/>
      <c r="R99" s="279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342"/>
      <c r="B100" s="270"/>
      <c r="C100" s="343"/>
      <c r="D100" s="344"/>
      <c r="E100" s="345"/>
      <c r="F100" s="292"/>
      <c r="G100" s="292"/>
      <c r="H100" s="292"/>
      <c r="I100" s="295"/>
      <c r="J100" s="348"/>
      <c r="K100" s="346"/>
      <c r="L100" s="346"/>
      <c r="M100" s="338"/>
      <c r="N100" s="338"/>
      <c r="O100" s="349"/>
      <c r="P100" s="347"/>
      <c r="Q100" s="278"/>
      <c r="R100" s="279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42"/>
      <c r="B101" s="270"/>
      <c r="C101" s="343"/>
      <c r="D101" s="344"/>
      <c r="E101" s="345"/>
      <c r="F101" s="292"/>
      <c r="G101" s="292"/>
      <c r="H101" s="292"/>
      <c r="I101" s="295"/>
      <c r="J101" s="348"/>
      <c r="K101" s="346"/>
      <c r="L101" s="346"/>
      <c r="M101" s="338"/>
      <c r="N101" s="338"/>
      <c r="O101" s="349"/>
      <c r="P101" s="347"/>
      <c r="Q101" s="278"/>
      <c r="R101" s="279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42"/>
      <c r="B102" s="270"/>
      <c r="C102" s="343"/>
      <c r="D102" s="344"/>
      <c r="E102" s="345"/>
      <c r="F102" s="292"/>
      <c r="G102" s="292"/>
      <c r="H102" s="292"/>
      <c r="I102" s="295"/>
      <c r="J102" s="348"/>
      <c r="K102" s="346"/>
      <c r="L102" s="346"/>
      <c r="M102" s="338"/>
      <c r="N102" s="338"/>
      <c r="O102" s="349"/>
      <c r="P102" s="347"/>
      <c r="Q102" s="278"/>
      <c r="R102" s="279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42"/>
      <c r="B103" s="289"/>
      <c r="C103" s="343"/>
      <c r="D103" s="344"/>
      <c r="E103" s="345"/>
      <c r="F103" s="292"/>
      <c r="G103" s="292"/>
      <c r="H103" s="292"/>
      <c r="I103" s="295"/>
      <c r="J103" s="348"/>
      <c r="K103" s="346"/>
      <c r="L103" s="346"/>
      <c r="M103" s="338"/>
      <c r="N103" s="338"/>
      <c r="O103" s="349"/>
      <c r="P103" s="350"/>
      <c r="Q103" s="278"/>
      <c r="R103" s="279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342"/>
      <c r="B104" s="289"/>
      <c r="C104" s="343"/>
      <c r="D104" s="344"/>
      <c r="E104" s="345"/>
      <c r="F104" s="292"/>
      <c r="G104" s="292"/>
      <c r="H104" s="292"/>
      <c r="I104" s="295"/>
      <c r="J104" s="348"/>
      <c r="K104" s="346"/>
      <c r="L104" s="346"/>
      <c r="M104" s="338"/>
      <c r="N104" s="338"/>
      <c r="O104" s="349"/>
      <c r="P104" s="347"/>
      <c r="Q104" s="278"/>
      <c r="R104" s="279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42"/>
      <c r="B105" s="289"/>
      <c r="C105" s="343"/>
      <c r="D105" s="344"/>
      <c r="E105" s="345"/>
      <c r="F105" s="292"/>
      <c r="G105" s="292"/>
      <c r="H105" s="292"/>
      <c r="I105" s="295"/>
      <c r="J105" s="348"/>
      <c r="K105" s="346"/>
      <c r="L105" s="346"/>
      <c r="M105" s="338"/>
      <c r="N105" s="338"/>
      <c r="O105" s="349"/>
      <c r="P105" s="347"/>
      <c r="Q105" s="278"/>
      <c r="R105" s="279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42"/>
      <c r="B106" s="289"/>
      <c r="C106" s="343"/>
      <c r="D106" s="344"/>
      <c r="E106" s="345"/>
      <c r="F106" s="292"/>
      <c r="G106" s="292"/>
      <c r="H106" s="292"/>
      <c r="I106" s="295"/>
      <c r="J106" s="348"/>
      <c r="K106" s="346"/>
      <c r="L106" s="346"/>
      <c r="M106" s="338"/>
      <c r="N106" s="338"/>
      <c r="O106" s="349"/>
      <c r="P106" s="347"/>
      <c r="Q106" s="278"/>
      <c r="R106" s="279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42"/>
      <c r="B107" s="289"/>
      <c r="C107" s="343"/>
      <c r="D107" s="344"/>
      <c r="E107" s="345"/>
      <c r="F107" s="292"/>
      <c r="G107" s="292"/>
      <c r="H107" s="292"/>
      <c r="I107" s="295"/>
      <c r="J107" s="348"/>
      <c r="K107" s="346"/>
      <c r="L107" s="346"/>
      <c r="M107" s="338"/>
      <c r="N107" s="338"/>
      <c r="O107" s="349"/>
      <c r="P107" s="350"/>
      <c r="Q107" s="278"/>
      <c r="R107" s="279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42"/>
      <c r="B108" s="289"/>
      <c r="C108" s="343"/>
      <c r="D108" s="344"/>
      <c r="E108" s="345"/>
      <c r="F108" s="292"/>
      <c r="G108" s="292"/>
      <c r="H108" s="292"/>
      <c r="I108" s="295"/>
      <c r="J108" s="348"/>
      <c r="K108" s="346"/>
      <c r="L108" s="346"/>
      <c r="M108" s="338"/>
      <c r="N108" s="338"/>
      <c r="O108" s="349"/>
      <c r="P108" s="350"/>
      <c r="Q108" s="278"/>
      <c r="R108" s="279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42"/>
      <c r="B109" s="270"/>
      <c r="C109" s="343"/>
      <c r="D109" s="344"/>
      <c r="E109" s="345"/>
      <c r="F109" s="292"/>
      <c r="G109" s="292"/>
      <c r="H109" s="292"/>
      <c r="I109" s="295"/>
      <c r="J109" s="348"/>
      <c r="K109" s="346"/>
      <c r="L109" s="346"/>
      <c r="M109" s="338"/>
      <c r="N109" s="338"/>
      <c r="O109" s="349"/>
      <c r="P109" s="350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42"/>
      <c r="B110" s="270"/>
      <c r="C110" s="343"/>
      <c r="D110" s="344"/>
      <c r="E110" s="345"/>
      <c r="F110" s="292"/>
      <c r="G110" s="292"/>
      <c r="H110" s="292"/>
      <c r="I110" s="295"/>
      <c r="J110" s="348"/>
      <c r="K110" s="346"/>
      <c r="L110" s="346"/>
      <c r="M110" s="338"/>
      <c r="N110" s="338"/>
      <c r="O110" s="349"/>
      <c r="P110" s="350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42"/>
      <c r="B111" s="270"/>
      <c r="C111" s="343"/>
      <c r="D111" s="344"/>
      <c r="E111" s="345"/>
      <c r="F111" s="292"/>
      <c r="G111" s="292"/>
      <c r="H111" s="292"/>
      <c r="I111" s="295"/>
      <c r="J111" s="348"/>
      <c r="K111" s="346"/>
      <c r="L111" s="346"/>
      <c r="M111" s="338"/>
      <c r="N111" s="338"/>
      <c r="O111" s="349"/>
      <c r="P111" s="347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42"/>
      <c r="B112" s="270"/>
      <c r="C112" s="343"/>
      <c r="D112" s="344"/>
      <c r="E112" s="345"/>
      <c r="F112" s="292"/>
      <c r="G112" s="292"/>
      <c r="H112" s="292"/>
      <c r="I112" s="295"/>
      <c r="J112" s="348"/>
      <c r="K112" s="346"/>
      <c r="L112" s="346"/>
      <c r="M112" s="338"/>
      <c r="N112" s="338"/>
      <c r="O112" s="349"/>
      <c r="P112" s="347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71"/>
      <c r="B114" s="176"/>
      <c r="C114" s="176"/>
      <c r="D114" s="177"/>
      <c r="E114" s="171"/>
      <c r="F114" s="178"/>
      <c r="G114" s="171"/>
      <c r="H114" s="171"/>
      <c r="I114" s="171"/>
      <c r="J114" s="176"/>
      <c r="K114" s="179"/>
      <c r="L114" s="171"/>
      <c r="M114" s="171"/>
      <c r="N114" s="171"/>
      <c r="O114" s="180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98" t="s">
        <v>638</v>
      </c>
      <c r="B115" s="181"/>
      <c r="C115" s="181"/>
      <c r="D115" s="182"/>
      <c r="E115" s="148"/>
      <c r="F115" s="6"/>
      <c r="G115" s="6"/>
      <c r="H115" s="149"/>
      <c r="I115" s="183"/>
      <c r="J115" s="1"/>
      <c r="K115" s="6"/>
      <c r="L115" s="6"/>
      <c r="M115" s="6"/>
      <c r="N115" s="1"/>
      <c r="O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38.25" customHeight="1">
      <c r="A116" s="99" t="s">
        <v>16</v>
      </c>
      <c r="B116" s="100" t="s">
        <v>590</v>
      </c>
      <c r="C116" s="100"/>
      <c r="D116" s="101" t="s">
        <v>601</v>
      </c>
      <c r="E116" s="100" t="s">
        <v>602</v>
      </c>
      <c r="F116" s="100" t="s">
        <v>603</v>
      </c>
      <c r="G116" s="100" t="s">
        <v>604</v>
      </c>
      <c r="H116" s="100" t="s">
        <v>605</v>
      </c>
      <c r="I116" s="100" t="s">
        <v>606</v>
      </c>
      <c r="J116" s="99" t="s">
        <v>607</v>
      </c>
      <c r="K116" s="152" t="s">
        <v>625</v>
      </c>
      <c r="L116" s="153" t="s">
        <v>609</v>
      </c>
      <c r="M116" s="102" t="s">
        <v>610</v>
      </c>
      <c r="N116" s="100" t="s">
        <v>611</v>
      </c>
      <c r="O116" s="101" t="s">
        <v>612</v>
      </c>
      <c r="P116" s="100" t="s">
        <v>862</v>
      </c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4.25" customHeight="1">
      <c r="A117" s="312">
        <v>1</v>
      </c>
      <c r="B117" s="309">
        <v>44420</v>
      </c>
      <c r="C117" s="325"/>
      <c r="D117" s="310" t="s">
        <v>516</v>
      </c>
      <c r="E117" s="311" t="s">
        <v>615</v>
      </c>
      <c r="F117" s="312">
        <v>314</v>
      </c>
      <c r="G117" s="312">
        <v>284</v>
      </c>
      <c r="H117" s="311">
        <v>343.5</v>
      </c>
      <c r="I117" s="313" t="s">
        <v>847</v>
      </c>
      <c r="J117" s="314" t="s">
        <v>853</v>
      </c>
      <c r="K117" s="314">
        <f t="shared" ref="K117" si="73">H117-F117</f>
        <v>29.5</v>
      </c>
      <c r="L117" s="315">
        <f t="shared" ref="L117" si="74">(F117*-0.7)/100</f>
        <v>-2.198</v>
      </c>
      <c r="M117" s="316">
        <f t="shared" ref="M117" si="75">(K117+L117)/F117</f>
        <v>8.6949044585987262E-2</v>
      </c>
      <c r="N117" s="314" t="s">
        <v>613</v>
      </c>
      <c r="O117" s="317">
        <v>44455</v>
      </c>
      <c r="P117" s="314">
        <f>VLOOKUP(D117,'MidCap Intra'!B170:C670,2,0)</f>
        <v>319.2</v>
      </c>
      <c r="Q117" s="1"/>
      <c r="R117" s="1" t="s">
        <v>614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84"/>
      <c r="B118" s="154"/>
      <c r="C118" s="185"/>
      <c r="D118" s="109"/>
      <c r="E118" s="186"/>
      <c r="F118" s="186"/>
      <c r="G118" s="186"/>
      <c r="H118" s="186"/>
      <c r="I118" s="186"/>
      <c r="J118" s="186"/>
      <c r="K118" s="187"/>
      <c r="L118" s="188"/>
      <c r="M118" s="186"/>
      <c r="N118" s="189"/>
      <c r="O118" s="190"/>
      <c r="P118" s="190"/>
      <c r="R118" s="6"/>
      <c r="S118" s="44"/>
      <c r="T118" s="1"/>
      <c r="U118" s="1"/>
      <c r="V118" s="1"/>
      <c r="W118" s="1"/>
      <c r="X118" s="1"/>
      <c r="Y118" s="1"/>
      <c r="Z118" s="1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</row>
    <row r="119" spans="1:38" ht="12.75" customHeight="1">
      <c r="A119" s="132" t="s">
        <v>618</v>
      </c>
      <c r="B119" s="132"/>
      <c r="C119" s="132"/>
      <c r="D119" s="132"/>
      <c r="E119" s="44"/>
      <c r="F119" s="140" t="s">
        <v>620</v>
      </c>
      <c r="G119" s="59"/>
      <c r="H119" s="59"/>
      <c r="I119" s="59"/>
      <c r="J119" s="6"/>
      <c r="K119" s="162"/>
      <c r="L119" s="163"/>
      <c r="M119" s="6"/>
      <c r="N119" s="122"/>
      <c r="O119" s="191"/>
      <c r="P119" s="1"/>
      <c r="Q119" s="1"/>
      <c r="R119" s="6"/>
      <c r="S119" s="1"/>
      <c r="T119" s="1"/>
      <c r="U119" s="1"/>
      <c r="V119" s="1"/>
      <c r="W119" s="1"/>
      <c r="X119" s="1"/>
      <c r="Y119" s="1"/>
    </row>
    <row r="120" spans="1:38" ht="12.75" customHeight="1">
      <c r="A120" s="139" t="s">
        <v>619</v>
      </c>
      <c r="B120" s="132"/>
      <c r="C120" s="132"/>
      <c r="D120" s="132"/>
      <c r="E120" s="6"/>
      <c r="F120" s="140" t="s">
        <v>622</v>
      </c>
      <c r="G120" s="6"/>
      <c r="H120" s="6" t="s">
        <v>845</v>
      </c>
      <c r="I120" s="6"/>
      <c r="J120" s="1"/>
      <c r="K120" s="6"/>
      <c r="L120" s="6"/>
      <c r="M120" s="6"/>
      <c r="N120" s="1"/>
      <c r="O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39"/>
      <c r="B121" s="132"/>
      <c r="C121" s="132"/>
      <c r="D121" s="132"/>
      <c r="E121" s="6"/>
      <c r="F121" s="140"/>
      <c r="G121" s="6"/>
      <c r="H121" s="6"/>
      <c r="I121" s="6"/>
      <c r="J121" s="1"/>
      <c r="K121" s="6"/>
      <c r="L121" s="6"/>
      <c r="M121" s="6"/>
      <c r="N121" s="1"/>
      <c r="O121" s="1"/>
      <c r="Q121" s="1"/>
      <c r="R121" s="59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"/>
      <c r="B122" s="147" t="s">
        <v>639</v>
      </c>
      <c r="C122" s="147"/>
      <c r="D122" s="147"/>
      <c r="E122" s="147"/>
      <c r="F122" s="148"/>
      <c r="G122" s="6"/>
      <c r="H122" s="6"/>
      <c r="I122" s="149"/>
      <c r="J122" s="150"/>
      <c r="K122" s="151"/>
      <c r="L122" s="150"/>
      <c r="M122" s="6"/>
      <c r="N122" s="1"/>
      <c r="O122" s="1"/>
      <c r="Q122" s="1"/>
      <c r="R122" s="59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99" t="s">
        <v>16</v>
      </c>
      <c r="B123" s="100" t="s">
        <v>590</v>
      </c>
      <c r="C123" s="100"/>
      <c r="D123" s="101" t="s">
        <v>601</v>
      </c>
      <c r="E123" s="100" t="s">
        <v>602</v>
      </c>
      <c r="F123" s="100" t="s">
        <v>603</v>
      </c>
      <c r="G123" s="100" t="s">
        <v>624</v>
      </c>
      <c r="H123" s="100" t="s">
        <v>605</v>
      </c>
      <c r="I123" s="100" t="s">
        <v>606</v>
      </c>
      <c r="J123" s="192" t="s">
        <v>607</v>
      </c>
      <c r="K123" s="152" t="s">
        <v>625</v>
      </c>
      <c r="L123" s="166" t="s">
        <v>633</v>
      </c>
      <c r="M123" s="100" t="s">
        <v>634</v>
      </c>
      <c r="N123" s="153" t="s">
        <v>609</v>
      </c>
      <c r="O123" s="102" t="s">
        <v>610</v>
      </c>
      <c r="P123" s="100" t="s">
        <v>611</v>
      </c>
      <c r="Q123" s="101" t="s">
        <v>612</v>
      </c>
      <c r="R123" s="59"/>
      <c r="S123" s="1"/>
      <c r="T123" s="1"/>
      <c r="U123" s="1"/>
      <c r="V123" s="1"/>
      <c r="W123" s="1"/>
      <c r="X123" s="1"/>
      <c r="Y123" s="1"/>
      <c r="Z123" s="1"/>
    </row>
    <row r="124" spans="1:38" ht="14.25" customHeight="1">
      <c r="A124" s="113"/>
      <c r="B124" s="115"/>
      <c r="C124" s="193"/>
      <c r="D124" s="116"/>
      <c r="E124" s="117"/>
      <c r="F124" s="194"/>
      <c r="G124" s="113"/>
      <c r="H124" s="117"/>
      <c r="I124" s="118"/>
      <c r="J124" s="195"/>
      <c r="K124" s="195"/>
      <c r="L124" s="196"/>
      <c r="M124" s="107"/>
      <c r="N124" s="196"/>
      <c r="O124" s="197"/>
      <c r="P124" s="198"/>
      <c r="Q124" s="199"/>
      <c r="R124" s="160"/>
      <c r="S124" s="126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38" ht="14.25" customHeight="1">
      <c r="A125" s="113"/>
      <c r="B125" s="115"/>
      <c r="C125" s="193"/>
      <c r="D125" s="116"/>
      <c r="E125" s="117"/>
      <c r="F125" s="194"/>
      <c r="G125" s="113"/>
      <c r="H125" s="117"/>
      <c r="I125" s="118"/>
      <c r="J125" s="195"/>
      <c r="K125" s="195"/>
      <c r="L125" s="196"/>
      <c r="M125" s="107"/>
      <c r="N125" s="196"/>
      <c r="O125" s="197"/>
      <c r="P125" s="198"/>
      <c r="Q125" s="199"/>
      <c r="R125" s="160"/>
      <c r="S125" s="126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38" ht="14.25" customHeight="1">
      <c r="A126" s="113"/>
      <c r="B126" s="115"/>
      <c r="C126" s="193"/>
      <c r="D126" s="116"/>
      <c r="E126" s="117"/>
      <c r="F126" s="194"/>
      <c r="G126" s="113"/>
      <c r="H126" s="117"/>
      <c r="I126" s="118"/>
      <c r="J126" s="195"/>
      <c r="K126" s="195"/>
      <c r="L126" s="196"/>
      <c r="M126" s="107"/>
      <c r="N126" s="196"/>
      <c r="O126" s="197"/>
      <c r="P126" s="198"/>
      <c r="Q126" s="199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13"/>
      <c r="B127" s="115"/>
      <c r="C127" s="193"/>
      <c r="D127" s="116"/>
      <c r="E127" s="117"/>
      <c r="F127" s="195"/>
      <c r="G127" s="113"/>
      <c r="H127" s="117"/>
      <c r="I127" s="118"/>
      <c r="J127" s="195"/>
      <c r="K127" s="195"/>
      <c r="L127" s="196"/>
      <c r="M127" s="107"/>
      <c r="N127" s="196"/>
      <c r="O127" s="197"/>
      <c r="P127" s="198"/>
      <c r="Q127" s="199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13"/>
      <c r="B128" s="115"/>
      <c r="C128" s="193"/>
      <c r="D128" s="116"/>
      <c r="E128" s="117"/>
      <c r="F128" s="195"/>
      <c r="G128" s="113"/>
      <c r="H128" s="117"/>
      <c r="I128" s="118"/>
      <c r="J128" s="195"/>
      <c r="K128" s="195"/>
      <c r="L128" s="196"/>
      <c r="M128" s="107"/>
      <c r="N128" s="196"/>
      <c r="O128" s="197"/>
      <c r="P128" s="198"/>
      <c r="Q128" s="199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13"/>
      <c r="B129" s="115"/>
      <c r="C129" s="193"/>
      <c r="D129" s="116"/>
      <c r="E129" s="117"/>
      <c r="F129" s="194"/>
      <c r="G129" s="113"/>
      <c r="H129" s="117"/>
      <c r="I129" s="118"/>
      <c r="J129" s="195"/>
      <c r="K129" s="195"/>
      <c r="L129" s="196"/>
      <c r="M129" s="107"/>
      <c r="N129" s="196"/>
      <c r="O129" s="197"/>
      <c r="P129" s="198"/>
      <c r="Q129" s="199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3"/>
      <c r="B130" s="115"/>
      <c r="C130" s="193"/>
      <c r="D130" s="116"/>
      <c r="E130" s="117"/>
      <c r="F130" s="194"/>
      <c r="G130" s="113"/>
      <c r="H130" s="117"/>
      <c r="I130" s="118"/>
      <c r="J130" s="195"/>
      <c r="K130" s="195"/>
      <c r="L130" s="195"/>
      <c r="M130" s="195"/>
      <c r="N130" s="196"/>
      <c r="O130" s="200"/>
      <c r="P130" s="198"/>
      <c r="Q130" s="199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13"/>
      <c r="B131" s="115"/>
      <c r="C131" s="193"/>
      <c r="D131" s="116"/>
      <c r="E131" s="117"/>
      <c r="F131" s="195"/>
      <c r="G131" s="113"/>
      <c r="H131" s="117"/>
      <c r="I131" s="118"/>
      <c r="J131" s="195"/>
      <c r="K131" s="195"/>
      <c r="L131" s="196"/>
      <c r="M131" s="107"/>
      <c r="N131" s="196"/>
      <c r="O131" s="197"/>
      <c r="P131" s="198"/>
      <c r="Q131" s="199"/>
      <c r="R131" s="160"/>
      <c r="S131" s="126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13"/>
      <c r="B132" s="115"/>
      <c r="C132" s="193"/>
      <c r="D132" s="116"/>
      <c r="E132" s="117"/>
      <c r="F132" s="194"/>
      <c r="G132" s="113"/>
      <c r="H132" s="117"/>
      <c r="I132" s="118"/>
      <c r="J132" s="201"/>
      <c r="K132" s="201"/>
      <c r="L132" s="201"/>
      <c r="M132" s="201"/>
      <c r="N132" s="202"/>
      <c r="O132" s="197"/>
      <c r="P132" s="119"/>
      <c r="Q132" s="199"/>
      <c r="R132" s="160"/>
      <c r="S132" s="126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>
      <c r="A133" s="139"/>
      <c r="B133" s="132"/>
      <c r="C133" s="132"/>
      <c r="D133" s="132"/>
      <c r="E133" s="6"/>
      <c r="F133" s="140"/>
      <c r="G133" s="6"/>
      <c r="H133" s="6"/>
      <c r="I133" s="6"/>
      <c r="J133" s="1"/>
      <c r="K133" s="6"/>
      <c r="L133" s="6"/>
      <c r="M133" s="6"/>
      <c r="N133" s="1"/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39"/>
      <c r="B134" s="132"/>
      <c r="C134" s="132"/>
      <c r="D134" s="132"/>
      <c r="E134" s="6"/>
      <c r="F134" s="140"/>
      <c r="G134" s="59"/>
      <c r="H134" s="44"/>
      <c r="I134" s="59"/>
      <c r="J134" s="6"/>
      <c r="K134" s="162"/>
      <c r="L134" s="163"/>
      <c r="M134" s="6"/>
      <c r="N134" s="122"/>
      <c r="O134" s="164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38" ht="12.75" customHeight="1">
      <c r="A135" s="59"/>
      <c r="B135" s="121"/>
      <c r="C135" s="121"/>
      <c r="D135" s="44"/>
      <c r="E135" s="59"/>
      <c r="F135" s="59"/>
      <c r="G135" s="59"/>
      <c r="H135" s="44"/>
      <c r="I135" s="59"/>
      <c r="J135" s="6"/>
      <c r="K135" s="162"/>
      <c r="L135" s="163"/>
      <c r="M135" s="6"/>
      <c r="N135" s="122"/>
      <c r="O135" s="16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44"/>
      <c r="B136" s="203" t="s">
        <v>640</v>
      </c>
      <c r="C136" s="203"/>
      <c r="D136" s="203"/>
      <c r="E136" s="203"/>
      <c r="F136" s="6"/>
      <c r="G136" s="6"/>
      <c r="H136" s="150"/>
      <c r="I136" s="6"/>
      <c r="J136" s="150"/>
      <c r="K136" s="151"/>
      <c r="L136" s="6"/>
      <c r="M136" s="6"/>
      <c r="N136" s="1"/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38.25" customHeight="1">
      <c r="A137" s="99" t="s">
        <v>16</v>
      </c>
      <c r="B137" s="100" t="s">
        <v>590</v>
      </c>
      <c r="C137" s="100"/>
      <c r="D137" s="101" t="s">
        <v>601</v>
      </c>
      <c r="E137" s="100" t="s">
        <v>602</v>
      </c>
      <c r="F137" s="100" t="s">
        <v>603</v>
      </c>
      <c r="G137" s="100" t="s">
        <v>641</v>
      </c>
      <c r="H137" s="100" t="s">
        <v>642</v>
      </c>
      <c r="I137" s="100" t="s">
        <v>606</v>
      </c>
      <c r="J137" s="204" t="s">
        <v>607</v>
      </c>
      <c r="K137" s="100" t="s">
        <v>608</v>
      </c>
      <c r="L137" s="100" t="s">
        <v>643</v>
      </c>
      <c r="M137" s="100" t="s">
        <v>611</v>
      </c>
      <c r="N137" s="101" t="s">
        <v>612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205">
        <v>1</v>
      </c>
      <c r="B138" s="206">
        <v>41579</v>
      </c>
      <c r="C138" s="206"/>
      <c r="D138" s="207" t="s">
        <v>644</v>
      </c>
      <c r="E138" s="208" t="s">
        <v>645</v>
      </c>
      <c r="F138" s="209">
        <v>82</v>
      </c>
      <c r="G138" s="208" t="s">
        <v>646</v>
      </c>
      <c r="H138" s="208">
        <v>100</v>
      </c>
      <c r="I138" s="210">
        <v>100</v>
      </c>
      <c r="J138" s="211" t="s">
        <v>647</v>
      </c>
      <c r="K138" s="212">
        <f t="shared" ref="K138:K190" si="76">H138-F138</f>
        <v>18</v>
      </c>
      <c r="L138" s="213">
        <f t="shared" ref="L138:L190" si="77">K138/F138</f>
        <v>0.21951219512195122</v>
      </c>
      <c r="M138" s="208" t="s">
        <v>613</v>
      </c>
      <c r="N138" s="214">
        <v>42657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205">
        <v>2</v>
      </c>
      <c r="B139" s="206">
        <v>41794</v>
      </c>
      <c r="C139" s="206"/>
      <c r="D139" s="207" t="s">
        <v>648</v>
      </c>
      <c r="E139" s="208" t="s">
        <v>615</v>
      </c>
      <c r="F139" s="209">
        <v>257</v>
      </c>
      <c r="G139" s="208" t="s">
        <v>646</v>
      </c>
      <c r="H139" s="208">
        <v>300</v>
      </c>
      <c r="I139" s="210">
        <v>300</v>
      </c>
      <c r="J139" s="211" t="s">
        <v>647</v>
      </c>
      <c r="K139" s="212">
        <f t="shared" si="76"/>
        <v>43</v>
      </c>
      <c r="L139" s="213">
        <f t="shared" si="77"/>
        <v>0.16731517509727625</v>
      </c>
      <c r="M139" s="208" t="s">
        <v>613</v>
      </c>
      <c r="N139" s="214">
        <v>41822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205">
        <v>3</v>
      </c>
      <c r="B140" s="206">
        <v>41828</v>
      </c>
      <c r="C140" s="206"/>
      <c r="D140" s="207" t="s">
        <v>649</v>
      </c>
      <c r="E140" s="208" t="s">
        <v>615</v>
      </c>
      <c r="F140" s="209">
        <v>393</v>
      </c>
      <c r="G140" s="208" t="s">
        <v>646</v>
      </c>
      <c r="H140" s="208">
        <v>468</v>
      </c>
      <c r="I140" s="210">
        <v>468</v>
      </c>
      <c r="J140" s="211" t="s">
        <v>647</v>
      </c>
      <c r="K140" s="212">
        <f t="shared" si="76"/>
        <v>75</v>
      </c>
      <c r="L140" s="213">
        <f t="shared" si="77"/>
        <v>0.19083969465648856</v>
      </c>
      <c r="M140" s="208" t="s">
        <v>613</v>
      </c>
      <c r="N140" s="214">
        <v>41863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05">
        <v>4</v>
      </c>
      <c r="B141" s="206">
        <v>41857</v>
      </c>
      <c r="C141" s="206"/>
      <c r="D141" s="207" t="s">
        <v>650</v>
      </c>
      <c r="E141" s="208" t="s">
        <v>615</v>
      </c>
      <c r="F141" s="209">
        <v>205</v>
      </c>
      <c r="G141" s="208" t="s">
        <v>646</v>
      </c>
      <c r="H141" s="208">
        <v>275</v>
      </c>
      <c r="I141" s="210">
        <v>250</v>
      </c>
      <c r="J141" s="211" t="s">
        <v>647</v>
      </c>
      <c r="K141" s="212">
        <f t="shared" si="76"/>
        <v>70</v>
      </c>
      <c r="L141" s="213">
        <f t="shared" si="77"/>
        <v>0.34146341463414637</v>
      </c>
      <c r="M141" s="208" t="s">
        <v>613</v>
      </c>
      <c r="N141" s="214">
        <v>41962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05">
        <v>5</v>
      </c>
      <c r="B142" s="206">
        <v>41886</v>
      </c>
      <c r="C142" s="206"/>
      <c r="D142" s="207" t="s">
        <v>651</v>
      </c>
      <c r="E142" s="208" t="s">
        <v>615</v>
      </c>
      <c r="F142" s="209">
        <v>162</v>
      </c>
      <c r="G142" s="208" t="s">
        <v>646</v>
      </c>
      <c r="H142" s="208">
        <v>190</v>
      </c>
      <c r="I142" s="210">
        <v>190</v>
      </c>
      <c r="J142" s="211" t="s">
        <v>647</v>
      </c>
      <c r="K142" s="212">
        <f t="shared" si="76"/>
        <v>28</v>
      </c>
      <c r="L142" s="213">
        <f t="shared" si="77"/>
        <v>0.1728395061728395</v>
      </c>
      <c r="M142" s="208" t="s">
        <v>613</v>
      </c>
      <c r="N142" s="214">
        <v>42006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05">
        <v>6</v>
      </c>
      <c r="B143" s="206">
        <v>41886</v>
      </c>
      <c r="C143" s="206"/>
      <c r="D143" s="207" t="s">
        <v>652</v>
      </c>
      <c r="E143" s="208" t="s">
        <v>615</v>
      </c>
      <c r="F143" s="209">
        <v>75</v>
      </c>
      <c r="G143" s="208" t="s">
        <v>646</v>
      </c>
      <c r="H143" s="208">
        <v>91.5</v>
      </c>
      <c r="I143" s="210" t="s">
        <v>653</v>
      </c>
      <c r="J143" s="211" t="s">
        <v>654</v>
      </c>
      <c r="K143" s="212">
        <f t="shared" si="76"/>
        <v>16.5</v>
      </c>
      <c r="L143" s="213">
        <f t="shared" si="77"/>
        <v>0.22</v>
      </c>
      <c r="M143" s="208" t="s">
        <v>613</v>
      </c>
      <c r="N143" s="214">
        <v>41954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05">
        <v>7</v>
      </c>
      <c r="B144" s="206">
        <v>41913</v>
      </c>
      <c r="C144" s="206"/>
      <c r="D144" s="207" t="s">
        <v>655</v>
      </c>
      <c r="E144" s="208" t="s">
        <v>615</v>
      </c>
      <c r="F144" s="209">
        <v>850</v>
      </c>
      <c r="G144" s="208" t="s">
        <v>646</v>
      </c>
      <c r="H144" s="208">
        <v>982.5</v>
      </c>
      <c r="I144" s="210">
        <v>1050</v>
      </c>
      <c r="J144" s="211" t="s">
        <v>656</v>
      </c>
      <c r="K144" s="212">
        <f t="shared" si="76"/>
        <v>132.5</v>
      </c>
      <c r="L144" s="213">
        <f t="shared" si="77"/>
        <v>0.15588235294117647</v>
      </c>
      <c r="M144" s="208" t="s">
        <v>613</v>
      </c>
      <c r="N144" s="214">
        <v>42039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8</v>
      </c>
      <c r="B145" s="206">
        <v>41913</v>
      </c>
      <c r="C145" s="206"/>
      <c r="D145" s="207" t="s">
        <v>657</v>
      </c>
      <c r="E145" s="208" t="s">
        <v>615</v>
      </c>
      <c r="F145" s="209">
        <v>475</v>
      </c>
      <c r="G145" s="208" t="s">
        <v>646</v>
      </c>
      <c r="H145" s="208">
        <v>515</v>
      </c>
      <c r="I145" s="210">
        <v>600</v>
      </c>
      <c r="J145" s="211" t="s">
        <v>658</v>
      </c>
      <c r="K145" s="212">
        <f t="shared" si="76"/>
        <v>40</v>
      </c>
      <c r="L145" s="213">
        <f t="shared" si="77"/>
        <v>8.4210526315789472E-2</v>
      </c>
      <c r="M145" s="208" t="s">
        <v>613</v>
      </c>
      <c r="N145" s="21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9</v>
      </c>
      <c r="B146" s="206">
        <v>41913</v>
      </c>
      <c r="C146" s="206"/>
      <c r="D146" s="207" t="s">
        <v>659</v>
      </c>
      <c r="E146" s="208" t="s">
        <v>615</v>
      </c>
      <c r="F146" s="209">
        <v>86</v>
      </c>
      <c r="G146" s="208" t="s">
        <v>646</v>
      </c>
      <c r="H146" s="208">
        <v>99</v>
      </c>
      <c r="I146" s="210">
        <v>140</v>
      </c>
      <c r="J146" s="211" t="s">
        <v>660</v>
      </c>
      <c r="K146" s="212">
        <f t="shared" si="76"/>
        <v>13</v>
      </c>
      <c r="L146" s="213">
        <f t="shared" si="77"/>
        <v>0.15116279069767441</v>
      </c>
      <c r="M146" s="208" t="s">
        <v>613</v>
      </c>
      <c r="N146" s="214">
        <v>41939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10</v>
      </c>
      <c r="B147" s="206">
        <v>41926</v>
      </c>
      <c r="C147" s="206"/>
      <c r="D147" s="207" t="s">
        <v>661</v>
      </c>
      <c r="E147" s="208" t="s">
        <v>615</v>
      </c>
      <c r="F147" s="209">
        <v>496.6</v>
      </c>
      <c r="G147" s="208" t="s">
        <v>646</v>
      </c>
      <c r="H147" s="208">
        <v>621</v>
      </c>
      <c r="I147" s="210">
        <v>580</v>
      </c>
      <c r="J147" s="211" t="s">
        <v>647</v>
      </c>
      <c r="K147" s="212">
        <f t="shared" si="76"/>
        <v>124.39999999999998</v>
      </c>
      <c r="L147" s="213">
        <f t="shared" si="77"/>
        <v>0.25050342327829234</v>
      </c>
      <c r="M147" s="208" t="s">
        <v>613</v>
      </c>
      <c r="N147" s="214">
        <v>42605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11</v>
      </c>
      <c r="B148" s="206">
        <v>41926</v>
      </c>
      <c r="C148" s="206"/>
      <c r="D148" s="207" t="s">
        <v>662</v>
      </c>
      <c r="E148" s="208" t="s">
        <v>615</v>
      </c>
      <c r="F148" s="209">
        <v>2481.9</v>
      </c>
      <c r="G148" s="208" t="s">
        <v>646</v>
      </c>
      <c r="H148" s="208">
        <v>2840</v>
      </c>
      <c r="I148" s="210">
        <v>2870</v>
      </c>
      <c r="J148" s="211" t="s">
        <v>663</v>
      </c>
      <c r="K148" s="212">
        <f t="shared" si="76"/>
        <v>358.09999999999991</v>
      </c>
      <c r="L148" s="213">
        <f t="shared" si="77"/>
        <v>0.14428462065353154</v>
      </c>
      <c r="M148" s="208" t="s">
        <v>613</v>
      </c>
      <c r="N148" s="214">
        <v>42017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12</v>
      </c>
      <c r="B149" s="206">
        <v>41928</v>
      </c>
      <c r="C149" s="206"/>
      <c r="D149" s="207" t="s">
        <v>664</v>
      </c>
      <c r="E149" s="208" t="s">
        <v>615</v>
      </c>
      <c r="F149" s="209">
        <v>84.5</v>
      </c>
      <c r="G149" s="208" t="s">
        <v>646</v>
      </c>
      <c r="H149" s="208">
        <v>93</v>
      </c>
      <c r="I149" s="210">
        <v>110</v>
      </c>
      <c r="J149" s="211" t="s">
        <v>665</v>
      </c>
      <c r="K149" s="212">
        <f t="shared" si="76"/>
        <v>8.5</v>
      </c>
      <c r="L149" s="213">
        <f t="shared" si="77"/>
        <v>0.10059171597633136</v>
      </c>
      <c r="M149" s="208" t="s">
        <v>613</v>
      </c>
      <c r="N149" s="214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13</v>
      </c>
      <c r="B150" s="206">
        <v>41928</v>
      </c>
      <c r="C150" s="206"/>
      <c r="D150" s="207" t="s">
        <v>666</v>
      </c>
      <c r="E150" s="208" t="s">
        <v>615</v>
      </c>
      <c r="F150" s="209">
        <v>401</v>
      </c>
      <c r="G150" s="208" t="s">
        <v>646</v>
      </c>
      <c r="H150" s="208">
        <v>428</v>
      </c>
      <c r="I150" s="210">
        <v>450</v>
      </c>
      <c r="J150" s="211" t="s">
        <v>667</v>
      </c>
      <c r="K150" s="212">
        <f t="shared" si="76"/>
        <v>27</v>
      </c>
      <c r="L150" s="213">
        <f t="shared" si="77"/>
        <v>6.7331670822942641E-2</v>
      </c>
      <c r="M150" s="208" t="s">
        <v>613</v>
      </c>
      <c r="N150" s="214">
        <v>42020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14</v>
      </c>
      <c r="B151" s="206">
        <v>41928</v>
      </c>
      <c r="C151" s="206"/>
      <c r="D151" s="207" t="s">
        <v>668</v>
      </c>
      <c r="E151" s="208" t="s">
        <v>615</v>
      </c>
      <c r="F151" s="209">
        <v>101</v>
      </c>
      <c r="G151" s="208" t="s">
        <v>646</v>
      </c>
      <c r="H151" s="208">
        <v>112</v>
      </c>
      <c r="I151" s="210">
        <v>120</v>
      </c>
      <c r="J151" s="211" t="s">
        <v>669</v>
      </c>
      <c r="K151" s="212">
        <f t="shared" si="76"/>
        <v>11</v>
      </c>
      <c r="L151" s="213">
        <f t="shared" si="77"/>
        <v>0.10891089108910891</v>
      </c>
      <c r="M151" s="208" t="s">
        <v>613</v>
      </c>
      <c r="N151" s="21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15</v>
      </c>
      <c r="B152" s="206">
        <v>41954</v>
      </c>
      <c r="C152" s="206"/>
      <c r="D152" s="207" t="s">
        <v>670</v>
      </c>
      <c r="E152" s="208" t="s">
        <v>615</v>
      </c>
      <c r="F152" s="209">
        <v>59</v>
      </c>
      <c r="G152" s="208" t="s">
        <v>646</v>
      </c>
      <c r="H152" s="208">
        <v>76</v>
      </c>
      <c r="I152" s="210">
        <v>76</v>
      </c>
      <c r="J152" s="211" t="s">
        <v>647</v>
      </c>
      <c r="K152" s="212">
        <f t="shared" si="76"/>
        <v>17</v>
      </c>
      <c r="L152" s="213">
        <f t="shared" si="77"/>
        <v>0.28813559322033899</v>
      </c>
      <c r="M152" s="208" t="s">
        <v>613</v>
      </c>
      <c r="N152" s="214">
        <v>43032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16</v>
      </c>
      <c r="B153" s="206">
        <v>41954</v>
      </c>
      <c r="C153" s="206"/>
      <c r="D153" s="207" t="s">
        <v>659</v>
      </c>
      <c r="E153" s="208" t="s">
        <v>615</v>
      </c>
      <c r="F153" s="209">
        <v>99</v>
      </c>
      <c r="G153" s="208" t="s">
        <v>646</v>
      </c>
      <c r="H153" s="208">
        <v>120</v>
      </c>
      <c r="I153" s="210">
        <v>120</v>
      </c>
      <c r="J153" s="211" t="s">
        <v>627</v>
      </c>
      <c r="K153" s="212">
        <f t="shared" si="76"/>
        <v>21</v>
      </c>
      <c r="L153" s="213">
        <f t="shared" si="77"/>
        <v>0.21212121212121213</v>
      </c>
      <c r="M153" s="208" t="s">
        <v>613</v>
      </c>
      <c r="N153" s="214">
        <v>41960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17</v>
      </c>
      <c r="B154" s="206">
        <v>41956</v>
      </c>
      <c r="C154" s="206"/>
      <c r="D154" s="207" t="s">
        <v>671</v>
      </c>
      <c r="E154" s="208" t="s">
        <v>615</v>
      </c>
      <c r="F154" s="209">
        <v>22</v>
      </c>
      <c r="G154" s="208" t="s">
        <v>646</v>
      </c>
      <c r="H154" s="208">
        <v>33.549999999999997</v>
      </c>
      <c r="I154" s="210">
        <v>32</v>
      </c>
      <c r="J154" s="211" t="s">
        <v>672</v>
      </c>
      <c r="K154" s="212">
        <f t="shared" si="76"/>
        <v>11.549999999999997</v>
      </c>
      <c r="L154" s="213">
        <f t="shared" si="77"/>
        <v>0.52499999999999991</v>
      </c>
      <c r="M154" s="208" t="s">
        <v>613</v>
      </c>
      <c r="N154" s="214">
        <v>42188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18</v>
      </c>
      <c r="B155" s="206">
        <v>41976</v>
      </c>
      <c r="C155" s="206"/>
      <c r="D155" s="207" t="s">
        <v>673</v>
      </c>
      <c r="E155" s="208" t="s">
        <v>615</v>
      </c>
      <c r="F155" s="209">
        <v>440</v>
      </c>
      <c r="G155" s="208" t="s">
        <v>646</v>
      </c>
      <c r="H155" s="208">
        <v>520</v>
      </c>
      <c r="I155" s="210">
        <v>520</v>
      </c>
      <c r="J155" s="211" t="s">
        <v>674</v>
      </c>
      <c r="K155" s="212">
        <f t="shared" si="76"/>
        <v>80</v>
      </c>
      <c r="L155" s="213">
        <f t="shared" si="77"/>
        <v>0.18181818181818182</v>
      </c>
      <c r="M155" s="208" t="s">
        <v>613</v>
      </c>
      <c r="N155" s="214">
        <v>42208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19</v>
      </c>
      <c r="B156" s="206">
        <v>41976</v>
      </c>
      <c r="C156" s="206"/>
      <c r="D156" s="207" t="s">
        <v>675</v>
      </c>
      <c r="E156" s="208" t="s">
        <v>615</v>
      </c>
      <c r="F156" s="209">
        <v>360</v>
      </c>
      <c r="G156" s="208" t="s">
        <v>646</v>
      </c>
      <c r="H156" s="208">
        <v>427</v>
      </c>
      <c r="I156" s="210">
        <v>425</v>
      </c>
      <c r="J156" s="211" t="s">
        <v>676</v>
      </c>
      <c r="K156" s="212">
        <f t="shared" si="76"/>
        <v>67</v>
      </c>
      <c r="L156" s="213">
        <f t="shared" si="77"/>
        <v>0.18611111111111112</v>
      </c>
      <c r="M156" s="208" t="s">
        <v>613</v>
      </c>
      <c r="N156" s="214">
        <v>42058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20</v>
      </c>
      <c r="B157" s="206">
        <v>42012</v>
      </c>
      <c r="C157" s="206"/>
      <c r="D157" s="207" t="s">
        <v>677</v>
      </c>
      <c r="E157" s="208" t="s">
        <v>615</v>
      </c>
      <c r="F157" s="209">
        <v>360</v>
      </c>
      <c r="G157" s="208" t="s">
        <v>646</v>
      </c>
      <c r="H157" s="208">
        <v>455</v>
      </c>
      <c r="I157" s="210">
        <v>420</v>
      </c>
      <c r="J157" s="211" t="s">
        <v>678</v>
      </c>
      <c r="K157" s="212">
        <f t="shared" si="76"/>
        <v>95</v>
      </c>
      <c r="L157" s="213">
        <f t="shared" si="77"/>
        <v>0.2638888888888889</v>
      </c>
      <c r="M157" s="208" t="s">
        <v>613</v>
      </c>
      <c r="N157" s="214">
        <v>42024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21</v>
      </c>
      <c r="B158" s="206">
        <v>42012</v>
      </c>
      <c r="C158" s="206"/>
      <c r="D158" s="207" t="s">
        <v>679</v>
      </c>
      <c r="E158" s="208" t="s">
        <v>615</v>
      </c>
      <c r="F158" s="209">
        <v>130</v>
      </c>
      <c r="G158" s="208"/>
      <c r="H158" s="208">
        <v>175.5</v>
      </c>
      <c r="I158" s="210">
        <v>165</v>
      </c>
      <c r="J158" s="211" t="s">
        <v>680</v>
      </c>
      <c r="K158" s="212">
        <f t="shared" si="76"/>
        <v>45.5</v>
      </c>
      <c r="L158" s="213">
        <f t="shared" si="77"/>
        <v>0.35</v>
      </c>
      <c r="M158" s="208" t="s">
        <v>613</v>
      </c>
      <c r="N158" s="214">
        <v>43088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22</v>
      </c>
      <c r="B159" s="206">
        <v>42040</v>
      </c>
      <c r="C159" s="206"/>
      <c r="D159" s="207" t="s">
        <v>392</v>
      </c>
      <c r="E159" s="208" t="s">
        <v>645</v>
      </c>
      <c r="F159" s="209">
        <v>98</v>
      </c>
      <c r="G159" s="208"/>
      <c r="H159" s="208">
        <v>120</v>
      </c>
      <c r="I159" s="210">
        <v>120</v>
      </c>
      <c r="J159" s="211" t="s">
        <v>647</v>
      </c>
      <c r="K159" s="212">
        <f t="shared" si="76"/>
        <v>22</v>
      </c>
      <c r="L159" s="213">
        <f t="shared" si="77"/>
        <v>0.22448979591836735</v>
      </c>
      <c r="M159" s="208" t="s">
        <v>613</v>
      </c>
      <c r="N159" s="214">
        <v>42753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23</v>
      </c>
      <c r="B160" s="206">
        <v>42040</v>
      </c>
      <c r="C160" s="206"/>
      <c r="D160" s="207" t="s">
        <v>681</v>
      </c>
      <c r="E160" s="208" t="s">
        <v>645</v>
      </c>
      <c r="F160" s="209">
        <v>196</v>
      </c>
      <c r="G160" s="208"/>
      <c r="H160" s="208">
        <v>262</v>
      </c>
      <c r="I160" s="210">
        <v>255</v>
      </c>
      <c r="J160" s="211" t="s">
        <v>647</v>
      </c>
      <c r="K160" s="212">
        <f t="shared" si="76"/>
        <v>66</v>
      </c>
      <c r="L160" s="213">
        <f t="shared" si="77"/>
        <v>0.33673469387755101</v>
      </c>
      <c r="M160" s="208" t="s">
        <v>613</v>
      </c>
      <c r="N160" s="214">
        <v>42599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15">
        <v>24</v>
      </c>
      <c r="B161" s="216">
        <v>42067</v>
      </c>
      <c r="C161" s="216"/>
      <c r="D161" s="217" t="s">
        <v>391</v>
      </c>
      <c r="E161" s="218" t="s">
        <v>645</v>
      </c>
      <c r="F161" s="219">
        <v>235</v>
      </c>
      <c r="G161" s="219"/>
      <c r="H161" s="220">
        <v>77</v>
      </c>
      <c r="I161" s="220" t="s">
        <v>682</v>
      </c>
      <c r="J161" s="221" t="s">
        <v>683</v>
      </c>
      <c r="K161" s="222">
        <f t="shared" si="76"/>
        <v>-158</v>
      </c>
      <c r="L161" s="223">
        <f t="shared" si="77"/>
        <v>-0.67234042553191486</v>
      </c>
      <c r="M161" s="219" t="s">
        <v>626</v>
      </c>
      <c r="N161" s="216">
        <v>43522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25</v>
      </c>
      <c r="B162" s="206">
        <v>42067</v>
      </c>
      <c r="C162" s="206"/>
      <c r="D162" s="207" t="s">
        <v>684</v>
      </c>
      <c r="E162" s="208" t="s">
        <v>645</v>
      </c>
      <c r="F162" s="209">
        <v>185</v>
      </c>
      <c r="G162" s="208"/>
      <c r="H162" s="208">
        <v>224</v>
      </c>
      <c r="I162" s="210" t="s">
        <v>685</v>
      </c>
      <c r="J162" s="211" t="s">
        <v>647</v>
      </c>
      <c r="K162" s="212">
        <f t="shared" si="76"/>
        <v>39</v>
      </c>
      <c r="L162" s="213">
        <f t="shared" si="77"/>
        <v>0.21081081081081082</v>
      </c>
      <c r="M162" s="208" t="s">
        <v>613</v>
      </c>
      <c r="N162" s="214">
        <v>42647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5">
        <v>26</v>
      </c>
      <c r="B163" s="216">
        <v>42090</v>
      </c>
      <c r="C163" s="216"/>
      <c r="D163" s="224" t="s">
        <v>686</v>
      </c>
      <c r="E163" s="219" t="s">
        <v>645</v>
      </c>
      <c r="F163" s="219">
        <v>49.5</v>
      </c>
      <c r="G163" s="220"/>
      <c r="H163" s="220">
        <v>15.85</v>
      </c>
      <c r="I163" s="220">
        <v>67</v>
      </c>
      <c r="J163" s="221" t="s">
        <v>687</v>
      </c>
      <c r="K163" s="220">
        <f t="shared" si="76"/>
        <v>-33.65</v>
      </c>
      <c r="L163" s="225">
        <f t="shared" si="77"/>
        <v>-0.67979797979797973</v>
      </c>
      <c r="M163" s="219" t="s">
        <v>626</v>
      </c>
      <c r="N163" s="226">
        <v>43627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27</v>
      </c>
      <c r="B164" s="206">
        <v>42093</v>
      </c>
      <c r="C164" s="206"/>
      <c r="D164" s="207" t="s">
        <v>688</v>
      </c>
      <c r="E164" s="208" t="s">
        <v>645</v>
      </c>
      <c r="F164" s="209">
        <v>183.5</v>
      </c>
      <c r="G164" s="208"/>
      <c r="H164" s="208">
        <v>219</v>
      </c>
      <c r="I164" s="210">
        <v>218</v>
      </c>
      <c r="J164" s="211" t="s">
        <v>689</v>
      </c>
      <c r="K164" s="212">
        <f t="shared" si="76"/>
        <v>35.5</v>
      </c>
      <c r="L164" s="213">
        <f t="shared" si="77"/>
        <v>0.19346049046321526</v>
      </c>
      <c r="M164" s="208" t="s">
        <v>613</v>
      </c>
      <c r="N164" s="214">
        <v>42103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28</v>
      </c>
      <c r="B165" s="206">
        <v>42114</v>
      </c>
      <c r="C165" s="206"/>
      <c r="D165" s="207" t="s">
        <v>690</v>
      </c>
      <c r="E165" s="208" t="s">
        <v>645</v>
      </c>
      <c r="F165" s="209">
        <f>(227+237)/2</f>
        <v>232</v>
      </c>
      <c r="G165" s="208"/>
      <c r="H165" s="208">
        <v>298</v>
      </c>
      <c r="I165" s="210">
        <v>298</v>
      </c>
      <c r="J165" s="211" t="s">
        <v>647</v>
      </c>
      <c r="K165" s="212">
        <f t="shared" si="76"/>
        <v>66</v>
      </c>
      <c r="L165" s="213">
        <f t="shared" si="77"/>
        <v>0.28448275862068967</v>
      </c>
      <c r="M165" s="208" t="s">
        <v>613</v>
      </c>
      <c r="N165" s="214">
        <v>42823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29</v>
      </c>
      <c r="B166" s="206">
        <v>42128</v>
      </c>
      <c r="C166" s="206"/>
      <c r="D166" s="207" t="s">
        <v>691</v>
      </c>
      <c r="E166" s="208" t="s">
        <v>615</v>
      </c>
      <c r="F166" s="209">
        <v>385</v>
      </c>
      <c r="G166" s="208"/>
      <c r="H166" s="208">
        <f>212.5+331</f>
        <v>543.5</v>
      </c>
      <c r="I166" s="210">
        <v>510</v>
      </c>
      <c r="J166" s="211" t="s">
        <v>692</v>
      </c>
      <c r="K166" s="212">
        <f t="shared" si="76"/>
        <v>158.5</v>
      </c>
      <c r="L166" s="213">
        <f t="shared" si="77"/>
        <v>0.41168831168831171</v>
      </c>
      <c r="M166" s="208" t="s">
        <v>613</v>
      </c>
      <c r="N166" s="214">
        <v>42235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30</v>
      </c>
      <c r="B167" s="206">
        <v>42128</v>
      </c>
      <c r="C167" s="206"/>
      <c r="D167" s="207" t="s">
        <v>693</v>
      </c>
      <c r="E167" s="208" t="s">
        <v>615</v>
      </c>
      <c r="F167" s="209">
        <v>115.5</v>
      </c>
      <c r="G167" s="208"/>
      <c r="H167" s="208">
        <v>146</v>
      </c>
      <c r="I167" s="210">
        <v>142</v>
      </c>
      <c r="J167" s="211" t="s">
        <v>694</v>
      </c>
      <c r="K167" s="212">
        <f t="shared" si="76"/>
        <v>30.5</v>
      </c>
      <c r="L167" s="213">
        <f t="shared" si="77"/>
        <v>0.26406926406926406</v>
      </c>
      <c r="M167" s="208" t="s">
        <v>613</v>
      </c>
      <c r="N167" s="214">
        <v>42202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31</v>
      </c>
      <c r="B168" s="206">
        <v>42151</v>
      </c>
      <c r="C168" s="206"/>
      <c r="D168" s="207" t="s">
        <v>695</v>
      </c>
      <c r="E168" s="208" t="s">
        <v>615</v>
      </c>
      <c r="F168" s="209">
        <v>237.5</v>
      </c>
      <c r="G168" s="208"/>
      <c r="H168" s="208">
        <v>279.5</v>
      </c>
      <c r="I168" s="210">
        <v>278</v>
      </c>
      <c r="J168" s="211" t="s">
        <v>647</v>
      </c>
      <c r="K168" s="212">
        <f t="shared" si="76"/>
        <v>42</v>
      </c>
      <c r="L168" s="213">
        <f t="shared" si="77"/>
        <v>0.17684210526315788</v>
      </c>
      <c r="M168" s="208" t="s">
        <v>613</v>
      </c>
      <c r="N168" s="214">
        <v>42222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32</v>
      </c>
      <c r="B169" s="206">
        <v>42174</v>
      </c>
      <c r="C169" s="206"/>
      <c r="D169" s="207" t="s">
        <v>666</v>
      </c>
      <c r="E169" s="208" t="s">
        <v>645</v>
      </c>
      <c r="F169" s="209">
        <v>340</v>
      </c>
      <c r="G169" s="208"/>
      <c r="H169" s="208">
        <v>448</v>
      </c>
      <c r="I169" s="210">
        <v>448</v>
      </c>
      <c r="J169" s="211" t="s">
        <v>647</v>
      </c>
      <c r="K169" s="212">
        <f t="shared" si="76"/>
        <v>108</v>
      </c>
      <c r="L169" s="213">
        <f t="shared" si="77"/>
        <v>0.31764705882352939</v>
      </c>
      <c r="M169" s="208" t="s">
        <v>613</v>
      </c>
      <c r="N169" s="214">
        <v>43018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33</v>
      </c>
      <c r="B170" s="206">
        <v>42191</v>
      </c>
      <c r="C170" s="206"/>
      <c r="D170" s="207" t="s">
        <v>696</v>
      </c>
      <c r="E170" s="208" t="s">
        <v>645</v>
      </c>
      <c r="F170" s="209">
        <v>390</v>
      </c>
      <c r="G170" s="208"/>
      <c r="H170" s="208">
        <v>460</v>
      </c>
      <c r="I170" s="210">
        <v>460</v>
      </c>
      <c r="J170" s="211" t="s">
        <v>647</v>
      </c>
      <c r="K170" s="212">
        <f t="shared" si="76"/>
        <v>70</v>
      </c>
      <c r="L170" s="213">
        <f t="shared" si="77"/>
        <v>0.17948717948717949</v>
      </c>
      <c r="M170" s="208" t="s">
        <v>613</v>
      </c>
      <c r="N170" s="214">
        <v>42478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15">
        <v>34</v>
      </c>
      <c r="B171" s="216">
        <v>42195</v>
      </c>
      <c r="C171" s="216"/>
      <c r="D171" s="217" t="s">
        <v>697</v>
      </c>
      <c r="E171" s="218" t="s">
        <v>645</v>
      </c>
      <c r="F171" s="219">
        <v>122.5</v>
      </c>
      <c r="G171" s="219"/>
      <c r="H171" s="220">
        <v>61</v>
      </c>
      <c r="I171" s="220">
        <v>172</v>
      </c>
      <c r="J171" s="221" t="s">
        <v>698</v>
      </c>
      <c r="K171" s="222">
        <f t="shared" si="76"/>
        <v>-61.5</v>
      </c>
      <c r="L171" s="223">
        <f t="shared" si="77"/>
        <v>-0.50204081632653064</v>
      </c>
      <c r="M171" s="219" t="s">
        <v>626</v>
      </c>
      <c r="N171" s="216">
        <v>43333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35</v>
      </c>
      <c r="B172" s="206">
        <v>42219</v>
      </c>
      <c r="C172" s="206"/>
      <c r="D172" s="207" t="s">
        <v>699</v>
      </c>
      <c r="E172" s="208" t="s">
        <v>645</v>
      </c>
      <c r="F172" s="209">
        <v>297.5</v>
      </c>
      <c r="G172" s="208"/>
      <c r="H172" s="208">
        <v>350</v>
      </c>
      <c r="I172" s="210">
        <v>360</v>
      </c>
      <c r="J172" s="211" t="s">
        <v>700</v>
      </c>
      <c r="K172" s="212">
        <f t="shared" si="76"/>
        <v>52.5</v>
      </c>
      <c r="L172" s="213">
        <f t="shared" si="77"/>
        <v>0.17647058823529413</v>
      </c>
      <c r="M172" s="208" t="s">
        <v>613</v>
      </c>
      <c r="N172" s="214">
        <v>42232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36</v>
      </c>
      <c r="B173" s="206">
        <v>42219</v>
      </c>
      <c r="C173" s="206"/>
      <c r="D173" s="207" t="s">
        <v>701</v>
      </c>
      <c r="E173" s="208" t="s">
        <v>645</v>
      </c>
      <c r="F173" s="209">
        <v>115.5</v>
      </c>
      <c r="G173" s="208"/>
      <c r="H173" s="208">
        <v>149</v>
      </c>
      <c r="I173" s="210">
        <v>140</v>
      </c>
      <c r="J173" s="211" t="s">
        <v>702</v>
      </c>
      <c r="K173" s="212">
        <f t="shared" si="76"/>
        <v>33.5</v>
      </c>
      <c r="L173" s="213">
        <f t="shared" si="77"/>
        <v>0.29004329004329005</v>
      </c>
      <c r="M173" s="208" t="s">
        <v>613</v>
      </c>
      <c r="N173" s="214">
        <v>42740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37</v>
      </c>
      <c r="B174" s="206">
        <v>42251</v>
      </c>
      <c r="C174" s="206"/>
      <c r="D174" s="207" t="s">
        <v>695</v>
      </c>
      <c r="E174" s="208" t="s">
        <v>645</v>
      </c>
      <c r="F174" s="209">
        <v>226</v>
      </c>
      <c r="G174" s="208"/>
      <c r="H174" s="208">
        <v>292</v>
      </c>
      <c r="I174" s="210">
        <v>292</v>
      </c>
      <c r="J174" s="211" t="s">
        <v>703</v>
      </c>
      <c r="K174" s="212">
        <f t="shared" si="76"/>
        <v>66</v>
      </c>
      <c r="L174" s="213">
        <f t="shared" si="77"/>
        <v>0.29203539823008851</v>
      </c>
      <c r="M174" s="208" t="s">
        <v>613</v>
      </c>
      <c r="N174" s="214">
        <v>42286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38</v>
      </c>
      <c r="B175" s="206">
        <v>42254</v>
      </c>
      <c r="C175" s="206"/>
      <c r="D175" s="207" t="s">
        <v>690</v>
      </c>
      <c r="E175" s="208" t="s">
        <v>645</v>
      </c>
      <c r="F175" s="209">
        <v>232.5</v>
      </c>
      <c r="G175" s="208"/>
      <c r="H175" s="208">
        <v>312.5</v>
      </c>
      <c r="I175" s="210">
        <v>310</v>
      </c>
      <c r="J175" s="211" t="s">
        <v>647</v>
      </c>
      <c r="K175" s="212">
        <f t="shared" si="76"/>
        <v>80</v>
      </c>
      <c r="L175" s="213">
        <f t="shared" si="77"/>
        <v>0.34408602150537637</v>
      </c>
      <c r="M175" s="208" t="s">
        <v>613</v>
      </c>
      <c r="N175" s="214">
        <v>42823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39</v>
      </c>
      <c r="B176" s="206">
        <v>42268</v>
      </c>
      <c r="C176" s="206"/>
      <c r="D176" s="207" t="s">
        <v>704</v>
      </c>
      <c r="E176" s="208" t="s">
        <v>645</v>
      </c>
      <c r="F176" s="209">
        <v>196.5</v>
      </c>
      <c r="G176" s="208"/>
      <c r="H176" s="208">
        <v>238</v>
      </c>
      <c r="I176" s="210">
        <v>238</v>
      </c>
      <c r="J176" s="211" t="s">
        <v>703</v>
      </c>
      <c r="K176" s="212">
        <f t="shared" si="76"/>
        <v>41.5</v>
      </c>
      <c r="L176" s="213">
        <f t="shared" si="77"/>
        <v>0.21119592875318066</v>
      </c>
      <c r="M176" s="208" t="s">
        <v>613</v>
      </c>
      <c r="N176" s="214">
        <v>42291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40</v>
      </c>
      <c r="B177" s="206">
        <v>42271</v>
      </c>
      <c r="C177" s="206"/>
      <c r="D177" s="207" t="s">
        <v>644</v>
      </c>
      <c r="E177" s="208" t="s">
        <v>645</v>
      </c>
      <c r="F177" s="209">
        <v>65</v>
      </c>
      <c r="G177" s="208"/>
      <c r="H177" s="208">
        <v>82</v>
      </c>
      <c r="I177" s="210">
        <v>82</v>
      </c>
      <c r="J177" s="211" t="s">
        <v>703</v>
      </c>
      <c r="K177" s="212">
        <f t="shared" si="76"/>
        <v>17</v>
      </c>
      <c r="L177" s="213">
        <f t="shared" si="77"/>
        <v>0.26153846153846155</v>
      </c>
      <c r="M177" s="208" t="s">
        <v>613</v>
      </c>
      <c r="N177" s="214">
        <v>42578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41</v>
      </c>
      <c r="B178" s="206">
        <v>42291</v>
      </c>
      <c r="C178" s="206"/>
      <c r="D178" s="207" t="s">
        <v>705</v>
      </c>
      <c r="E178" s="208" t="s">
        <v>645</v>
      </c>
      <c r="F178" s="209">
        <v>144</v>
      </c>
      <c r="G178" s="208"/>
      <c r="H178" s="208">
        <v>182.5</v>
      </c>
      <c r="I178" s="210">
        <v>181</v>
      </c>
      <c r="J178" s="211" t="s">
        <v>703</v>
      </c>
      <c r="K178" s="212">
        <f t="shared" si="76"/>
        <v>38.5</v>
      </c>
      <c r="L178" s="213">
        <f t="shared" si="77"/>
        <v>0.2673611111111111</v>
      </c>
      <c r="M178" s="208" t="s">
        <v>613</v>
      </c>
      <c r="N178" s="214">
        <v>42817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42</v>
      </c>
      <c r="B179" s="206">
        <v>42291</v>
      </c>
      <c r="C179" s="206"/>
      <c r="D179" s="207" t="s">
        <v>706</v>
      </c>
      <c r="E179" s="208" t="s">
        <v>645</v>
      </c>
      <c r="F179" s="209">
        <v>264</v>
      </c>
      <c r="G179" s="208"/>
      <c r="H179" s="208">
        <v>311</v>
      </c>
      <c r="I179" s="210">
        <v>311</v>
      </c>
      <c r="J179" s="211" t="s">
        <v>703</v>
      </c>
      <c r="K179" s="212">
        <f t="shared" si="76"/>
        <v>47</v>
      </c>
      <c r="L179" s="213">
        <f t="shared" si="77"/>
        <v>0.17803030303030304</v>
      </c>
      <c r="M179" s="208" t="s">
        <v>613</v>
      </c>
      <c r="N179" s="214">
        <v>42604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43</v>
      </c>
      <c r="B180" s="206">
        <v>42318</v>
      </c>
      <c r="C180" s="206"/>
      <c r="D180" s="207" t="s">
        <v>707</v>
      </c>
      <c r="E180" s="208" t="s">
        <v>615</v>
      </c>
      <c r="F180" s="209">
        <v>549.5</v>
      </c>
      <c r="G180" s="208"/>
      <c r="H180" s="208">
        <v>630</v>
      </c>
      <c r="I180" s="210">
        <v>630</v>
      </c>
      <c r="J180" s="211" t="s">
        <v>703</v>
      </c>
      <c r="K180" s="212">
        <f t="shared" si="76"/>
        <v>80.5</v>
      </c>
      <c r="L180" s="213">
        <f t="shared" si="77"/>
        <v>0.1464968152866242</v>
      </c>
      <c r="M180" s="208" t="s">
        <v>613</v>
      </c>
      <c r="N180" s="214">
        <v>42419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44</v>
      </c>
      <c r="B181" s="206">
        <v>42342</v>
      </c>
      <c r="C181" s="206"/>
      <c r="D181" s="207" t="s">
        <v>708</v>
      </c>
      <c r="E181" s="208" t="s">
        <v>645</v>
      </c>
      <c r="F181" s="209">
        <v>1027.5</v>
      </c>
      <c r="G181" s="208"/>
      <c r="H181" s="208">
        <v>1315</v>
      </c>
      <c r="I181" s="210">
        <v>1250</v>
      </c>
      <c r="J181" s="211" t="s">
        <v>703</v>
      </c>
      <c r="K181" s="212">
        <f t="shared" si="76"/>
        <v>287.5</v>
      </c>
      <c r="L181" s="213">
        <f t="shared" si="77"/>
        <v>0.27980535279805352</v>
      </c>
      <c r="M181" s="208" t="s">
        <v>613</v>
      </c>
      <c r="N181" s="214">
        <v>43244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45</v>
      </c>
      <c r="B182" s="206">
        <v>42367</v>
      </c>
      <c r="C182" s="206"/>
      <c r="D182" s="207" t="s">
        <v>709</v>
      </c>
      <c r="E182" s="208" t="s">
        <v>645</v>
      </c>
      <c r="F182" s="209">
        <v>465</v>
      </c>
      <c r="G182" s="208"/>
      <c r="H182" s="208">
        <v>540</v>
      </c>
      <c r="I182" s="210">
        <v>540</v>
      </c>
      <c r="J182" s="211" t="s">
        <v>703</v>
      </c>
      <c r="K182" s="212">
        <f t="shared" si="76"/>
        <v>75</v>
      </c>
      <c r="L182" s="213">
        <f t="shared" si="77"/>
        <v>0.16129032258064516</v>
      </c>
      <c r="M182" s="208" t="s">
        <v>613</v>
      </c>
      <c r="N182" s="214">
        <v>42530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46</v>
      </c>
      <c r="B183" s="206">
        <v>42380</v>
      </c>
      <c r="C183" s="206"/>
      <c r="D183" s="207" t="s">
        <v>392</v>
      </c>
      <c r="E183" s="208" t="s">
        <v>615</v>
      </c>
      <c r="F183" s="209">
        <v>81</v>
      </c>
      <c r="G183" s="208"/>
      <c r="H183" s="208">
        <v>110</v>
      </c>
      <c r="I183" s="210">
        <v>110</v>
      </c>
      <c r="J183" s="211" t="s">
        <v>703</v>
      </c>
      <c r="K183" s="212">
        <f t="shared" si="76"/>
        <v>29</v>
      </c>
      <c r="L183" s="213">
        <f t="shared" si="77"/>
        <v>0.35802469135802467</v>
      </c>
      <c r="M183" s="208" t="s">
        <v>613</v>
      </c>
      <c r="N183" s="214">
        <v>42745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47</v>
      </c>
      <c r="B184" s="206">
        <v>42382</v>
      </c>
      <c r="C184" s="206"/>
      <c r="D184" s="207" t="s">
        <v>710</v>
      </c>
      <c r="E184" s="208" t="s">
        <v>615</v>
      </c>
      <c r="F184" s="209">
        <v>417.5</v>
      </c>
      <c r="G184" s="208"/>
      <c r="H184" s="208">
        <v>547</v>
      </c>
      <c r="I184" s="210">
        <v>535</v>
      </c>
      <c r="J184" s="211" t="s">
        <v>703</v>
      </c>
      <c r="K184" s="212">
        <f t="shared" si="76"/>
        <v>129.5</v>
      </c>
      <c r="L184" s="213">
        <f t="shared" si="77"/>
        <v>0.31017964071856285</v>
      </c>
      <c r="M184" s="208" t="s">
        <v>613</v>
      </c>
      <c r="N184" s="214">
        <v>42578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48</v>
      </c>
      <c r="B185" s="206">
        <v>42408</v>
      </c>
      <c r="C185" s="206"/>
      <c r="D185" s="207" t="s">
        <v>711</v>
      </c>
      <c r="E185" s="208" t="s">
        <v>645</v>
      </c>
      <c r="F185" s="209">
        <v>650</v>
      </c>
      <c r="G185" s="208"/>
      <c r="H185" s="208">
        <v>800</v>
      </c>
      <c r="I185" s="210">
        <v>800</v>
      </c>
      <c r="J185" s="211" t="s">
        <v>703</v>
      </c>
      <c r="K185" s="212">
        <f t="shared" si="76"/>
        <v>150</v>
      </c>
      <c r="L185" s="213">
        <f t="shared" si="77"/>
        <v>0.23076923076923078</v>
      </c>
      <c r="M185" s="208" t="s">
        <v>613</v>
      </c>
      <c r="N185" s="214">
        <v>43154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49</v>
      </c>
      <c r="B186" s="206">
        <v>42433</v>
      </c>
      <c r="C186" s="206"/>
      <c r="D186" s="207" t="s">
        <v>212</v>
      </c>
      <c r="E186" s="208" t="s">
        <v>645</v>
      </c>
      <c r="F186" s="209">
        <v>437.5</v>
      </c>
      <c r="G186" s="208"/>
      <c r="H186" s="208">
        <v>504.5</v>
      </c>
      <c r="I186" s="210">
        <v>522</v>
      </c>
      <c r="J186" s="211" t="s">
        <v>712</v>
      </c>
      <c r="K186" s="212">
        <f t="shared" si="76"/>
        <v>67</v>
      </c>
      <c r="L186" s="213">
        <f t="shared" si="77"/>
        <v>0.15314285714285714</v>
      </c>
      <c r="M186" s="208" t="s">
        <v>613</v>
      </c>
      <c r="N186" s="214">
        <v>42480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50</v>
      </c>
      <c r="B187" s="206">
        <v>42438</v>
      </c>
      <c r="C187" s="206"/>
      <c r="D187" s="207" t="s">
        <v>713</v>
      </c>
      <c r="E187" s="208" t="s">
        <v>645</v>
      </c>
      <c r="F187" s="209">
        <v>189.5</v>
      </c>
      <c r="G187" s="208"/>
      <c r="H187" s="208">
        <v>218</v>
      </c>
      <c r="I187" s="210">
        <v>218</v>
      </c>
      <c r="J187" s="211" t="s">
        <v>703</v>
      </c>
      <c r="K187" s="212">
        <f t="shared" si="76"/>
        <v>28.5</v>
      </c>
      <c r="L187" s="213">
        <f t="shared" si="77"/>
        <v>0.15039577836411611</v>
      </c>
      <c r="M187" s="208" t="s">
        <v>613</v>
      </c>
      <c r="N187" s="214">
        <v>43034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15">
        <v>51</v>
      </c>
      <c r="B188" s="216">
        <v>42471</v>
      </c>
      <c r="C188" s="216"/>
      <c r="D188" s="224" t="s">
        <v>714</v>
      </c>
      <c r="E188" s="219" t="s">
        <v>645</v>
      </c>
      <c r="F188" s="219">
        <v>36.5</v>
      </c>
      <c r="G188" s="220"/>
      <c r="H188" s="220">
        <v>15.85</v>
      </c>
      <c r="I188" s="220">
        <v>60</v>
      </c>
      <c r="J188" s="221" t="s">
        <v>715</v>
      </c>
      <c r="K188" s="222">
        <f t="shared" si="76"/>
        <v>-20.65</v>
      </c>
      <c r="L188" s="223">
        <f t="shared" si="77"/>
        <v>-0.5657534246575342</v>
      </c>
      <c r="M188" s="219" t="s">
        <v>626</v>
      </c>
      <c r="N188" s="227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52</v>
      </c>
      <c r="B189" s="206">
        <v>42472</v>
      </c>
      <c r="C189" s="206"/>
      <c r="D189" s="207" t="s">
        <v>716</v>
      </c>
      <c r="E189" s="208" t="s">
        <v>645</v>
      </c>
      <c r="F189" s="209">
        <v>93</v>
      </c>
      <c r="G189" s="208"/>
      <c r="H189" s="208">
        <v>149</v>
      </c>
      <c r="I189" s="210">
        <v>140</v>
      </c>
      <c r="J189" s="211" t="s">
        <v>717</v>
      </c>
      <c r="K189" s="212">
        <f t="shared" si="76"/>
        <v>56</v>
      </c>
      <c r="L189" s="213">
        <f t="shared" si="77"/>
        <v>0.60215053763440862</v>
      </c>
      <c r="M189" s="208" t="s">
        <v>613</v>
      </c>
      <c r="N189" s="214">
        <v>42740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53</v>
      </c>
      <c r="B190" s="206">
        <v>42472</v>
      </c>
      <c r="C190" s="206"/>
      <c r="D190" s="207" t="s">
        <v>718</v>
      </c>
      <c r="E190" s="208" t="s">
        <v>645</v>
      </c>
      <c r="F190" s="209">
        <v>130</v>
      </c>
      <c r="G190" s="208"/>
      <c r="H190" s="208">
        <v>150</v>
      </c>
      <c r="I190" s="210" t="s">
        <v>719</v>
      </c>
      <c r="J190" s="211" t="s">
        <v>703</v>
      </c>
      <c r="K190" s="212">
        <f t="shared" si="76"/>
        <v>20</v>
      </c>
      <c r="L190" s="213">
        <f t="shared" si="77"/>
        <v>0.15384615384615385</v>
      </c>
      <c r="M190" s="208" t="s">
        <v>613</v>
      </c>
      <c r="N190" s="214">
        <v>42564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54</v>
      </c>
      <c r="B191" s="206">
        <v>42473</v>
      </c>
      <c r="C191" s="206"/>
      <c r="D191" s="207" t="s">
        <v>720</v>
      </c>
      <c r="E191" s="208" t="s">
        <v>645</v>
      </c>
      <c r="F191" s="209">
        <v>196</v>
      </c>
      <c r="G191" s="208"/>
      <c r="H191" s="208">
        <v>299</v>
      </c>
      <c r="I191" s="210">
        <v>299</v>
      </c>
      <c r="J191" s="211" t="s">
        <v>703</v>
      </c>
      <c r="K191" s="212">
        <v>103</v>
      </c>
      <c r="L191" s="213">
        <v>0.52551020408163296</v>
      </c>
      <c r="M191" s="208" t="s">
        <v>613</v>
      </c>
      <c r="N191" s="214">
        <v>42620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55</v>
      </c>
      <c r="B192" s="206">
        <v>42473</v>
      </c>
      <c r="C192" s="206"/>
      <c r="D192" s="207" t="s">
        <v>721</v>
      </c>
      <c r="E192" s="208" t="s">
        <v>645</v>
      </c>
      <c r="F192" s="209">
        <v>88</v>
      </c>
      <c r="G192" s="208"/>
      <c r="H192" s="208">
        <v>103</v>
      </c>
      <c r="I192" s="210">
        <v>103</v>
      </c>
      <c r="J192" s="211" t="s">
        <v>703</v>
      </c>
      <c r="K192" s="212">
        <v>15</v>
      </c>
      <c r="L192" s="213">
        <v>0.170454545454545</v>
      </c>
      <c r="M192" s="208" t="s">
        <v>613</v>
      </c>
      <c r="N192" s="214">
        <v>42530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56</v>
      </c>
      <c r="B193" s="206">
        <v>42492</v>
      </c>
      <c r="C193" s="206"/>
      <c r="D193" s="207" t="s">
        <v>722</v>
      </c>
      <c r="E193" s="208" t="s">
        <v>645</v>
      </c>
      <c r="F193" s="209">
        <v>127.5</v>
      </c>
      <c r="G193" s="208"/>
      <c r="H193" s="208">
        <v>148</v>
      </c>
      <c r="I193" s="210" t="s">
        <v>723</v>
      </c>
      <c r="J193" s="211" t="s">
        <v>703</v>
      </c>
      <c r="K193" s="212">
        <f t="shared" ref="K193:K197" si="78">H193-F193</f>
        <v>20.5</v>
      </c>
      <c r="L193" s="213">
        <f t="shared" ref="L193:L197" si="79">K193/F193</f>
        <v>0.16078431372549021</v>
      </c>
      <c r="M193" s="208" t="s">
        <v>613</v>
      </c>
      <c r="N193" s="214">
        <v>42564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57</v>
      </c>
      <c r="B194" s="206">
        <v>42493</v>
      </c>
      <c r="C194" s="206"/>
      <c r="D194" s="207" t="s">
        <v>724</v>
      </c>
      <c r="E194" s="208" t="s">
        <v>645</v>
      </c>
      <c r="F194" s="209">
        <v>675</v>
      </c>
      <c r="G194" s="208"/>
      <c r="H194" s="208">
        <v>815</v>
      </c>
      <c r="I194" s="210" t="s">
        <v>725</v>
      </c>
      <c r="J194" s="211" t="s">
        <v>703</v>
      </c>
      <c r="K194" s="212">
        <f t="shared" si="78"/>
        <v>140</v>
      </c>
      <c r="L194" s="213">
        <f t="shared" si="79"/>
        <v>0.2074074074074074</v>
      </c>
      <c r="M194" s="208" t="s">
        <v>613</v>
      </c>
      <c r="N194" s="214">
        <v>43154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5">
        <v>58</v>
      </c>
      <c r="B195" s="216">
        <v>42522</v>
      </c>
      <c r="C195" s="216"/>
      <c r="D195" s="217" t="s">
        <v>726</v>
      </c>
      <c r="E195" s="218" t="s">
        <v>645</v>
      </c>
      <c r="F195" s="219">
        <v>500</v>
      </c>
      <c r="G195" s="219"/>
      <c r="H195" s="220">
        <v>232.5</v>
      </c>
      <c r="I195" s="220" t="s">
        <v>727</v>
      </c>
      <c r="J195" s="221" t="s">
        <v>728</v>
      </c>
      <c r="K195" s="222">
        <f t="shared" si="78"/>
        <v>-267.5</v>
      </c>
      <c r="L195" s="223">
        <f t="shared" si="79"/>
        <v>-0.53500000000000003</v>
      </c>
      <c r="M195" s="219" t="s">
        <v>626</v>
      </c>
      <c r="N195" s="216">
        <v>43735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59</v>
      </c>
      <c r="B196" s="206">
        <v>42527</v>
      </c>
      <c r="C196" s="206"/>
      <c r="D196" s="207" t="s">
        <v>562</v>
      </c>
      <c r="E196" s="208" t="s">
        <v>645</v>
      </c>
      <c r="F196" s="209">
        <v>110</v>
      </c>
      <c r="G196" s="208"/>
      <c r="H196" s="208">
        <v>126.5</v>
      </c>
      <c r="I196" s="210">
        <v>125</v>
      </c>
      <c r="J196" s="211" t="s">
        <v>654</v>
      </c>
      <c r="K196" s="212">
        <f t="shared" si="78"/>
        <v>16.5</v>
      </c>
      <c r="L196" s="213">
        <f t="shared" si="79"/>
        <v>0.15</v>
      </c>
      <c r="M196" s="208" t="s">
        <v>613</v>
      </c>
      <c r="N196" s="214">
        <v>42552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60</v>
      </c>
      <c r="B197" s="206">
        <v>42538</v>
      </c>
      <c r="C197" s="206"/>
      <c r="D197" s="207" t="s">
        <v>729</v>
      </c>
      <c r="E197" s="208" t="s">
        <v>645</v>
      </c>
      <c r="F197" s="209">
        <v>44</v>
      </c>
      <c r="G197" s="208"/>
      <c r="H197" s="208">
        <v>69.5</v>
      </c>
      <c r="I197" s="210">
        <v>69.5</v>
      </c>
      <c r="J197" s="211" t="s">
        <v>730</v>
      </c>
      <c r="K197" s="212">
        <f t="shared" si="78"/>
        <v>25.5</v>
      </c>
      <c r="L197" s="213">
        <f t="shared" si="79"/>
        <v>0.57954545454545459</v>
      </c>
      <c r="M197" s="208" t="s">
        <v>613</v>
      </c>
      <c r="N197" s="214">
        <v>42977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61</v>
      </c>
      <c r="B198" s="206">
        <v>42549</v>
      </c>
      <c r="C198" s="206"/>
      <c r="D198" s="207" t="s">
        <v>731</v>
      </c>
      <c r="E198" s="208" t="s">
        <v>645</v>
      </c>
      <c r="F198" s="209">
        <v>262.5</v>
      </c>
      <c r="G198" s="208"/>
      <c r="H198" s="208">
        <v>340</v>
      </c>
      <c r="I198" s="210">
        <v>333</v>
      </c>
      <c r="J198" s="211" t="s">
        <v>732</v>
      </c>
      <c r="K198" s="212">
        <v>77.5</v>
      </c>
      <c r="L198" s="213">
        <v>0.29523809523809502</v>
      </c>
      <c r="M198" s="208" t="s">
        <v>613</v>
      </c>
      <c r="N198" s="214">
        <v>43017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62</v>
      </c>
      <c r="B199" s="206">
        <v>42549</v>
      </c>
      <c r="C199" s="206"/>
      <c r="D199" s="207" t="s">
        <v>733</v>
      </c>
      <c r="E199" s="208" t="s">
        <v>645</v>
      </c>
      <c r="F199" s="209">
        <v>840</v>
      </c>
      <c r="G199" s="208"/>
      <c r="H199" s="208">
        <v>1230</v>
      </c>
      <c r="I199" s="210">
        <v>1230</v>
      </c>
      <c r="J199" s="211" t="s">
        <v>703</v>
      </c>
      <c r="K199" s="212">
        <v>390</v>
      </c>
      <c r="L199" s="213">
        <v>0.46428571428571402</v>
      </c>
      <c r="M199" s="208" t="s">
        <v>613</v>
      </c>
      <c r="N199" s="214">
        <v>42649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8">
        <v>63</v>
      </c>
      <c r="B200" s="229">
        <v>42556</v>
      </c>
      <c r="C200" s="229"/>
      <c r="D200" s="230" t="s">
        <v>734</v>
      </c>
      <c r="E200" s="231" t="s">
        <v>645</v>
      </c>
      <c r="F200" s="231">
        <v>395</v>
      </c>
      <c r="G200" s="232"/>
      <c r="H200" s="232">
        <f>(468.5+342.5)/2</f>
        <v>405.5</v>
      </c>
      <c r="I200" s="232">
        <v>510</v>
      </c>
      <c r="J200" s="233" t="s">
        <v>735</v>
      </c>
      <c r="K200" s="234">
        <f t="shared" ref="K200:K206" si="80">H200-F200</f>
        <v>10.5</v>
      </c>
      <c r="L200" s="235">
        <f t="shared" ref="L200:L206" si="81">K200/F200</f>
        <v>2.6582278481012658E-2</v>
      </c>
      <c r="M200" s="231" t="s">
        <v>736</v>
      </c>
      <c r="N200" s="229">
        <v>43606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5">
        <v>64</v>
      </c>
      <c r="B201" s="216">
        <v>42584</v>
      </c>
      <c r="C201" s="216"/>
      <c r="D201" s="217" t="s">
        <v>737</v>
      </c>
      <c r="E201" s="218" t="s">
        <v>615</v>
      </c>
      <c r="F201" s="219">
        <f>169.5-12.8</f>
        <v>156.69999999999999</v>
      </c>
      <c r="G201" s="219"/>
      <c r="H201" s="220">
        <v>77</v>
      </c>
      <c r="I201" s="220" t="s">
        <v>738</v>
      </c>
      <c r="J201" s="221" t="s">
        <v>739</v>
      </c>
      <c r="K201" s="222">
        <f t="shared" si="80"/>
        <v>-79.699999999999989</v>
      </c>
      <c r="L201" s="223">
        <f t="shared" si="81"/>
        <v>-0.50861518825781749</v>
      </c>
      <c r="M201" s="219" t="s">
        <v>626</v>
      </c>
      <c r="N201" s="216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5">
        <v>65</v>
      </c>
      <c r="B202" s="216">
        <v>42586</v>
      </c>
      <c r="C202" s="216"/>
      <c r="D202" s="217" t="s">
        <v>740</v>
      </c>
      <c r="E202" s="218" t="s">
        <v>645</v>
      </c>
      <c r="F202" s="219">
        <v>400</v>
      </c>
      <c r="G202" s="219"/>
      <c r="H202" s="220">
        <v>305</v>
      </c>
      <c r="I202" s="220">
        <v>475</v>
      </c>
      <c r="J202" s="221" t="s">
        <v>741</v>
      </c>
      <c r="K202" s="222">
        <f t="shared" si="80"/>
        <v>-95</v>
      </c>
      <c r="L202" s="223">
        <f t="shared" si="81"/>
        <v>-0.23749999999999999</v>
      </c>
      <c r="M202" s="219" t="s">
        <v>626</v>
      </c>
      <c r="N202" s="216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66</v>
      </c>
      <c r="B203" s="206">
        <v>42593</v>
      </c>
      <c r="C203" s="206"/>
      <c r="D203" s="207" t="s">
        <v>742</v>
      </c>
      <c r="E203" s="208" t="s">
        <v>645</v>
      </c>
      <c r="F203" s="209">
        <v>86.5</v>
      </c>
      <c r="G203" s="208"/>
      <c r="H203" s="208">
        <v>130</v>
      </c>
      <c r="I203" s="210">
        <v>130</v>
      </c>
      <c r="J203" s="211" t="s">
        <v>743</v>
      </c>
      <c r="K203" s="212">
        <f t="shared" si="80"/>
        <v>43.5</v>
      </c>
      <c r="L203" s="213">
        <f t="shared" si="81"/>
        <v>0.50289017341040465</v>
      </c>
      <c r="M203" s="208" t="s">
        <v>613</v>
      </c>
      <c r="N203" s="214">
        <v>43091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5">
        <v>67</v>
      </c>
      <c r="B204" s="216">
        <v>42600</v>
      </c>
      <c r="C204" s="216"/>
      <c r="D204" s="217" t="s">
        <v>111</v>
      </c>
      <c r="E204" s="218" t="s">
        <v>645</v>
      </c>
      <c r="F204" s="219">
        <v>133.5</v>
      </c>
      <c r="G204" s="219"/>
      <c r="H204" s="220">
        <v>126.5</v>
      </c>
      <c r="I204" s="220">
        <v>178</v>
      </c>
      <c r="J204" s="221" t="s">
        <v>744</v>
      </c>
      <c r="K204" s="222">
        <f t="shared" si="80"/>
        <v>-7</v>
      </c>
      <c r="L204" s="223">
        <f t="shared" si="81"/>
        <v>-5.2434456928838954E-2</v>
      </c>
      <c r="M204" s="219" t="s">
        <v>626</v>
      </c>
      <c r="N204" s="216">
        <v>42615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68</v>
      </c>
      <c r="B205" s="206">
        <v>42613</v>
      </c>
      <c r="C205" s="206"/>
      <c r="D205" s="207" t="s">
        <v>745</v>
      </c>
      <c r="E205" s="208" t="s">
        <v>645</v>
      </c>
      <c r="F205" s="209">
        <v>560</v>
      </c>
      <c r="G205" s="208"/>
      <c r="H205" s="208">
        <v>725</v>
      </c>
      <c r="I205" s="210">
        <v>725</v>
      </c>
      <c r="J205" s="211" t="s">
        <v>647</v>
      </c>
      <c r="K205" s="212">
        <f t="shared" si="80"/>
        <v>165</v>
      </c>
      <c r="L205" s="213">
        <f t="shared" si="81"/>
        <v>0.29464285714285715</v>
      </c>
      <c r="M205" s="208" t="s">
        <v>613</v>
      </c>
      <c r="N205" s="214">
        <v>42456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69</v>
      </c>
      <c r="B206" s="206">
        <v>42614</v>
      </c>
      <c r="C206" s="206"/>
      <c r="D206" s="207" t="s">
        <v>746</v>
      </c>
      <c r="E206" s="208" t="s">
        <v>645</v>
      </c>
      <c r="F206" s="209">
        <v>160.5</v>
      </c>
      <c r="G206" s="208"/>
      <c r="H206" s="208">
        <v>210</v>
      </c>
      <c r="I206" s="210">
        <v>210</v>
      </c>
      <c r="J206" s="211" t="s">
        <v>647</v>
      </c>
      <c r="K206" s="212">
        <f t="shared" si="80"/>
        <v>49.5</v>
      </c>
      <c r="L206" s="213">
        <f t="shared" si="81"/>
        <v>0.30841121495327101</v>
      </c>
      <c r="M206" s="208" t="s">
        <v>613</v>
      </c>
      <c r="N206" s="214">
        <v>42871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70</v>
      </c>
      <c r="B207" s="206">
        <v>42646</v>
      </c>
      <c r="C207" s="206"/>
      <c r="D207" s="207" t="s">
        <v>407</v>
      </c>
      <c r="E207" s="208" t="s">
        <v>645</v>
      </c>
      <c r="F207" s="209">
        <v>430</v>
      </c>
      <c r="G207" s="208"/>
      <c r="H207" s="208">
        <v>596</v>
      </c>
      <c r="I207" s="210">
        <v>575</v>
      </c>
      <c r="J207" s="211" t="s">
        <v>747</v>
      </c>
      <c r="K207" s="212">
        <v>166</v>
      </c>
      <c r="L207" s="213">
        <v>0.38604651162790699</v>
      </c>
      <c r="M207" s="208" t="s">
        <v>613</v>
      </c>
      <c r="N207" s="214">
        <v>42769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71</v>
      </c>
      <c r="B208" s="206">
        <v>42657</v>
      </c>
      <c r="C208" s="206"/>
      <c r="D208" s="207" t="s">
        <v>748</v>
      </c>
      <c r="E208" s="208" t="s">
        <v>645</v>
      </c>
      <c r="F208" s="209">
        <v>280</v>
      </c>
      <c r="G208" s="208"/>
      <c r="H208" s="208">
        <v>345</v>
      </c>
      <c r="I208" s="210">
        <v>345</v>
      </c>
      <c r="J208" s="211" t="s">
        <v>647</v>
      </c>
      <c r="K208" s="212">
        <f t="shared" ref="K208:K213" si="82">H208-F208</f>
        <v>65</v>
      </c>
      <c r="L208" s="213">
        <f t="shared" ref="L208:L209" si="83">K208/F208</f>
        <v>0.23214285714285715</v>
      </c>
      <c r="M208" s="208" t="s">
        <v>613</v>
      </c>
      <c r="N208" s="214">
        <v>42814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72</v>
      </c>
      <c r="B209" s="206">
        <v>42657</v>
      </c>
      <c r="C209" s="206"/>
      <c r="D209" s="207" t="s">
        <v>749</v>
      </c>
      <c r="E209" s="208" t="s">
        <v>645</v>
      </c>
      <c r="F209" s="209">
        <v>245</v>
      </c>
      <c r="G209" s="208"/>
      <c r="H209" s="208">
        <v>325.5</v>
      </c>
      <c r="I209" s="210">
        <v>330</v>
      </c>
      <c r="J209" s="211" t="s">
        <v>750</v>
      </c>
      <c r="K209" s="212">
        <f t="shared" si="82"/>
        <v>80.5</v>
      </c>
      <c r="L209" s="213">
        <f t="shared" si="83"/>
        <v>0.32857142857142857</v>
      </c>
      <c r="M209" s="208" t="s">
        <v>613</v>
      </c>
      <c r="N209" s="214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73</v>
      </c>
      <c r="B210" s="206">
        <v>42660</v>
      </c>
      <c r="C210" s="206"/>
      <c r="D210" s="207" t="s">
        <v>352</v>
      </c>
      <c r="E210" s="208" t="s">
        <v>645</v>
      </c>
      <c r="F210" s="209">
        <v>125</v>
      </c>
      <c r="G210" s="208"/>
      <c r="H210" s="208">
        <v>160</v>
      </c>
      <c r="I210" s="210">
        <v>160</v>
      </c>
      <c r="J210" s="211" t="s">
        <v>703</v>
      </c>
      <c r="K210" s="212">
        <f t="shared" si="82"/>
        <v>35</v>
      </c>
      <c r="L210" s="213">
        <v>0.28000000000000003</v>
      </c>
      <c r="M210" s="208" t="s">
        <v>613</v>
      </c>
      <c r="N210" s="214">
        <v>42803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74</v>
      </c>
      <c r="B211" s="206">
        <v>42660</v>
      </c>
      <c r="C211" s="206"/>
      <c r="D211" s="207" t="s">
        <v>484</v>
      </c>
      <c r="E211" s="208" t="s">
        <v>645</v>
      </c>
      <c r="F211" s="209">
        <v>114</v>
      </c>
      <c r="G211" s="208"/>
      <c r="H211" s="208">
        <v>145</v>
      </c>
      <c r="I211" s="210">
        <v>145</v>
      </c>
      <c r="J211" s="211" t="s">
        <v>703</v>
      </c>
      <c r="K211" s="212">
        <f t="shared" si="82"/>
        <v>31</v>
      </c>
      <c r="L211" s="213">
        <f t="shared" ref="L211:L213" si="84">K211/F211</f>
        <v>0.27192982456140352</v>
      </c>
      <c r="M211" s="208" t="s">
        <v>613</v>
      </c>
      <c r="N211" s="214">
        <v>42859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75</v>
      </c>
      <c r="B212" s="206">
        <v>42660</v>
      </c>
      <c r="C212" s="206"/>
      <c r="D212" s="207" t="s">
        <v>751</v>
      </c>
      <c r="E212" s="208" t="s">
        <v>645</v>
      </c>
      <c r="F212" s="209">
        <v>212</v>
      </c>
      <c r="G212" s="208"/>
      <c r="H212" s="208">
        <v>280</v>
      </c>
      <c r="I212" s="210">
        <v>276</v>
      </c>
      <c r="J212" s="211" t="s">
        <v>752</v>
      </c>
      <c r="K212" s="212">
        <f t="shared" si="82"/>
        <v>68</v>
      </c>
      <c r="L212" s="213">
        <f t="shared" si="84"/>
        <v>0.32075471698113206</v>
      </c>
      <c r="M212" s="208" t="s">
        <v>613</v>
      </c>
      <c r="N212" s="214">
        <v>42858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76</v>
      </c>
      <c r="B213" s="206">
        <v>42678</v>
      </c>
      <c r="C213" s="206"/>
      <c r="D213" s="207" t="s">
        <v>472</v>
      </c>
      <c r="E213" s="208" t="s">
        <v>645</v>
      </c>
      <c r="F213" s="209">
        <v>155</v>
      </c>
      <c r="G213" s="208"/>
      <c r="H213" s="208">
        <v>210</v>
      </c>
      <c r="I213" s="210">
        <v>210</v>
      </c>
      <c r="J213" s="211" t="s">
        <v>753</v>
      </c>
      <c r="K213" s="212">
        <f t="shared" si="82"/>
        <v>55</v>
      </c>
      <c r="L213" s="213">
        <f t="shared" si="84"/>
        <v>0.35483870967741937</v>
      </c>
      <c r="M213" s="208" t="s">
        <v>613</v>
      </c>
      <c r="N213" s="214">
        <v>42944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5">
        <v>77</v>
      </c>
      <c r="B214" s="216">
        <v>42710</v>
      </c>
      <c r="C214" s="216"/>
      <c r="D214" s="217" t="s">
        <v>754</v>
      </c>
      <c r="E214" s="218" t="s">
        <v>645</v>
      </c>
      <c r="F214" s="219">
        <v>150.5</v>
      </c>
      <c r="G214" s="219"/>
      <c r="H214" s="220">
        <v>72.5</v>
      </c>
      <c r="I214" s="220">
        <v>174</v>
      </c>
      <c r="J214" s="221" t="s">
        <v>755</v>
      </c>
      <c r="K214" s="222">
        <v>-78</v>
      </c>
      <c r="L214" s="223">
        <v>-0.51827242524916906</v>
      </c>
      <c r="M214" s="219" t="s">
        <v>626</v>
      </c>
      <c r="N214" s="216">
        <v>43333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78</v>
      </c>
      <c r="B215" s="206">
        <v>42712</v>
      </c>
      <c r="C215" s="206"/>
      <c r="D215" s="207" t="s">
        <v>756</v>
      </c>
      <c r="E215" s="208" t="s">
        <v>645</v>
      </c>
      <c r="F215" s="209">
        <v>380</v>
      </c>
      <c r="G215" s="208"/>
      <c r="H215" s="208">
        <v>478</v>
      </c>
      <c r="I215" s="210">
        <v>468</v>
      </c>
      <c r="J215" s="211" t="s">
        <v>703</v>
      </c>
      <c r="K215" s="212">
        <f t="shared" ref="K215:K217" si="85">H215-F215</f>
        <v>98</v>
      </c>
      <c r="L215" s="213">
        <f t="shared" ref="L215:L217" si="86">K215/F215</f>
        <v>0.25789473684210529</v>
      </c>
      <c r="M215" s="208" t="s">
        <v>613</v>
      </c>
      <c r="N215" s="214">
        <v>43025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79</v>
      </c>
      <c r="B216" s="206">
        <v>42734</v>
      </c>
      <c r="C216" s="206"/>
      <c r="D216" s="207" t="s">
        <v>110</v>
      </c>
      <c r="E216" s="208" t="s">
        <v>645</v>
      </c>
      <c r="F216" s="209">
        <v>305</v>
      </c>
      <c r="G216" s="208"/>
      <c r="H216" s="208">
        <v>375</v>
      </c>
      <c r="I216" s="210">
        <v>375</v>
      </c>
      <c r="J216" s="211" t="s">
        <v>703</v>
      </c>
      <c r="K216" s="212">
        <f t="shared" si="85"/>
        <v>70</v>
      </c>
      <c r="L216" s="213">
        <f t="shared" si="86"/>
        <v>0.22950819672131148</v>
      </c>
      <c r="M216" s="208" t="s">
        <v>613</v>
      </c>
      <c r="N216" s="214">
        <v>42768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80</v>
      </c>
      <c r="B217" s="206">
        <v>42739</v>
      </c>
      <c r="C217" s="206"/>
      <c r="D217" s="207" t="s">
        <v>96</v>
      </c>
      <c r="E217" s="208" t="s">
        <v>645</v>
      </c>
      <c r="F217" s="209">
        <v>99.5</v>
      </c>
      <c r="G217" s="208"/>
      <c r="H217" s="208">
        <v>158</v>
      </c>
      <c r="I217" s="210">
        <v>158</v>
      </c>
      <c r="J217" s="211" t="s">
        <v>703</v>
      </c>
      <c r="K217" s="212">
        <f t="shared" si="85"/>
        <v>58.5</v>
      </c>
      <c r="L217" s="213">
        <f t="shared" si="86"/>
        <v>0.5879396984924623</v>
      </c>
      <c r="M217" s="208" t="s">
        <v>613</v>
      </c>
      <c r="N217" s="214">
        <v>42898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81</v>
      </c>
      <c r="B218" s="206">
        <v>42739</v>
      </c>
      <c r="C218" s="206"/>
      <c r="D218" s="207" t="s">
        <v>96</v>
      </c>
      <c r="E218" s="208" t="s">
        <v>645</v>
      </c>
      <c r="F218" s="209">
        <v>99.5</v>
      </c>
      <c r="G218" s="208"/>
      <c r="H218" s="208">
        <v>158</v>
      </c>
      <c r="I218" s="210">
        <v>158</v>
      </c>
      <c r="J218" s="211" t="s">
        <v>703</v>
      </c>
      <c r="K218" s="212">
        <v>58.5</v>
      </c>
      <c r="L218" s="213">
        <v>0.58793969849246197</v>
      </c>
      <c r="M218" s="208" t="s">
        <v>613</v>
      </c>
      <c r="N218" s="214">
        <v>42898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82</v>
      </c>
      <c r="B219" s="206">
        <v>42786</v>
      </c>
      <c r="C219" s="206"/>
      <c r="D219" s="207" t="s">
        <v>187</v>
      </c>
      <c r="E219" s="208" t="s">
        <v>645</v>
      </c>
      <c r="F219" s="209">
        <v>140.5</v>
      </c>
      <c r="G219" s="208"/>
      <c r="H219" s="208">
        <v>220</v>
      </c>
      <c r="I219" s="210">
        <v>220</v>
      </c>
      <c r="J219" s="211" t="s">
        <v>703</v>
      </c>
      <c r="K219" s="212">
        <f>H219-F219</f>
        <v>79.5</v>
      </c>
      <c r="L219" s="213">
        <f>K219/F219</f>
        <v>0.5658362989323843</v>
      </c>
      <c r="M219" s="208" t="s">
        <v>613</v>
      </c>
      <c r="N219" s="214">
        <v>42864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83</v>
      </c>
      <c r="B220" s="206">
        <v>42786</v>
      </c>
      <c r="C220" s="206"/>
      <c r="D220" s="207" t="s">
        <v>757</v>
      </c>
      <c r="E220" s="208" t="s">
        <v>645</v>
      </c>
      <c r="F220" s="209">
        <v>202.5</v>
      </c>
      <c r="G220" s="208"/>
      <c r="H220" s="208">
        <v>234</v>
      </c>
      <c r="I220" s="210">
        <v>234</v>
      </c>
      <c r="J220" s="211" t="s">
        <v>703</v>
      </c>
      <c r="K220" s="212">
        <v>31.5</v>
      </c>
      <c r="L220" s="213">
        <v>0.155555555555556</v>
      </c>
      <c r="M220" s="208" t="s">
        <v>613</v>
      </c>
      <c r="N220" s="214">
        <v>42836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84</v>
      </c>
      <c r="B221" s="206">
        <v>42818</v>
      </c>
      <c r="C221" s="206"/>
      <c r="D221" s="207" t="s">
        <v>758</v>
      </c>
      <c r="E221" s="208" t="s">
        <v>645</v>
      </c>
      <c r="F221" s="209">
        <v>300.5</v>
      </c>
      <c r="G221" s="208"/>
      <c r="H221" s="208">
        <v>417.5</v>
      </c>
      <c r="I221" s="210">
        <v>420</v>
      </c>
      <c r="J221" s="211" t="s">
        <v>759</v>
      </c>
      <c r="K221" s="212">
        <f>H221-F221</f>
        <v>117</v>
      </c>
      <c r="L221" s="213">
        <f>K221/F221</f>
        <v>0.38935108153078202</v>
      </c>
      <c r="M221" s="208" t="s">
        <v>613</v>
      </c>
      <c r="N221" s="214">
        <v>43070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85</v>
      </c>
      <c r="B222" s="206">
        <v>42818</v>
      </c>
      <c r="C222" s="206"/>
      <c r="D222" s="207" t="s">
        <v>733</v>
      </c>
      <c r="E222" s="208" t="s">
        <v>645</v>
      </c>
      <c r="F222" s="209">
        <v>850</v>
      </c>
      <c r="G222" s="208"/>
      <c r="H222" s="208">
        <v>1042.5</v>
      </c>
      <c r="I222" s="210">
        <v>1023</v>
      </c>
      <c r="J222" s="211" t="s">
        <v>760</v>
      </c>
      <c r="K222" s="212">
        <v>192.5</v>
      </c>
      <c r="L222" s="213">
        <v>0.22647058823529401</v>
      </c>
      <c r="M222" s="208" t="s">
        <v>613</v>
      </c>
      <c r="N222" s="214">
        <v>42830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86</v>
      </c>
      <c r="B223" s="206">
        <v>42830</v>
      </c>
      <c r="C223" s="206"/>
      <c r="D223" s="207" t="s">
        <v>503</v>
      </c>
      <c r="E223" s="208" t="s">
        <v>645</v>
      </c>
      <c r="F223" s="209">
        <v>785</v>
      </c>
      <c r="G223" s="208"/>
      <c r="H223" s="208">
        <v>930</v>
      </c>
      <c r="I223" s="210">
        <v>920</v>
      </c>
      <c r="J223" s="211" t="s">
        <v>761</v>
      </c>
      <c r="K223" s="212">
        <f>H223-F223</f>
        <v>145</v>
      </c>
      <c r="L223" s="213">
        <f>K223/F223</f>
        <v>0.18471337579617833</v>
      </c>
      <c r="M223" s="208" t="s">
        <v>613</v>
      </c>
      <c r="N223" s="214">
        <v>42976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5">
        <v>87</v>
      </c>
      <c r="B224" s="216">
        <v>42831</v>
      </c>
      <c r="C224" s="216"/>
      <c r="D224" s="217" t="s">
        <v>762</v>
      </c>
      <c r="E224" s="218" t="s">
        <v>645</v>
      </c>
      <c r="F224" s="219">
        <v>40</v>
      </c>
      <c r="G224" s="219"/>
      <c r="H224" s="220">
        <v>13.1</v>
      </c>
      <c r="I224" s="220">
        <v>60</v>
      </c>
      <c r="J224" s="221" t="s">
        <v>763</v>
      </c>
      <c r="K224" s="222">
        <v>-26.9</v>
      </c>
      <c r="L224" s="223">
        <v>-0.67249999999999999</v>
      </c>
      <c r="M224" s="219" t="s">
        <v>626</v>
      </c>
      <c r="N224" s="216">
        <v>43138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88</v>
      </c>
      <c r="B225" s="206">
        <v>42837</v>
      </c>
      <c r="C225" s="206"/>
      <c r="D225" s="207" t="s">
        <v>95</v>
      </c>
      <c r="E225" s="208" t="s">
        <v>645</v>
      </c>
      <c r="F225" s="209">
        <v>289.5</v>
      </c>
      <c r="G225" s="208"/>
      <c r="H225" s="208">
        <v>354</v>
      </c>
      <c r="I225" s="210">
        <v>360</v>
      </c>
      <c r="J225" s="211" t="s">
        <v>764</v>
      </c>
      <c r="K225" s="212">
        <f t="shared" ref="K225:K233" si="87">H225-F225</f>
        <v>64.5</v>
      </c>
      <c r="L225" s="213">
        <f t="shared" ref="L225:L233" si="88">K225/F225</f>
        <v>0.22279792746113988</v>
      </c>
      <c r="M225" s="208" t="s">
        <v>613</v>
      </c>
      <c r="N225" s="21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89</v>
      </c>
      <c r="B226" s="206">
        <v>42845</v>
      </c>
      <c r="C226" s="206"/>
      <c r="D226" s="207" t="s">
        <v>439</v>
      </c>
      <c r="E226" s="208" t="s">
        <v>645</v>
      </c>
      <c r="F226" s="209">
        <v>700</v>
      </c>
      <c r="G226" s="208"/>
      <c r="H226" s="208">
        <v>840</v>
      </c>
      <c r="I226" s="210">
        <v>840</v>
      </c>
      <c r="J226" s="211" t="s">
        <v>765</v>
      </c>
      <c r="K226" s="212">
        <f t="shared" si="87"/>
        <v>140</v>
      </c>
      <c r="L226" s="213">
        <f t="shared" si="88"/>
        <v>0.2</v>
      </c>
      <c r="M226" s="208" t="s">
        <v>613</v>
      </c>
      <c r="N226" s="214">
        <v>42893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90</v>
      </c>
      <c r="B227" s="206">
        <v>42887</v>
      </c>
      <c r="C227" s="206"/>
      <c r="D227" s="207" t="s">
        <v>766</v>
      </c>
      <c r="E227" s="208" t="s">
        <v>645</v>
      </c>
      <c r="F227" s="209">
        <v>130</v>
      </c>
      <c r="G227" s="208"/>
      <c r="H227" s="208">
        <v>144.25</v>
      </c>
      <c r="I227" s="210">
        <v>170</v>
      </c>
      <c r="J227" s="211" t="s">
        <v>767</v>
      </c>
      <c r="K227" s="212">
        <f t="shared" si="87"/>
        <v>14.25</v>
      </c>
      <c r="L227" s="213">
        <f t="shared" si="88"/>
        <v>0.10961538461538461</v>
      </c>
      <c r="M227" s="208" t="s">
        <v>613</v>
      </c>
      <c r="N227" s="214">
        <v>43675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91</v>
      </c>
      <c r="B228" s="206">
        <v>42901</v>
      </c>
      <c r="C228" s="206"/>
      <c r="D228" s="207" t="s">
        <v>768</v>
      </c>
      <c r="E228" s="208" t="s">
        <v>645</v>
      </c>
      <c r="F228" s="209">
        <v>214.5</v>
      </c>
      <c r="G228" s="208"/>
      <c r="H228" s="208">
        <v>262</v>
      </c>
      <c r="I228" s="210">
        <v>262</v>
      </c>
      <c r="J228" s="211" t="s">
        <v>769</v>
      </c>
      <c r="K228" s="212">
        <f t="shared" si="87"/>
        <v>47.5</v>
      </c>
      <c r="L228" s="213">
        <f t="shared" si="88"/>
        <v>0.22144522144522144</v>
      </c>
      <c r="M228" s="208" t="s">
        <v>613</v>
      </c>
      <c r="N228" s="214">
        <v>42977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6">
        <v>92</v>
      </c>
      <c r="B229" s="237">
        <v>42933</v>
      </c>
      <c r="C229" s="237"/>
      <c r="D229" s="238" t="s">
        <v>770</v>
      </c>
      <c r="E229" s="239" t="s">
        <v>645</v>
      </c>
      <c r="F229" s="240">
        <v>370</v>
      </c>
      <c r="G229" s="239"/>
      <c r="H229" s="239">
        <v>447.5</v>
      </c>
      <c r="I229" s="241">
        <v>450</v>
      </c>
      <c r="J229" s="242" t="s">
        <v>703</v>
      </c>
      <c r="K229" s="212">
        <f t="shared" si="87"/>
        <v>77.5</v>
      </c>
      <c r="L229" s="243">
        <f t="shared" si="88"/>
        <v>0.20945945945945946</v>
      </c>
      <c r="M229" s="239" t="s">
        <v>613</v>
      </c>
      <c r="N229" s="244">
        <v>43035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6">
        <v>93</v>
      </c>
      <c r="B230" s="237">
        <v>42943</v>
      </c>
      <c r="C230" s="237"/>
      <c r="D230" s="238" t="s">
        <v>185</v>
      </c>
      <c r="E230" s="239" t="s">
        <v>645</v>
      </c>
      <c r="F230" s="240">
        <v>657.5</v>
      </c>
      <c r="G230" s="239"/>
      <c r="H230" s="239">
        <v>825</v>
      </c>
      <c r="I230" s="241">
        <v>820</v>
      </c>
      <c r="J230" s="242" t="s">
        <v>703</v>
      </c>
      <c r="K230" s="212">
        <f t="shared" si="87"/>
        <v>167.5</v>
      </c>
      <c r="L230" s="243">
        <f t="shared" si="88"/>
        <v>0.25475285171102663</v>
      </c>
      <c r="M230" s="239" t="s">
        <v>613</v>
      </c>
      <c r="N230" s="244">
        <v>43090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94</v>
      </c>
      <c r="B231" s="206">
        <v>42964</v>
      </c>
      <c r="C231" s="206"/>
      <c r="D231" s="207" t="s">
        <v>370</v>
      </c>
      <c r="E231" s="208" t="s">
        <v>645</v>
      </c>
      <c r="F231" s="209">
        <v>605</v>
      </c>
      <c r="G231" s="208"/>
      <c r="H231" s="208">
        <v>750</v>
      </c>
      <c r="I231" s="210">
        <v>750</v>
      </c>
      <c r="J231" s="211" t="s">
        <v>761</v>
      </c>
      <c r="K231" s="212">
        <f t="shared" si="87"/>
        <v>145</v>
      </c>
      <c r="L231" s="213">
        <f t="shared" si="88"/>
        <v>0.23966942148760331</v>
      </c>
      <c r="M231" s="208" t="s">
        <v>613</v>
      </c>
      <c r="N231" s="214">
        <v>43027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5">
        <v>95</v>
      </c>
      <c r="B232" s="216">
        <v>42979</v>
      </c>
      <c r="C232" s="216"/>
      <c r="D232" s="224" t="s">
        <v>771</v>
      </c>
      <c r="E232" s="219" t="s">
        <v>645</v>
      </c>
      <c r="F232" s="219">
        <v>255</v>
      </c>
      <c r="G232" s="220"/>
      <c r="H232" s="220">
        <v>217.25</v>
      </c>
      <c r="I232" s="220">
        <v>320</v>
      </c>
      <c r="J232" s="221" t="s">
        <v>772</v>
      </c>
      <c r="K232" s="222">
        <f t="shared" si="87"/>
        <v>-37.75</v>
      </c>
      <c r="L232" s="225">
        <f t="shared" si="88"/>
        <v>-0.14803921568627451</v>
      </c>
      <c r="M232" s="219" t="s">
        <v>626</v>
      </c>
      <c r="N232" s="216">
        <v>43661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96</v>
      </c>
      <c r="B233" s="206">
        <v>42997</v>
      </c>
      <c r="C233" s="206"/>
      <c r="D233" s="207" t="s">
        <v>773</v>
      </c>
      <c r="E233" s="208" t="s">
        <v>645</v>
      </c>
      <c r="F233" s="209">
        <v>215</v>
      </c>
      <c r="G233" s="208"/>
      <c r="H233" s="208">
        <v>258</v>
      </c>
      <c r="I233" s="210">
        <v>258</v>
      </c>
      <c r="J233" s="211" t="s">
        <v>703</v>
      </c>
      <c r="K233" s="212">
        <f t="shared" si="87"/>
        <v>43</v>
      </c>
      <c r="L233" s="213">
        <f t="shared" si="88"/>
        <v>0.2</v>
      </c>
      <c r="M233" s="208" t="s">
        <v>613</v>
      </c>
      <c r="N233" s="214">
        <v>43040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97</v>
      </c>
      <c r="B234" s="206">
        <v>42997</v>
      </c>
      <c r="C234" s="206"/>
      <c r="D234" s="207" t="s">
        <v>773</v>
      </c>
      <c r="E234" s="208" t="s">
        <v>645</v>
      </c>
      <c r="F234" s="209">
        <v>215</v>
      </c>
      <c r="G234" s="208"/>
      <c r="H234" s="208">
        <v>258</v>
      </c>
      <c r="I234" s="210">
        <v>258</v>
      </c>
      <c r="J234" s="242" t="s">
        <v>703</v>
      </c>
      <c r="K234" s="212">
        <v>43</v>
      </c>
      <c r="L234" s="213">
        <v>0.2</v>
      </c>
      <c r="M234" s="208" t="s">
        <v>613</v>
      </c>
      <c r="N234" s="214">
        <v>43040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6">
        <v>98</v>
      </c>
      <c r="B235" s="237">
        <v>42998</v>
      </c>
      <c r="C235" s="237"/>
      <c r="D235" s="238" t="s">
        <v>774</v>
      </c>
      <c r="E235" s="239" t="s">
        <v>645</v>
      </c>
      <c r="F235" s="209">
        <v>75</v>
      </c>
      <c r="G235" s="239"/>
      <c r="H235" s="239">
        <v>90</v>
      </c>
      <c r="I235" s="241">
        <v>90</v>
      </c>
      <c r="J235" s="211" t="s">
        <v>775</v>
      </c>
      <c r="K235" s="212">
        <f t="shared" ref="K235:K240" si="89">H235-F235</f>
        <v>15</v>
      </c>
      <c r="L235" s="213">
        <f t="shared" ref="L235:L240" si="90">K235/F235</f>
        <v>0.2</v>
      </c>
      <c r="M235" s="208" t="s">
        <v>613</v>
      </c>
      <c r="N235" s="214">
        <v>43019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36">
        <v>99</v>
      </c>
      <c r="B236" s="237">
        <v>43011</v>
      </c>
      <c r="C236" s="237"/>
      <c r="D236" s="238" t="s">
        <v>628</v>
      </c>
      <c r="E236" s="239" t="s">
        <v>645</v>
      </c>
      <c r="F236" s="240">
        <v>315</v>
      </c>
      <c r="G236" s="239"/>
      <c r="H236" s="239">
        <v>392</v>
      </c>
      <c r="I236" s="241">
        <v>384</v>
      </c>
      <c r="J236" s="242" t="s">
        <v>776</v>
      </c>
      <c r="K236" s="212">
        <f t="shared" si="89"/>
        <v>77</v>
      </c>
      <c r="L236" s="243">
        <f t="shared" si="90"/>
        <v>0.24444444444444444</v>
      </c>
      <c r="M236" s="239" t="s">
        <v>613</v>
      </c>
      <c r="N236" s="244">
        <v>43017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100</v>
      </c>
      <c r="B237" s="237">
        <v>43013</v>
      </c>
      <c r="C237" s="237"/>
      <c r="D237" s="238" t="s">
        <v>477</v>
      </c>
      <c r="E237" s="239" t="s">
        <v>645</v>
      </c>
      <c r="F237" s="240">
        <v>145</v>
      </c>
      <c r="G237" s="239"/>
      <c r="H237" s="239">
        <v>179</v>
      </c>
      <c r="I237" s="241">
        <v>180</v>
      </c>
      <c r="J237" s="242" t="s">
        <v>777</v>
      </c>
      <c r="K237" s="212">
        <f t="shared" si="89"/>
        <v>34</v>
      </c>
      <c r="L237" s="243">
        <f t="shared" si="90"/>
        <v>0.23448275862068965</v>
      </c>
      <c r="M237" s="239" t="s">
        <v>613</v>
      </c>
      <c r="N237" s="244">
        <v>43025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101</v>
      </c>
      <c r="B238" s="237">
        <v>43014</v>
      </c>
      <c r="C238" s="237"/>
      <c r="D238" s="238" t="s">
        <v>342</v>
      </c>
      <c r="E238" s="239" t="s">
        <v>645</v>
      </c>
      <c r="F238" s="240">
        <v>256</v>
      </c>
      <c r="G238" s="239"/>
      <c r="H238" s="239">
        <v>323</v>
      </c>
      <c r="I238" s="241">
        <v>320</v>
      </c>
      <c r="J238" s="242" t="s">
        <v>703</v>
      </c>
      <c r="K238" s="212">
        <f t="shared" si="89"/>
        <v>67</v>
      </c>
      <c r="L238" s="243">
        <f t="shared" si="90"/>
        <v>0.26171875</v>
      </c>
      <c r="M238" s="239" t="s">
        <v>613</v>
      </c>
      <c r="N238" s="244">
        <v>43067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102</v>
      </c>
      <c r="B239" s="237">
        <v>43017</v>
      </c>
      <c r="C239" s="237"/>
      <c r="D239" s="238" t="s">
        <v>360</v>
      </c>
      <c r="E239" s="239" t="s">
        <v>645</v>
      </c>
      <c r="F239" s="240">
        <v>137.5</v>
      </c>
      <c r="G239" s="239"/>
      <c r="H239" s="239">
        <v>184</v>
      </c>
      <c r="I239" s="241">
        <v>183</v>
      </c>
      <c r="J239" s="242" t="s">
        <v>778</v>
      </c>
      <c r="K239" s="212">
        <f t="shared" si="89"/>
        <v>46.5</v>
      </c>
      <c r="L239" s="243">
        <f t="shared" si="90"/>
        <v>0.33818181818181819</v>
      </c>
      <c r="M239" s="239" t="s">
        <v>613</v>
      </c>
      <c r="N239" s="244">
        <v>43108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103</v>
      </c>
      <c r="B240" s="237">
        <v>43018</v>
      </c>
      <c r="C240" s="237"/>
      <c r="D240" s="238" t="s">
        <v>779</v>
      </c>
      <c r="E240" s="239" t="s">
        <v>645</v>
      </c>
      <c r="F240" s="240">
        <v>125.5</v>
      </c>
      <c r="G240" s="239"/>
      <c r="H240" s="239">
        <v>158</v>
      </c>
      <c r="I240" s="241">
        <v>155</v>
      </c>
      <c r="J240" s="242" t="s">
        <v>780</v>
      </c>
      <c r="K240" s="212">
        <f t="shared" si="89"/>
        <v>32.5</v>
      </c>
      <c r="L240" s="243">
        <f t="shared" si="90"/>
        <v>0.25896414342629481</v>
      </c>
      <c r="M240" s="239" t="s">
        <v>613</v>
      </c>
      <c r="N240" s="244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104</v>
      </c>
      <c r="B241" s="237">
        <v>43018</v>
      </c>
      <c r="C241" s="237"/>
      <c r="D241" s="238" t="s">
        <v>781</v>
      </c>
      <c r="E241" s="239" t="s">
        <v>645</v>
      </c>
      <c r="F241" s="240">
        <v>895</v>
      </c>
      <c r="G241" s="239"/>
      <c r="H241" s="239">
        <v>1122.5</v>
      </c>
      <c r="I241" s="241">
        <v>1078</v>
      </c>
      <c r="J241" s="242" t="s">
        <v>782</v>
      </c>
      <c r="K241" s="212">
        <v>227.5</v>
      </c>
      <c r="L241" s="243">
        <v>0.25418994413407803</v>
      </c>
      <c r="M241" s="239" t="s">
        <v>613</v>
      </c>
      <c r="N241" s="244">
        <v>43117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105</v>
      </c>
      <c r="B242" s="237">
        <v>43020</v>
      </c>
      <c r="C242" s="237"/>
      <c r="D242" s="238" t="s">
        <v>351</v>
      </c>
      <c r="E242" s="239" t="s">
        <v>645</v>
      </c>
      <c r="F242" s="240">
        <v>525</v>
      </c>
      <c r="G242" s="239"/>
      <c r="H242" s="239">
        <v>629</v>
      </c>
      <c r="I242" s="241">
        <v>629</v>
      </c>
      <c r="J242" s="242" t="s">
        <v>703</v>
      </c>
      <c r="K242" s="212">
        <v>104</v>
      </c>
      <c r="L242" s="243">
        <v>0.19809523809523799</v>
      </c>
      <c r="M242" s="239" t="s">
        <v>613</v>
      </c>
      <c r="N242" s="244">
        <v>43119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106</v>
      </c>
      <c r="B243" s="237">
        <v>43046</v>
      </c>
      <c r="C243" s="237"/>
      <c r="D243" s="238" t="s">
        <v>397</v>
      </c>
      <c r="E243" s="239" t="s">
        <v>645</v>
      </c>
      <c r="F243" s="240">
        <v>740</v>
      </c>
      <c r="G243" s="239"/>
      <c r="H243" s="239">
        <v>892.5</v>
      </c>
      <c r="I243" s="241">
        <v>900</v>
      </c>
      <c r="J243" s="242" t="s">
        <v>783</v>
      </c>
      <c r="K243" s="212">
        <f t="shared" ref="K243:K245" si="91">H243-F243</f>
        <v>152.5</v>
      </c>
      <c r="L243" s="243">
        <f t="shared" ref="L243:L245" si="92">K243/F243</f>
        <v>0.20608108108108109</v>
      </c>
      <c r="M243" s="239" t="s">
        <v>613</v>
      </c>
      <c r="N243" s="244">
        <v>43052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107</v>
      </c>
      <c r="B244" s="206">
        <v>43073</v>
      </c>
      <c r="C244" s="206"/>
      <c r="D244" s="207" t="s">
        <v>784</v>
      </c>
      <c r="E244" s="208" t="s">
        <v>645</v>
      </c>
      <c r="F244" s="209">
        <v>118.5</v>
      </c>
      <c r="G244" s="208"/>
      <c r="H244" s="208">
        <v>143.5</v>
      </c>
      <c r="I244" s="210">
        <v>145</v>
      </c>
      <c r="J244" s="211" t="s">
        <v>635</v>
      </c>
      <c r="K244" s="212">
        <f t="shared" si="91"/>
        <v>25</v>
      </c>
      <c r="L244" s="213">
        <f t="shared" si="92"/>
        <v>0.2109704641350211</v>
      </c>
      <c r="M244" s="208" t="s">
        <v>613</v>
      </c>
      <c r="N244" s="214">
        <v>43097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5">
        <v>108</v>
      </c>
      <c r="B245" s="216">
        <v>43090</v>
      </c>
      <c r="C245" s="216"/>
      <c r="D245" s="217" t="s">
        <v>445</v>
      </c>
      <c r="E245" s="218" t="s">
        <v>645</v>
      </c>
      <c r="F245" s="219">
        <v>715</v>
      </c>
      <c r="G245" s="219"/>
      <c r="H245" s="220">
        <v>500</v>
      </c>
      <c r="I245" s="220">
        <v>872</v>
      </c>
      <c r="J245" s="221" t="s">
        <v>785</v>
      </c>
      <c r="K245" s="222">
        <f t="shared" si="91"/>
        <v>-215</v>
      </c>
      <c r="L245" s="223">
        <f t="shared" si="92"/>
        <v>-0.30069930069930068</v>
      </c>
      <c r="M245" s="219" t="s">
        <v>626</v>
      </c>
      <c r="N245" s="216">
        <v>43670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109</v>
      </c>
      <c r="B246" s="206">
        <v>43098</v>
      </c>
      <c r="C246" s="206"/>
      <c r="D246" s="207" t="s">
        <v>628</v>
      </c>
      <c r="E246" s="208" t="s">
        <v>645</v>
      </c>
      <c r="F246" s="209">
        <v>435</v>
      </c>
      <c r="G246" s="208"/>
      <c r="H246" s="208">
        <v>542.5</v>
      </c>
      <c r="I246" s="210">
        <v>539</v>
      </c>
      <c r="J246" s="211" t="s">
        <v>703</v>
      </c>
      <c r="K246" s="212">
        <v>107.5</v>
      </c>
      <c r="L246" s="213">
        <v>0.247126436781609</v>
      </c>
      <c r="M246" s="208" t="s">
        <v>613</v>
      </c>
      <c r="N246" s="214">
        <v>43206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5">
        <v>110</v>
      </c>
      <c r="B247" s="206">
        <v>43098</v>
      </c>
      <c r="C247" s="206"/>
      <c r="D247" s="207" t="s">
        <v>584</v>
      </c>
      <c r="E247" s="208" t="s">
        <v>645</v>
      </c>
      <c r="F247" s="209">
        <v>885</v>
      </c>
      <c r="G247" s="208"/>
      <c r="H247" s="208">
        <v>1090</v>
      </c>
      <c r="I247" s="210">
        <v>1084</v>
      </c>
      <c r="J247" s="211" t="s">
        <v>703</v>
      </c>
      <c r="K247" s="212">
        <v>205</v>
      </c>
      <c r="L247" s="213">
        <v>0.23163841807909599</v>
      </c>
      <c r="M247" s="208" t="s">
        <v>613</v>
      </c>
      <c r="N247" s="214">
        <v>43213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45">
        <v>111</v>
      </c>
      <c r="B248" s="246">
        <v>43192</v>
      </c>
      <c r="C248" s="246"/>
      <c r="D248" s="224" t="s">
        <v>786</v>
      </c>
      <c r="E248" s="219" t="s">
        <v>645</v>
      </c>
      <c r="F248" s="247">
        <v>478.5</v>
      </c>
      <c r="G248" s="219"/>
      <c r="H248" s="219">
        <v>442</v>
      </c>
      <c r="I248" s="220">
        <v>613</v>
      </c>
      <c r="J248" s="221" t="s">
        <v>787</v>
      </c>
      <c r="K248" s="222">
        <f t="shared" ref="K248:K251" si="93">H248-F248</f>
        <v>-36.5</v>
      </c>
      <c r="L248" s="223">
        <f t="shared" ref="L248:L251" si="94">K248/F248</f>
        <v>-7.6280041797283177E-2</v>
      </c>
      <c r="M248" s="219" t="s">
        <v>626</v>
      </c>
      <c r="N248" s="216">
        <v>43762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5">
        <v>112</v>
      </c>
      <c r="B249" s="216">
        <v>43194</v>
      </c>
      <c r="C249" s="216"/>
      <c r="D249" s="217" t="s">
        <v>788</v>
      </c>
      <c r="E249" s="218" t="s">
        <v>645</v>
      </c>
      <c r="F249" s="219">
        <f>141.5-7.3</f>
        <v>134.19999999999999</v>
      </c>
      <c r="G249" s="219"/>
      <c r="H249" s="220">
        <v>77</v>
      </c>
      <c r="I249" s="220">
        <v>180</v>
      </c>
      <c r="J249" s="221" t="s">
        <v>789</v>
      </c>
      <c r="K249" s="222">
        <f t="shared" si="93"/>
        <v>-57.199999999999989</v>
      </c>
      <c r="L249" s="223">
        <f t="shared" si="94"/>
        <v>-0.42622950819672129</v>
      </c>
      <c r="M249" s="219" t="s">
        <v>626</v>
      </c>
      <c r="N249" s="216">
        <v>43522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5">
        <v>113</v>
      </c>
      <c r="B250" s="216">
        <v>43209</v>
      </c>
      <c r="C250" s="216"/>
      <c r="D250" s="217" t="s">
        <v>790</v>
      </c>
      <c r="E250" s="218" t="s">
        <v>645</v>
      </c>
      <c r="F250" s="219">
        <v>430</v>
      </c>
      <c r="G250" s="219"/>
      <c r="H250" s="220">
        <v>220</v>
      </c>
      <c r="I250" s="220">
        <v>537</v>
      </c>
      <c r="J250" s="221" t="s">
        <v>791</v>
      </c>
      <c r="K250" s="222">
        <f t="shared" si="93"/>
        <v>-210</v>
      </c>
      <c r="L250" s="223">
        <f t="shared" si="94"/>
        <v>-0.48837209302325579</v>
      </c>
      <c r="M250" s="219" t="s">
        <v>626</v>
      </c>
      <c r="N250" s="216">
        <v>43252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114</v>
      </c>
      <c r="B251" s="237">
        <v>43220</v>
      </c>
      <c r="C251" s="237"/>
      <c r="D251" s="238" t="s">
        <v>398</v>
      </c>
      <c r="E251" s="239" t="s">
        <v>645</v>
      </c>
      <c r="F251" s="239">
        <v>153.5</v>
      </c>
      <c r="G251" s="239"/>
      <c r="H251" s="239">
        <v>196</v>
      </c>
      <c r="I251" s="241">
        <v>196</v>
      </c>
      <c r="J251" s="211" t="s">
        <v>792</v>
      </c>
      <c r="K251" s="212">
        <f t="shared" si="93"/>
        <v>42.5</v>
      </c>
      <c r="L251" s="213">
        <f t="shared" si="94"/>
        <v>0.27687296416938112</v>
      </c>
      <c r="M251" s="208" t="s">
        <v>613</v>
      </c>
      <c r="N251" s="214">
        <v>43605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5">
        <v>115</v>
      </c>
      <c r="B252" s="216">
        <v>43306</v>
      </c>
      <c r="C252" s="216"/>
      <c r="D252" s="217" t="s">
        <v>762</v>
      </c>
      <c r="E252" s="218" t="s">
        <v>645</v>
      </c>
      <c r="F252" s="219">
        <v>27.5</v>
      </c>
      <c r="G252" s="219"/>
      <c r="H252" s="220">
        <v>13.1</v>
      </c>
      <c r="I252" s="220">
        <v>60</v>
      </c>
      <c r="J252" s="221" t="s">
        <v>793</v>
      </c>
      <c r="K252" s="222">
        <v>-14.4</v>
      </c>
      <c r="L252" s="223">
        <v>-0.52363636363636401</v>
      </c>
      <c r="M252" s="219" t="s">
        <v>626</v>
      </c>
      <c r="N252" s="216">
        <v>43138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5">
        <v>116</v>
      </c>
      <c r="B253" s="246">
        <v>43318</v>
      </c>
      <c r="C253" s="246"/>
      <c r="D253" s="224" t="s">
        <v>794</v>
      </c>
      <c r="E253" s="219" t="s">
        <v>645</v>
      </c>
      <c r="F253" s="219">
        <v>148.5</v>
      </c>
      <c r="G253" s="219"/>
      <c r="H253" s="219">
        <v>102</v>
      </c>
      <c r="I253" s="220">
        <v>182</v>
      </c>
      <c r="J253" s="221" t="s">
        <v>795</v>
      </c>
      <c r="K253" s="222">
        <f>H253-F253</f>
        <v>-46.5</v>
      </c>
      <c r="L253" s="223">
        <f>K253/F253</f>
        <v>-0.31313131313131315</v>
      </c>
      <c r="M253" s="219" t="s">
        <v>626</v>
      </c>
      <c r="N253" s="216">
        <v>43661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5">
        <v>117</v>
      </c>
      <c r="B254" s="206">
        <v>43335</v>
      </c>
      <c r="C254" s="206"/>
      <c r="D254" s="207" t="s">
        <v>796</v>
      </c>
      <c r="E254" s="208" t="s">
        <v>645</v>
      </c>
      <c r="F254" s="239">
        <v>285</v>
      </c>
      <c r="G254" s="208"/>
      <c r="H254" s="208">
        <v>355</v>
      </c>
      <c r="I254" s="210">
        <v>364</v>
      </c>
      <c r="J254" s="211" t="s">
        <v>797</v>
      </c>
      <c r="K254" s="212">
        <v>70</v>
      </c>
      <c r="L254" s="213">
        <v>0.24561403508771901</v>
      </c>
      <c r="M254" s="208" t="s">
        <v>613</v>
      </c>
      <c r="N254" s="214">
        <v>43455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118</v>
      </c>
      <c r="B255" s="206">
        <v>43341</v>
      </c>
      <c r="C255" s="206"/>
      <c r="D255" s="207" t="s">
        <v>386</v>
      </c>
      <c r="E255" s="208" t="s">
        <v>645</v>
      </c>
      <c r="F255" s="239">
        <v>525</v>
      </c>
      <c r="G255" s="208"/>
      <c r="H255" s="208">
        <v>585</v>
      </c>
      <c r="I255" s="210">
        <v>635</v>
      </c>
      <c r="J255" s="211" t="s">
        <v>798</v>
      </c>
      <c r="K255" s="212">
        <f t="shared" ref="K255:K272" si="95">H255-F255</f>
        <v>60</v>
      </c>
      <c r="L255" s="213">
        <f t="shared" ref="L255:L272" si="96">K255/F255</f>
        <v>0.11428571428571428</v>
      </c>
      <c r="M255" s="208" t="s">
        <v>613</v>
      </c>
      <c r="N255" s="214">
        <v>43662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5">
        <v>119</v>
      </c>
      <c r="B256" s="206">
        <v>43395</v>
      </c>
      <c r="C256" s="206"/>
      <c r="D256" s="207" t="s">
        <v>370</v>
      </c>
      <c r="E256" s="208" t="s">
        <v>645</v>
      </c>
      <c r="F256" s="239">
        <v>475</v>
      </c>
      <c r="G256" s="208"/>
      <c r="H256" s="208">
        <v>574</v>
      </c>
      <c r="I256" s="210">
        <v>570</v>
      </c>
      <c r="J256" s="211" t="s">
        <v>703</v>
      </c>
      <c r="K256" s="212">
        <f t="shared" si="95"/>
        <v>99</v>
      </c>
      <c r="L256" s="213">
        <f t="shared" si="96"/>
        <v>0.20842105263157895</v>
      </c>
      <c r="M256" s="208" t="s">
        <v>613</v>
      </c>
      <c r="N256" s="214">
        <v>43403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6">
        <v>120</v>
      </c>
      <c r="B257" s="237">
        <v>43397</v>
      </c>
      <c r="C257" s="237"/>
      <c r="D257" s="238" t="s">
        <v>393</v>
      </c>
      <c r="E257" s="239" t="s">
        <v>645</v>
      </c>
      <c r="F257" s="239">
        <v>707.5</v>
      </c>
      <c r="G257" s="239"/>
      <c r="H257" s="239">
        <v>872</v>
      </c>
      <c r="I257" s="241">
        <v>872</v>
      </c>
      <c r="J257" s="242" t="s">
        <v>703</v>
      </c>
      <c r="K257" s="212">
        <f t="shared" si="95"/>
        <v>164.5</v>
      </c>
      <c r="L257" s="243">
        <f t="shared" si="96"/>
        <v>0.23250883392226149</v>
      </c>
      <c r="M257" s="239" t="s">
        <v>613</v>
      </c>
      <c r="N257" s="244">
        <v>43482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6">
        <v>121</v>
      </c>
      <c r="B258" s="237">
        <v>43398</v>
      </c>
      <c r="C258" s="237"/>
      <c r="D258" s="238" t="s">
        <v>799</v>
      </c>
      <c r="E258" s="239" t="s">
        <v>645</v>
      </c>
      <c r="F258" s="239">
        <v>162</v>
      </c>
      <c r="G258" s="239"/>
      <c r="H258" s="239">
        <v>204</v>
      </c>
      <c r="I258" s="241">
        <v>209</v>
      </c>
      <c r="J258" s="242" t="s">
        <v>800</v>
      </c>
      <c r="K258" s="212">
        <f t="shared" si="95"/>
        <v>42</v>
      </c>
      <c r="L258" s="243">
        <f t="shared" si="96"/>
        <v>0.25925925925925924</v>
      </c>
      <c r="M258" s="239" t="s">
        <v>613</v>
      </c>
      <c r="N258" s="244">
        <v>43539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122</v>
      </c>
      <c r="B259" s="237">
        <v>43399</v>
      </c>
      <c r="C259" s="237"/>
      <c r="D259" s="238" t="s">
        <v>496</v>
      </c>
      <c r="E259" s="239" t="s">
        <v>645</v>
      </c>
      <c r="F259" s="239">
        <v>240</v>
      </c>
      <c r="G259" s="239"/>
      <c r="H259" s="239">
        <v>297</v>
      </c>
      <c r="I259" s="241">
        <v>297</v>
      </c>
      <c r="J259" s="242" t="s">
        <v>703</v>
      </c>
      <c r="K259" s="248">
        <f t="shared" si="95"/>
        <v>57</v>
      </c>
      <c r="L259" s="243">
        <f t="shared" si="96"/>
        <v>0.23749999999999999</v>
      </c>
      <c r="M259" s="239" t="s">
        <v>613</v>
      </c>
      <c r="N259" s="244">
        <v>43417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05">
        <v>123</v>
      </c>
      <c r="B260" s="206">
        <v>43439</v>
      </c>
      <c r="C260" s="206"/>
      <c r="D260" s="207" t="s">
        <v>801</v>
      </c>
      <c r="E260" s="208" t="s">
        <v>645</v>
      </c>
      <c r="F260" s="208">
        <v>202.5</v>
      </c>
      <c r="G260" s="208"/>
      <c r="H260" s="208">
        <v>255</v>
      </c>
      <c r="I260" s="210">
        <v>252</v>
      </c>
      <c r="J260" s="211" t="s">
        <v>703</v>
      </c>
      <c r="K260" s="212">
        <f t="shared" si="95"/>
        <v>52.5</v>
      </c>
      <c r="L260" s="213">
        <f t="shared" si="96"/>
        <v>0.25925925925925924</v>
      </c>
      <c r="M260" s="208" t="s">
        <v>613</v>
      </c>
      <c r="N260" s="214">
        <v>43542</v>
      </c>
      <c r="O260" s="1"/>
      <c r="P260" s="1"/>
      <c r="Q260" s="1"/>
      <c r="R260" s="6" t="s">
        <v>802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6">
        <v>124</v>
      </c>
      <c r="B261" s="237">
        <v>43465</v>
      </c>
      <c r="C261" s="206"/>
      <c r="D261" s="238" t="s">
        <v>426</v>
      </c>
      <c r="E261" s="239" t="s">
        <v>645</v>
      </c>
      <c r="F261" s="239">
        <v>710</v>
      </c>
      <c r="G261" s="239"/>
      <c r="H261" s="239">
        <v>866</v>
      </c>
      <c r="I261" s="241">
        <v>866</v>
      </c>
      <c r="J261" s="242" t="s">
        <v>703</v>
      </c>
      <c r="K261" s="212">
        <f t="shared" si="95"/>
        <v>156</v>
      </c>
      <c r="L261" s="213">
        <f t="shared" si="96"/>
        <v>0.21971830985915494</v>
      </c>
      <c r="M261" s="208" t="s">
        <v>613</v>
      </c>
      <c r="N261" s="214">
        <v>43553</v>
      </c>
      <c r="O261" s="1"/>
      <c r="P261" s="1"/>
      <c r="Q261" s="1"/>
      <c r="R261" s="6" t="s">
        <v>802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125</v>
      </c>
      <c r="B262" s="237">
        <v>43522</v>
      </c>
      <c r="C262" s="237"/>
      <c r="D262" s="238" t="s">
        <v>154</v>
      </c>
      <c r="E262" s="239" t="s">
        <v>645</v>
      </c>
      <c r="F262" s="239">
        <v>337.25</v>
      </c>
      <c r="G262" s="239"/>
      <c r="H262" s="239">
        <v>398.5</v>
      </c>
      <c r="I262" s="241">
        <v>411</v>
      </c>
      <c r="J262" s="211" t="s">
        <v>803</v>
      </c>
      <c r="K262" s="212">
        <f t="shared" si="95"/>
        <v>61.25</v>
      </c>
      <c r="L262" s="213">
        <f t="shared" si="96"/>
        <v>0.1816160118606375</v>
      </c>
      <c r="M262" s="208" t="s">
        <v>613</v>
      </c>
      <c r="N262" s="214">
        <v>43760</v>
      </c>
      <c r="O262" s="1"/>
      <c r="P262" s="1"/>
      <c r="Q262" s="1"/>
      <c r="R262" s="6" t="s">
        <v>802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9">
        <v>126</v>
      </c>
      <c r="B263" s="250">
        <v>43559</v>
      </c>
      <c r="C263" s="250"/>
      <c r="D263" s="251" t="s">
        <v>804</v>
      </c>
      <c r="E263" s="252" t="s">
        <v>645</v>
      </c>
      <c r="F263" s="252">
        <v>130</v>
      </c>
      <c r="G263" s="252"/>
      <c r="H263" s="252">
        <v>65</v>
      </c>
      <c r="I263" s="253">
        <v>158</v>
      </c>
      <c r="J263" s="221" t="s">
        <v>805</v>
      </c>
      <c r="K263" s="222">
        <f t="shared" si="95"/>
        <v>-65</v>
      </c>
      <c r="L263" s="223">
        <f t="shared" si="96"/>
        <v>-0.5</v>
      </c>
      <c r="M263" s="219" t="s">
        <v>626</v>
      </c>
      <c r="N263" s="216">
        <v>43726</v>
      </c>
      <c r="O263" s="1"/>
      <c r="P263" s="1"/>
      <c r="Q263" s="1"/>
      <c r="R263" s="6" t="s">
        <v>806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127</v>
      </c>
      <c r="B264" s="237">
        <v>43017</v>
      </c>
      <c r="C264" s="237"/>
      <c r="D264" s="238" t="s">
        <v>187</v>
      </c>
      <c r="E264" s="239" t="s">
        <v>645</v>
      </c>
      <c r="F264" s="239">
        <v>141.5</v>
      </c>
      <c r="G264" s="239"/>
      <c r="H264" s="239">
        <v>183.5</v>
      </c>
      <c r="I264" s="241">
        <v>210</v>
      </c>
      <c r="J264" s="211" t="s">
        <v>800</v>
      </c>
      <c r="K264" s="212">
        <f t="shared" si="95"/>
        <v>42</v>
      </c>
      <c r="L264" s="213">
        <f t="shared" si="96"/>
        <v>0.29681978798586572</v>
      </c>
      <c r="M264" s="208" t="s">
        <v>613</v>
      </c>
      <c r="N264" s="214">
        <v>43042</v>
      </c>
      <c r="O264" s="1"/>
      <c r="P264" s="1"/>
      <c r="Q264" s="1"/>
      <c r="R264" s="6" t="s">
        <v>806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9">
        <v>128</v>
      </c>
      <c r="B265" s="250">
        <v>43074</v>
      </c>
      <c r="C265" s="250"/>
      <c r="D265" s="251" t="s">
        <v>807</v>
      </c>
      <c r="E265" s="252" t="s">
        <v>645</v>
      </c>
      <c r="F265" s="247">
        <v>172</v>
      </c>
      <c r="G265" s="252"/>
      <c r="H265" s="252">
        <v>155.25</v>
      </c>
      <c r="I265" s="253">
        <v>230</v>
      </c>
      <c r="J265" s="221" t="s">
        <v>808</v>
      </c>
      <c r="K265" s="222">
        <f t="shared" si="95"/>
        <v>-16.75</v>
      </c>
      <c r="L265" s="223">
        <f t="shared" si="96"/>
        <v>-9.7383720930232565E-2</v>
      </c>
      <c r="M265" s="219" t="s">
        <v>626</v>
      </c>
      <c r="N265" s="216">
        <v>43787</v>
      </c>
      <c r="O265" s="1"/>
      <c r="P265" s="1"/>
      <c r="Q265" s="1"/>
      <c r="R265" s="6" t="s">
        <v>806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129</v>
      </c>
      <c r="B266" s="237">
        <v>43398</v>
      </c>
      <c r="C266" s="237"/>
      <c r="D266" s="238" t="s">
        <v>109</v>
      </c>
      <c r="E266" s="239" t="s">
        <v>645</v>
      </c>
      <c r="F266" s="239">
        <v>698.5</v>
      </c>
      <c r="G266" s="239"/>
      <c r="H266" s="239">
        <v>890</v>
      </c>
      <c r="I266" s="241">
        <v>890</v>
      </c>
      <c r="J266" s="211" t="s">
        <v>809</v>
      </c>
      <c r="K266" s="212">
        <f t="shared" si="95"/>
        <v>191.5</v>
      </c>
      <c r="L266" s="213">
        <f t="shared" si="96"/>
        <v>0.27415891195418757</v>
      </c>
      <c r="M266" s="208" t="s">
        <v>613</v>
      </c>
      <c r="N266" s="214">
        <v>44328</v>
      </c>
      <c r="O266" s="1"/>
      <c r="P266" s="1"/>
      <c r="Q266" s="1"/>
      <c r="R266" s="6" t="s">
        <v>802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6">
        <v>130</v>
      </c>
      <c r="B267" s="237">
        <v>42877</v>
      </c>
      <c r="C267" s="237"/>
      <c r="D267" s="238" t="s">
        <v>385</v>
      </c>
      <c r="E267" s="239" t="s">
        <v>645</v>
      </c>
      <c r="F267" s="239">
        <v>127.6</v>
      </c>
      <c r="G267" s="239"/>
      <c r="H267" s="239">
        <v>138</v>
      </c>
      <c r="I267" s="241">
        <v>190</v>
      </c>
      <c r="J267" s="211" t="s">
        <v>810</v>
      </c>
      <c r="K267" s="212">
        <f t="shared" si="95"/>
        <v>10.400000000000006</v>
      </c>
      <c r="L267" s="213">
        <f t="shared" si="96"/>
        <v>8.1504702194357417E-2</v>
      </c>
      <c r="M267" s="208" t="s">
        <v>613</v>
      </c>
      <c r="N267" s="214">
        <v>43774</v>
      </c>
      <c r="O267" s="1"/>
      <c r="P267" s="1"/>
      <c r="Q267" s="1"/>
      <c r="R267" s="6" t="s">
        <v>806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131</v>
      </c>
      <c r="B268" s="237">
        <v>43158</v>
      </c>
      <c r="C268" s="237"/>
      <c r="D268" s="238" t="s">
        <v>811</v>
      </c>
      <c r="E268" s="239" t="s">
        <v>645</v>
      </c>
      <c r="F268" s="239">
        <v>317</v>
      </c>
      <c r="G268" s="239"/>
      <c r="H268" s="239">
        <v>382.5</v>
      </c>
      <c r="I268" s="241">
        <v>398</v>
      </c>
      <c r="J268" s="211" t="s">
        <v>812</v>
      </c>
      <c r="K268" s="212">
        <f t="shared" si="95"/>
        <v>65.5</v>
      </c>
      <c r="L268" s="213">
        <f t="shared" si="96"/>
        <v>0.20662460567823343</v>
      </c>
      <c r="M268" s="208" t="s">
        <v>613</v>
      </c>
      <c r="N268" s="214">
        <v>44238</v>
      </c>
      <c r="O268" s="1"/>
      <c r="P268" s="1"/>
      <c r="Q268" s="1"/>
      <c r="R268" s="6" t="s">
        <v>806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49">
        <v>132</v>
      </c>
      <c r="B269" s="250">
        <v>43164</v>
      </c>
      <c r="C269" s="250"/>
      <c r="D269" s="251" t="s">
        <v>146</v>
      </c>
      <c r="E269" s="252" t="s">
        <v>645</v>
      </c>
      <c r="F269" s="247">
        <f>510-14.4</f>
        <v>495.6</v>
      </c>
      <c r="G269" s="252"/>
      <c r="H269" s="252">
        <v>350</v>
      </c>
      <c r="I269" s="253">
        <v>672</v>
      </c>
      <c r="J269" s="221" t="s">
        <v>813</v>
      </c>
      <c r="K269" s="222">
        <f t="shared" si="95"/>
        <v>-145.60000000000002</v>
      </c>
      <c r="L269" s="223">
        <f t="shared" si="96"/>
        <v>-0.29378531073446329</v>
      </c>
      <c r="M269" s="219" t="s">
        <v>626</v>
      </c>
      <c r="N269" s="216">
        <v>43887</v>
      </c>
      <c r="O269" s="1"/>
      <c r="P269" s="1"/>
      <c r="Q269" s="1"/>
      <c r="R269" s="6" t="s">
        <v>802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49">
        <v>133</v>
      </c>
      <c r="B270" s="250">
        <v>43237</v>
      </c>
      <c r="C270" s="250"/>
      <c r="D270" s="251" t="s">
        <v>488</v>
      </c>
      <c r="E270" s="252" t="s">
        <v>645</v>
      </c>
      <c r="F270" s="247">
        <v>230.3</v>
      </c>
      <c r="G270" s="252"/>
      <c r="H270" s="252">
        <v>102.5</v>
      </c>
      <c r="I270" s="253">
        <v>348</v>
      </c>
      <c r="J270" s="221" t="s">
        <v>814</v>
      </c>
      <c r="K270" s="222">
        <f t="shared" si="95"/>
        <v>-127.80000000000001</v>
      </c>
      <c r="L270" s="223">
        <f t="shared" si="96"/>
        <v>-0.55492835432045162</v>
      </c>
      <c r="M270" s="219" t="s">
        <v>626</v>
      </c>
      <c r="N270" s="216">
        <v>43896</v>
      </c>
      <c r="O270" s="1"/>
      <c r="P270" s="1"/>
      <c r="Q270" s="1"/>
      <c r="R270" s="6" t="s">
        <v>802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134</v>
      </c>
      <c r="B271" s="237">
        <v>43258</v>
      </c>
      <c r="C271" s="237"/>
      <c r="D271" s="238" t="s">
        <v>450</v>
      </c>
      <c r="E271" s="239" t="s">
        <v>645</v>
      </c>
      <c r="F271" s="239">
        <f>342.5-5.1</f>
        <v>337.4</v>
      </c>
      <c r="G271" s="239"/>
      <c r="H271" s="239">
        <v>412.5</v>
      </c>
      <c r="I271" s="241">
        <v>439</v>
      </c>
      <c r="J271" s="211" t="s">
        <v>815</v>
      </c>
      <c r="K271" s="212">
        <f t="shared" si="95"/>
        <v>75.100000000000023</v>
      </c>
      <c r="L271" s="213">
        <f t="shared" si="96"/>
        <v>0.22258446947243635</v>
      </c>
      <c r="M271" s="208" t="s">
        <v>613</v>
      </c>
      <c r="N271" s="214">
        <v>44230</v>
      </c>
      <c r="O271" s="1"/>
      <c r="P271" s="1"/>
      <c r="Q271" s="1"/>
      <c r="R271" s="6" t="s">
        <v>806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0">
        <v>135</v>
      </c>
      <c r="B272" s="229">
        <v>43285</v>
      </c>
      <c r="C272" s="229"/>
      <c r="D272" s="230" t="s">
        <v>56</v>
      </c>
      <c r="E272" s="231" t="s">
        <v>645</v>
      </c>
      <c r="F272" s="231">
        <f>127.5-5.53</f>
        <v>121.97</v>
      </c>
      <c r="G272" s="232"/>
      <c r="H272" s="232">
        <v>122.5</v>
      </c>
      <c r="I272" s="232">
        <v>170</v>
      </c>
      <c r="J272" s="233" t="s">
        <v>849</v>
      </c>
      <c r="K272" s="234">
        <f t="shared" si="95"/>
        <v>0.53000000000000114</v>
      </c>
      <c r="L272" s="235">
        <f t="shared" si="96"/>
        <v>4.3453308190538747E-3</v>
      </c>
      <c r="M272" s="231" t="s">
        <v>736</v>
      </c>
      <c r="N272" s="229">
        <v>44431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49">
        <v>136</v>
      </c>
      <c r="B273" s="250">
        <v>43294</v>
      </c>
      <c r="C273" s="250"/>
      <c r="D273" s="251" t="s">
        <v>372</v>
      </c>
      <c r="E273" s="252" t="s">
        <v>645</v>
      </c>
      <c r="F273" s="247">
        <v>46.5</v>
      </c>
      <c r="G273" s="252"/>
      <c r="H273" s="252">
        <v>17</v>
      </c>
      <c r="I273" s="253">
        <v>59</v>
      </c>
      <c r="J273" s="221" t="s">
        <v>816</v>
      </c>
      <c r="K273" s="222">
        <f t="shared" ref="K273:K281" si="97">H273-F273</f>
        <v>-29.5</v>
      </c>
      <c r="L273" s="223">
        <f t="shared" ref="L273:L281" si="98">K273/F273</f>
        <v>-0.63440860215053763</v>
      </c>
      <c r="M273" s="219" t="s">
        <v>626</v>
      </c>
      <c r="N273" s="216">
        <v>43887</v>
      </c>
      <c r="O273" s="1"/>
      <c r="P273" s="1"/>
      <c r="Q273" s="1"/>
      <c r="R273" s="6" t="s">
        <v>802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137</v>
      </c>
      <c r="B274" s="237">
        <v>43396</v>
      </c>
      <c r="C274" s="237"/>
      <c r="D274" s="238" t="s">
        <v>428</v>
      </c>
      <c r="E274" s="239" t="s">
        <v>645</v>
      </c>
      <c r="F274" s="239">
        <v>156.5</v>
      </c>
      <c r="G274" s="239"/>
      <c r="H274" s="239">
        <v>207.5</v>
      </c>
      <c r="I274" s="241">
        <v>191</v>
      </c>
      <c r="J274" s="211" t="s">
        <v>703</v>
      </c>
      <c r="K274" s="212">
        <f t="shared" si="97"/>
        <v>51</v>
      </c>
      <c r="L274" s="213">
        <f t="shared" si="98"/>
        <v>0.32587859424920129</v>
      </c>
      <c r="M274" s="208" t="s">
        <v>613</v>
      </c>
      <c r="N274" s="214">
        <v>44369</v>
      </c>
      <c r="O274" s="1"/>
      <c r="P274" s="1"/>
      <c r="Q274" s="1"/>
      <c r="R274" s="6" t="s">
        <v>802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138</v>
      </c>
      <c r="B275" s="237">
        <v>43439</v>
      </c>
      <c r="C275" s="237"/>
      <c r="D275" s="238" t="s">
        <v>332</v>
      </c>
      <c r="E275" s="239" t="s">
        <v>645</v>
      </c>
      <c r="F275" s="239">
        <v>259.5</v>
      </c>
      <c r="G275" s="239"/>
      <c r="H275" s="239">
        <v>320</v>
      </c>
      <c r="I275" s="241">
        <v>320</v>
      </c>
      <c r="J275" s="211" t="s">
        <v>703</v>
      </c>
      <c r="K275" s="212">
        <f t="shared" si="97"/>
        <v>60.5</v>
      </c>
      <c r="L275" s="213">
        <f t="shared" si="98"/>
        <v>0.23314065510597304</v>
      </c>
      <c r="M275" s="208" t="s">
        <v>613</v>
      </c>
      <c r="N275" s="214">
        <v>44323</v>
      </c>
      <c r="O275" s="1"/>
      <c r="P275" s="1"/>
      <c r="Q275" s="1"/>
      <c r="R275" s="6" t="s">
        <v>802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139</v>
      </c>
      <c r="B276" s="250">
        <v>43439</v>
      </c>
      <c r="C276" s="250"/>
      <c r="D276" s="251" t="s">
        <v>817</v>
      </c>
      <c r="E276" s="252" t="s">
        <v>645</v>
      </c>
      <c r="F276" s="252">
        <v>715</v>
      </c>
      <c r="G276" s="252"/>
      <c r="H276" s="252">
        <v>445</v>
      </c>
      <c r="I276" s="253">
        <v>840</v>
      </c>
      <c r="J276" s="221" t="s">
        <v>818</v>
      </c>
      <c r="K276" s="222">
        <f t="shared" si="97"/>
        <v>-270</v>
      </c>
      <c r="L276" s="223">
        <f t="shared" si="98"/>
        <v>-0.3776223776223776</v>
      </c>
      <c r="M276" s="219" t="s">
        <v>626</v>
      </c>
      <c r="N276" s="216">
        <v>43800</v>
      </c>
      <c r="O276" s="1"/>
      <c r="P276" s="1"/>
      <c r="Q276" s="1"/>
      <c r="R276" s="6" t="s">
        <v>802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140</v>
      </c>
      <c r="B277" s="237">
        <v>43469</v>
      </c>
      <c r="C277" s="237"/>
      <c r="D277" s="238" t="s">
        <v>159</v>
      </c>
      <c r="E277" s="239" t="s">
        <v>645</v>
      </c>
      <c r="F277" s="239">
        <v>875</v>
      </c>
      <c r="G277" s="239"/>
      <c r="H277" s="239">
        <v>1165</v>
      </c>
      <c r="I277" s="241">
        <v>1185</v>
      </c>
      <c r="J277" s="211" t="s">
        <v>819</v>
      </c>
      <c r="K277" s="212">
        <f t="shared" si="97"/>
        <v>290</v>
      </c>
      <c r="L277" s="213">
        <f t="shared" si="98"/>
        <v>0.33142857142857141</v>
      </c>
      <c r="M277" s="208" t="s">
        <v>613</v>
      </c>
      <c r="N277" s="214">
        <v>43847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141</v>
      </c>
      <c r="B278" s="237">
        <v>43559</v>
      </c>
      <c r="C278" s="237"/>
      <c r="D278" s="238" t="s">
        <v>348</v>
      </c>
      <c r="E278" s="239" t="s">
        <v>645</v>
      </c>
      <c r="F278" s="239">
        <f>387-14.63</f>
        <v>372.37</v>
      </c>
      <c r="G278" s="239"/>
      <c r="H278" s="239">
        <v>490</v>
      </c>
      <c r="I278" s="241">
        <v>490</v>
      </c>
      <c r="J278" s="211" t="s">
        <v>703</v>
      </c>
      <c r="K278" s="212">
        <f t="shared" si="97"/>
        <v>117.63</v>
      </c>
      <c r="L278" s="213">
        <f t="shared" si="98"/>
        <v>0.31589548030185027</v>
      </c>
      <c r="M278" s="208" t="s">
        <v>613</v>
      </c>
      <c r="N278" s="214">
        <v>43850</v>
      </c>
      <c r="O278" s="1"/>
      <c r="P278" s="1"/>
      <c r="Q278" s="1"/>
      <c r="R278" s="6" t="s">
        <v>802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49">
        <v>142</v>
      </c>
      <c r="B279" s="250">
        <v>43578</v>
      </c>
      <c r="C279" s="250"/>
      <c r="D279" s="251" t="s">
        <v>820</v>
      </c>
      <c r="E279" s="252" t="s">
        <v>615</v>
      </c>
      <c r="F279" s="252">
        <v>220</v>
      </c>
      <c r="G279" s="252"/>
      <c r="H279" s="252">
        <v>127.5</v>
      </c>
      <c r="I279" s="253">
        <v>284</v>
      </c>
      <c r="J279" s="221" t="s">
        <v>821</v>
      </c>
      <c r="K279" s="222">
        <f t="shared" si="97"/>
        <v>-92.5</v>
      </c>
      <c r="L279" s="223">
        <f t="shared" si="98"/>
        <v>-0.42045454545454547</v>
      </c>
      <c r="M279" s="219" t="s">
        <v>626</v>
      </c>
      <c r="N279" s="216">
        <v>43896</v>
      </c>
      <c r="O279" s="1"/>
      <c r="P279" s="1"/>
      <c r="Q279" s="1"/>
      <c r="R279" s="6" t="s">
        <v>802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143</v>
      </c>
      <c r="B280" s="237">
        <v>43622</v>
      </c>
      <c r="C280" s="237"/>
      <c r="D280" s="238" t="s">
        <v>497</v>
      </c>
      <c r="E280" s="239" t="s">
        <v>615</v>
      </c>
      <c r="F280" s="239">
        <v>332.8</v>
      </c>
      <c r="G280" s="239"/>
      <c r="H280" s="239">
        <v>405</v>
      </c>
      <c r="I280" s="241">
        <v>419</v>
      </c>
      <c r="J280" s="211" t="s">
        <v>822</v>
      </c>
      <c r="K280" s="212">
        <f t="shared" si="97"/>
        <v>72.199999999999989</v>
      </c>
      <c r="L280" s="213">
        <f t="shared" si="98"/>
        <v>0.21694711538461534</v>
      </c>
      <c r="M280" s="208" t="s">
        <v>613</v>
      </c>
      <c r="N280" s="214">
        <v>43860</v>
      </c>
      <c r="O280" s="1"/>
      <c r="P280" s="1"/>
      <c r="Q280" s="1"/>
      <c r="R280" s="6" t="s">
        <v>806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0">
        <v>144</v>
      </c>
      <c r="B281" s="229">
        <v>43641</v>
      </c>
      <c r="C281" s="229"/>
      <c r="D281" s="230" t="s">
        <v>152</v>
      </c>
      <c r="E281" s="231" t="s">
        <v>645</v>
      </c>
      <c r="F281" s="231">
        <v>386</v>
      </c>
      <c r="G281" s="232"/>
      <c r="H281" s="232">
        <v>395</v>
      </c>
      <c r="I281" s="232">
        <v>452</v>
      </c>
      <c r="J281" s="233" t="s">
        <v>823</v>
      </c>
      <c r="K281" s="234">
        <f t="shared" si="97"/>
        <v>9</v>
      </c>
      <c r="L281" s="235">
        <f t="shared" si="98"/>
        <v>2.3316062176165803E-2</v>
      </c>
      <c r="M281" s="231" t="s">
        <v>736</v>
      </c>
      <c r="N281" s="229">
        <v>43868</v>
      </c>
      <c r="O281" s="1"/>
      <c r="P281" s="1"/>
      <c r="Q281" s="1"/>
      <c r="R281" s="6" t="s">
        <v>806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0">
        <v>145</v>
      </c>
      <c r="B282" s="229">
        <v>43707</v>
      </c>
      <c r="C282" s="229"/>
      <c r="D282" s="230" t="s">
        <v>132</v>
      </c>
      <c r="E282" s="231" t="s">
        <v>645</v>
      </c>
      <c r="F282" s="231">
        <v>137.5</v>
      </c>
      <c r="G282" s="232"/>
      <c r="H282" s="232">
        <v>138.5</v>
      </c>
      <c r="I282" s="232">
        <v>190</v>
      </c>
      <c r="J282" s="233" t="s">
        <v>848</v>
      </c>
      <c r="K282" s="234">
        <f t="shared" ref="K282" si="99">H282-F282</f>
        <v>1</v>
      </c>
      <c r="L282" s="235">
        <f t="shared" ref="L282" si="100">K282/F282</f>
        <v>7.2727272727272727E-3</v>
      </c>
      <c r="M282" s="231" t="s">
        <v>736</v>
      </c>
      <c r="N282" s="229">
        <v>44432</v>
      </c>
      <c r="O282" s="1"/>
      <c r="P282" s="1"/>
      <c r="Q282" s="1"/>
      <c r="R282" s="6" t="s">
        <v>802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6">
        <v>146</v>
      </c>
      <c r="B283" s="237">
        <v>43731</v>
      </c>
      <c r="C283" s="237"/>
      <c r="D283" s="238" t="s">
        <v>441</v>
      </c>
      <c r="E283" s="239" t="s">
        <v>645</v>
      </c>
      <c r="F283" s="239">
        <v>235</v>
      </c>
      <c r="G283" s="239"/>
      <c r="H283" s="239">
        <v>295</v>
      </c>
      <c r="I283" s="241">
        <v>296</v>
      </c>
      <c r="J283" s="211" t="s">
        <v>824</v>
      </c>
      <c r="K283" s="212">
        <f t="shared" ref="K283:K288" si="101">H283-F283</f>
        <v>60</v>
      </c>
      <c r="L283" s="213">
        <f t="shared" ref="L283:L288" si="102">K283/F283</f>
        <v>0.25531914893617019</v>
      </c>
      <c r="M283" s="208" t="s">
        <v>613</v>
      </c>
      <c r="N283" s="214">
        <v>43844</v>
      </c>
      <c r="O283" s="1"/>
      <c r="P283" s="1"/>
      <c r="Q283" s="1"/>
      <c r="R283" s="6" t="s">
        <v>806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147</v>
      </c>
      <c r="B284" s="237">
        <v>43752</v>
      </c>
      <c r="C284" s="237"/>
      <c r="D284" s="238" t="s">
        <v>825</v>
      </c>
      <c r="E284" s="239" t="s">
        <v>645</v>
      </c>
      <c r="F284" s="239">
        <v>277.5</v>
      </c>
      <c r="G284" s="239"/>
      <c r="H284" s="239">
        <v>333</v>
      </c>
      <c r="I284" s="241">
        <v>333</v>
      </c>
      <c r="J284" s="211" t="s">
        <v>826</v>
      </c>
      <c r="K284" s="212">
        <f t="shared" si="101"/>
        <v>55.5</v>
      </c>
      <c r="L284" s="213">
        <f t="shared" si="102"/>
        <v>0.2</v>
      </c>
      <c r="M284" s="208" t="s">
        <v>613</v>
      </c>
      <c r="N284" s="214">
        <v>43846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148</v>
      </c>
      <c r="B285" s="237">
        <v>43752</v>
      </c>
      <c r="C285" s="237"/>
      <c r="D285" s="238" t="s">
        <v>827</v>
      </c>
      <c r="E285" s="239" t="s">
        <v>645</v>
      </c>
      <c r="F285" s="239">
        <v>930</v>
      </c>
      <c r="G285" s="239"/>
      <c r="H285" s="239">
        <v>1165</v>
      </c>
      <c r="I285" s="241">
        <v>1200</v>
      </c>
      <c r="J285" s="211" t="s">
        <v>828</v>
      </c>
      <c r="K285" s="212">
        <f t="shared" si="101"/>
        <v>235</v>
      </c>
      <c r="L285" s="213">
        <f t="shared" si="102"/>
        <v>0.25268817204301075</v>
      </c>
      <c r="M285" s="208" t="s">
        <v>613</v>
      </c>
      <c r="N285" s="214">
        <v>43847</v>
      </c>
      <c r="O285" s="1"/>
      <c r="P285" s="1"/>
      <c r="Q285" s="1"/>
      <c r="R285" s="6" t="s">
        <v>806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149</v>
      </c>
      <c r="B286" s="237">
        <v>43753</v>
      </c>
      <c r="C286" s="237"/>
      <c r="D286" s="238" t="s">
        <v>829</v>
      </c>
      <c r="E286" s="239" t="s">
        <v>645</v>
      </c>
      <c r="F286" s="209">
        <v>111</v>
      </c>
      <c r="G286" s="239"/>
      <c r="H286" s="239">
        <v>141</v>
      </c>
      <c r="I286" s="241">
        <v>141</v>
      </c>
      <c r="J286" s="211" t="s">
        <v>629</v>
      </c>
      <c r="K286" s="212">
        <f t="shared" si="101"/>
        <v>30</v>
      </c>
      <c r="L286" s="213">
        <f t="shared" si="102"/>
        <v>0.27027027027027029</v>
      </c>
      <c r="M286" s="208" t="s">
        <v>613</v>
      </c>
      <c r="N286" s="214">
        <v>44328</v>
      </c>
      <c r="O286" s="1"/>
      <c r="P286" s="1"/>
      <c r="Q286" s="1"/>
      <c r="R286" s="6" t="s">
        <v>806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150</v>
      </c>
      <c r="B287" s="237">
        <v>43753</v>
      </c>
      <c r="C287" s="237"/>
      <c r="D287" s="238" t="s">
        <v>830</v>
      </c>
      <c r="E287" s="239" t="s">
        <v>645</v>
      </c>
      <c r="F287" s="209">
        <v>296</v>
      </c>
      <c r="G287" s="239"/>
      <c r="H287" s="239">
        <v>370</v>
      </c>
      <c r="I287" s="241">
        <v>370</v>
      </c>
      <c r="J287" s="211" t="s">
        <v>703</v>
      </c>
      <c r="K287" s="212">
        <f t="shared" si="101"/>
        <v>74</v>
      </c>
      <c r="L287" s="213">
        <f t="shared" si="102"/>
        <v>0.25</v>
      </c>
      <c r="M287" s="208" t="s">
        <v>613</v>
      </c>
      <c r="N287" s="214">
        <v>43853</v>
      </c>
      <c r="O287" s="1"/>
      <c r="P287" s="1"/>
      <c r="Q287" s="1"/>
      <c r="R287" s="6" t="s">
        <v>806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151</v>
      </c>
      <c r="B288" s="237">
        <v>43754</v>
      </c>
      <c r="C288" s="237"/>
      <c r="D288" s="238" t="s">
        <v>831</v>
      </c>
      <c r="E288" s="239" t="s">
        <v>645</v>
      </c>
      <c r="F288" s="209">
        <v>300</v>
      </c>
      <c r="G288" s="239"/>
      <c r="H288" s="239">
        <v>382.5</v>
      </c>
      <c r="I288" s="241">
        <v>344</v>
      </c>
      <c r="J288" s="211" t="s">
        <v>832</v>
      </c>
      <c r="K288" s="212">
        <f t="shared" si="101"/>
        <v>82.5</v>
      </c>
      <c r="L288" s="213">
        <f t="shared" si="102"/>
        <v>0.27500000000000002</v>
      </c>
      <c r="M288" s="208" t="s">
        <v>613</v>
      </c>
      <c r="N288" s="214">
        <v>44238</v>
      </c>
      <c r="O288" s="1"/>
      <c r="P288" s="1"/>
      <c r="Q288" s="1"/>
      <c r="R288" s="6" t="s">
        <v>806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5">
        <v>152</v>
      </c>
      <c r="B289" s="256">
        <v>43832</v>
      </c>
      <c r="C289" s="256"/>
      <c r="D289" s="257" t="s">
        <v>833</v>
      </c>
      <c r="E289" s="56" t="s">
        <v>645</v>
      </c>
      <c r="F289" s="258" t="s">
        <v>834</v>
      </c>
      <c r="G289" s="56"/>
      <c r="H289" s="56"/>
      <c r="I289" s="259">
        <v>590</v>
      </c>
      <c r="J289" s="254" t="s">
        <v>616</v>
      </c>
      <c r="K289" s="254"/>
      <c r="L289" s="260"/>
      <c r="M289" s="261" t="s">
        <v>616</v>
      </c>
      <c r="N289" s="262"/>
      <c r="O289" s="1"/>
      <c r="P289" s="1"/>
      <c r="Q289" s="1"/>
      <c r="R289" s="6" t="s">
        <v>806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153</v>
      </c>
      <c r="B290" s="237">
        <v>43966</v>
      </c>
      <c r="C290" s="237"/>
      <c r="D290" s="238" t="s">
        <v>72</v>
      </c>
      <c r="E290" s="239" t="s">
        <v>645</v>
      </c>
      <c r="F290" s="209">
        <v>67.5</v>
      </c>
      <c r="G290" s="239"/>
      <c r="H290" s="239">
        <v>86</v>
      </c>
      <c r="I290" s="241">
        <v>86</v>
      </c>
      <c r="J290" s="211" t="s">
        <v>835</v>
      </c>
      <c r="K290" s="212">
        <f t="shared" ref="K290:K297" si="103">H290-F290</f>
        <v>18.5</v>
      </c>
      <c r="L290" s="213">
        <f t="shared" ref="L290:L297" si="104">K290/F290</f>
        <v>0.27407407407407408</v>
      </c>
      <c r="M290" s="208" t="s">
        <v>613</v>
      </c>
      <c r="N290" s="214">
        <v>44008</v>
      </c>
      <c r="O290" s="1"/>
      <c r="P290" s="1"/>
      <c r="Q290" s="1"/>
      <c r="R290" s="6" t="s">
        <v>806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154</v>
      </c>
      <c r="B291" s="237">
        <v>44035</v>
      </c>
      <c r="C291" s="237"/>
      <c r="D291" s="238" t="s">
        <v>496</v>
      </c>
      <c r="E291" s="239" t="s">
        <v>645</v>
      </c>
      <c r="F291" s="209">
        <v>231</v>
      </c>
      <c r="G291" s="239"/>
      <c r="H291" s="239">
        <v>281</v>
      </c>
      <c r="I291" s="241">
        <v>281</v>
      </c>
      <c r="J291" s="211" t="s">
        <v>703</v>
      </c>
      <c r="K291" s="212">
        <f t="shared" si="103"/>
        <v>50</v>
      </c>
      <c r="L291" s="213">
        <f t="shared" si="104"/>
        <v>0.21645021645021645</v>
      </c>
      <c r="M291" s="208" t="s">
        <v>613</v>
      </c>
      <c r="N291" s="214">
        <v>44358</v>
      </c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155</v>
      </c>
      <c r="B292" s="237">
        <v>44092</v>
      </c>
      <c r="C292" s="237"/>
      <c r="D292" s="238" t="s">
        <v>417</v>
      </c>
      <c r="E292" s="239" t="s">
        <v>645</v>
      </c>
      <c r="F292" s="239">
        <v>206</v>
      </c>
      <c r="G292" s="239"/>
      <c r="H292" s="239">
        <v>248</v>
      </c>
      <c r="I292" s="241">
        <v>248</v>
      </c>
      <c r="J292" s="211" t="s">
        <v>703</v>
      </c>
      <c r="K292" s="212">
        <f t="shared" si="103"/>
        <v>42</v>
      </c>
      <c r="L292" s="213">
        <f t="shared" si="104"/>
        <v>0.20388349514563106</v>
      </c>
      <c r="M292" s="208" t="s">
        <v>613</v>
      </c>
      <c r="N292" s="214">
        <v>44214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156</v>
      </c>
      <c r="B293" s="237">
        <v>44140</v>
      </c>
      <c r="C293" s="237"/>
      <c r="D293" s="238" t="s">
        <v>417</v>
      </c>
      <c r="E293" s="239" t="s">
        <v>645</v>
      </c>
      <c r="F293" s="239">
        <v>182.5</v>
      </c>
      <c r="G293" s="239"/>
      <c r="H293" s="239">
        <v>248</v>
      </c>
      <c r="I293" s="241">
        <v>248</v>
      </c>
      <c r="J293" s="211" t="s">
        <v>703</v>
      </c>
      <c r="K293" s="212">
        <f t="shared" si="103"/>
        <v>65.5</v>
      </c>
      <c r="L293" s="213">
        <f t="shared" si="104"/>
        <v>0.35890410958904112</v>
      </c>
      <c r="M293" s="208" t="s">
        <v>613</v>
      </c>
      <c r="N293" s="214">
        <v>44214</v>
      </c>
      <c r="O293" s="1"/>
      <c r="P293" s="1"/>
      <c r="Q293" s="1"/>
      <c r="R293" s="6" t="s">
        <v>806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157</v>
      </c>
      <c r="B294" s="237">
        <v>44140</v>
      </c>
      <c r="C294" s="237"/>
      <c r="D294" s="238" t="s">
        <v>332</v>
      </c>
      <c r="E294" s="239" t="s">
        <v>645</v>
      </c>
      <c r="F294" s="239">
        <v>247.5</v>
      </c>
      <c r="G294" s="239"/>
      <c r="H294" s="239">
        <v>320</v>
      </c>
      <c r="I294" s="241">
        <v>320</v>
      </c>
      <c r="J294" s="211" t="s">
        <v>703</v>
      </c>
      <c r="K294" s="212">
        <f t="shared" si="103"/>
        <v>72.5</v>
      </c>
      <c r="L294" s="213">
        <f t="shared" si="104"/>
        <v>0.29292929292929293</v>
      </c>
      <c r="M294" s="208" t="s">
        <v>613</v>
      </c>
      <c r="N294" s="214">
        <v>44323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158</v>
      </c>
      <c r="B295" s="237">
        <v>44140</v>
      </c>
      <c r="C295" s="237"/>
      <c r="D295" s="238" t="s">
        <v>273</v>
      </c>
      <c r="E295" s="239" t="s">
        <v>645</v>
      </c>
      <c r="F295" s="209">
        <v>925</v>
      </c>
      <c r="G295" s="239"/>
      <c r="H295" s="239">
        <v>1095</v>
      </c>
      <c r="I295" s="241">
        <v>1093</v>
      </c>
      <c r="J295" s="211" t="s">
        <v>836</v>
      </c>
      <c r="K295" s="212">
        <f t="shared" si="103"/>
        <v>170</v>
      </c>
      <c r="L295" s="213">
        <f t="shared" si="104"/>
        <v>0.18378378378378379</v>
      </c>
      <c r="M295" s="208" t="s">
        <v>613</v>
      </c>
      <c r="N295" s="214">
        <v>44201</v>
      </c>
      <c r="O295" s="1"/>
      <c r="P295" s="1"/>
      <c r="Q295" s="1"/>
      <c r="R295" s="6" t="s">
        <v>806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159</v>
      </c>
      <c r="B296" s="237">
        <v>44140</v>
      </c>
      <c r="C296" s="237"/>
      <c r="D296" s="238" t="s">
        <v>348</v>
      </c>
      <c r="E296" s="239" t="s">
        <v>645</v>
      </c>
      <c r="F296" s="209">
        <v>332.5</v>
      </c>
      <c r="G296" s="239"/>
      <c r="H296" s="239">
        <v>393</v>
      </c>
      <c r="I296" s="241">
        <v>406</v>
      </c>
      <c r="J296" s="211" t="s">
        <v>837</v>
      </c>
      <c r="K296" s="212">
        <f t="shared" si="103"/>
        <v>60.5</v>
      </c>
      <c r="L296" s="213">
        <f t="shared" si="104"/>
        <v>0.18195488721804512</v>
      </c>
      <c r="M296" s="208" t="s">
        <v>613</v>
      </c>
      <c r="N296" s="214">
        <v>44256</v>
      </c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160</v>
      </c>
      <c r="B297" s="237">
        <v>44141</v>
      </c>
      <c r="C297" s="237"/>
      <c r="D297" s="238" t="s">
        <v>496</v>
      </c>
      <c r="E297" s="239" t="s">
        <v>645</v>
      </c>
      <c r="F297" s="209">
        <v>231</v>
      </c>
      <c r="G297" s="239"/>
      <c r="H297" s="239">
        <v>281</v>
      </c>
      <c r="I297" s="241">
        <v>281</v>
      </c>
      <c r="J297" s="211" t="s">
        <v>703</v>
      </c>
      <c r="K297" s="212">
        <f t="shared" si="103"/>
        <v>50</v>
      </c>
      <c r="L297" s="213">
        <f t="shared" si="104"/>
        <v>0.21645021645021645</v>
      </c>
      <c r="M297" s="208" t="s">
        <v>613</v>
      </c>
      <c r="N297" s="214">
        <v>44358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63">
        <v>161</v>
      </c>
      <c r="B298" s="256">
        <v>44187</v>
      </c>
      <c r="C298" s="256"/>
      <c r="D298" s="257" t="s">
        <v>469</v>
      </c>
      <c r="E298" s="56" t="s">
        <v>645</v>
      </c>
      <c r="F298" s="258" t="s">
        <v>838</v>
      </c>
      <c r="G298" s="56"/>
      <c r="H298" s="56"/>
      <c r="I298" s="259">
        <v>239</v>
      </c>
      <c r="J298" s="254" t="s">
        <v>616</v>
      </c>
      <c r="K298" s="254"/>
      <c r="L298" s="260"/>
      <c r="M298" s="261"/>
      <c r="N298" s="262"/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63">
        <v>162</v>
      </c>
      <c r="B299" s="256">
        <v>44258</v>
      </c>
      <c r="C299" s="256"/>
      <c r="D299" s="257" t="s">
        <v>833</v>
      </c>
      <c r="E299" s="56" t="s">
        <v>645</v>
      </c>
      <c r="F299" s="258" t="s">
        <v>834</v>
      </c>
      <c r="G299" s="56"/>
      <c r="H299" s="56"/>
      <c r="I299" s="259">
        <v>590</v>
      </c>
      <c r="J299" s="254" t="s">
        <v>616</v>
      </c>
      <c r="K299" s="254"/>
      <c r="L299" s="260"/>
      <c r="M299" s="261"/>
      <c r="N299" s="262"/>
      <c r="O299" s="1"/>
      <c r="P299" s="1"/>
      <c r="R299" s="6" t="s">
        <v>806</v>
      </c>
    </row>
    <row r="300" spans="1:26" ht="12.75" customHeight="1">
      <c r="A300" s="236">
        <v>163</v>
      </c>
      <c r="B300" s="237">
        <v>44274</v>
      </c>
      <c r="C300" s="237"/>
      <c r="D300" s="238" t="s">
        <v>348</v>
      </c>
      <c r="E300" s="239" t="s">
        <v>645</v>
      </c>
      <c r="F300" s="209">
        <v>355</v>
      </c>
      <c r="G300" s="239"/>
      <c r="H300" s="239">
        <v>422.5</v>
      </c>
      <c r="I300" s="241">
        <v>420</v>
      </c>
      <c r="J300" s="211" t="s">
        <v>839</v>
      </c>
      <c r="K300" s="212">
        <f t="shared" ref="K300:K302" si="105">H300-F300</f>
        <v>67.5</v>
      </c>
      <c r="L300" s="213">
        <f t="shared" ref="L300:L302" si="106">K300/F300</f>
        <v>0.19014084507042253</v>
      </c>
      <c r="M300" s="208" t="s">
        <v>613</v>
      </c>
      <c r="N300" s="214">
        <v>44361</v>
      </c>
      <c r="O300" s="1"/>
      <c r="R300" s="264" t="s">
        <v>806</v>
      </c>
    </row>
    <row r="301" spans="1:26" ht="12.75" customHeight="1">
      <c r="A301" s="236">
        <v>164</v>
      </c>
      <c r="B301" s="237">
        <v>44295</v>
      </c>
      <c r="C301" s="237"/>
      <c r="D301" s="238" t="s">
        <v>840</v>
      </c>
      <c r="E301" s="239" t="s">
        <v>645</v>
      </c>
      <c r="F301" s="209">
        <v>555</v>
      </c>
      <c r="G301" s="239"/>
      <c r="H301" s="239">
        <v>663</v>
      </c>
      <c r="I301" s="241">
        <v>663</v>
      </c>
      <c r="J301" s="211" t="s">
        <v>841</v>
      </c>
      <c r="K301" s="212">
        <f t="shared" si="105"/>
        <v>108</v>
      </c>
      <c r="L301" s="213">
        <f t="shared" si="106"/>
        <v>0.19459459459459461</v>
      </c>
      <c r="M301" s="208" t="s">
        <v>613</v>
      </c>
      <c r="N301" s="214">
        <v>44321</v>
      </c>
      <c r="O301" s="1"/>
      <c r="P301" s="1"/>
      <c r="Q301" s="1"/>
      <c r="R301" s="264" t="s">
        <v>806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165</v>
      </c>
      <c r="B302" s="237">
        <v>44308</v>
      </c>
      <c r="C302" s="237"/>
      <c r="D302" s="238" t="s">
        <v>385</v>
      </c>
      <c r="E302" s="239" t="s">
        <v>645</v>
      </c>
      <c r="F302" s="209">
        <v>126.5</v>
      </c>
      <c r="G302" s="239"/>
      <c r="H302" s="239">
        <v>155</v>
      </c>
      <c r="I302" s="241">
        <v>155</v>
      </c>
      <c r="J302" s="211" t="s">
        <v>703</v>
      </c>
      <c r="K302" s="212">
        <f t="shared" si="105"/>
        <v>28.5</v>
      </c>
      <c r="L302" s="213">
        <f t="shared" si="106"/>
        <v>0.22529644268774704</v>
      </c>
      <c r="M302" s="208" t="s">
        <v>613</v>
      </c>
      <c r="N302" s="214">
        <v>44362</v>
      </c>
      <c r="O302" s="1"/>
      <c r="R302" s="264" t="s">
        <v>806</v>
      </c>
    </row>
    <row r="303" spans="1:26" ht="12.75" customHeight="1">
      <c r="A303" s="263">
        <v>166</v>
      </c>
      <c r="B303" s="256">
        <v>44368</v>
      </c>
      <c r="C303" s="256"/>
      <c r="D303" s="257" t="s">
        <v>404</v>
      </c>
      <c r="E303" s="56" t="s">
        <v>645</v>
      </c>
      <c r="F303" s="258" t="s">
        <v>842</v>
      </c>
      <c r="G303" s="56"/>
      <c r="H303" s="56"/>
      <c r="I303" s="259">
        <v>344</v>
      </c>
      <c r="J303" s="254" t="s">
        <v>616</v>
      </c>
      <c r="K303" s="263"/>
      <c r="L303" s="256"/>
      <c r="M303" s="256"/>
      <c r="N303" s="257"/>
      <c r="O303" s="1"/>
      <c r="R303" s="264" t="s">
        <v>806</v>
      </c>
    </row>
    <row r="304" spans="1:26" ht="12.75" customHeight="1">
      <c r="A304" s="263">
        <v>167</v>
      </c>
      <c r="B304" s="256">
        <v>44368</v>
      </c>
      <c r="C304" s="256"/>
      <c r="D304" s="257" t="s">
        <v>496</v>
      </c>
      <c r="E304" s="56" t="s">
        <v>645</v>
      </c>
      <c r="F304" s="258" t="s">
        <v>843</v>
      </c>
      <c r="G304" s="56"/>
      <c r="H304" s="56"/>
      <c r="I304" s="259">
        <v>320</v>
      </c>
      <c r="J304" s="254" t="s">
        <v>616</v>
      </c>
      <c r="K304" s="263"/>
      <c r="L304" s="256"/>
      <c r="M304" s="256"/>
      <c r="N304" s="257"/>
      <c r="O304" s="44"/>
      <c r="R304" s="264" t="s">
        <v>806</v>
      </c>
    </row>
    <row r="305" spans="1:18" ht="12.75" customHeight="1">
      <c r="A305" s="263">
        <v>168</v>
      </c>
      <c r="B305" s="256">
        <v>44406</v>
      </c>
      <c r="C305" s="256"/>
      <c r="D305" s="257" t="s">
        <v>385</v>
      </c>
      <c r="E305" s="56" t="s">
        <v>645</v>
      </c>
      <c r="F305" s="258" t="s">
        <v>846</v>
      </c>
      <c r="G305" s="56"/>
      <c r="H305" s="56"/>
      <c r="I305" s="56">
        <v>200</v>
      </c>
      <c r="J305" s="254" t="s">
        <v>616</v>
      </c>
      <c r="K305" s="263"/>
      <c r="L305" s="256"/>
      <c r="M305" s="256"/>
      <c r="N305" s="257"/>
      <c r="O305" s="44"/>
      <c r="R305" s="264" t="s">
        <v>806</v>
      </c>
    </row>
    <row r="306" spans="1:18" ht="12.75" customHeight="1">
      <c r="A306" s="263">
        <v>169</v>
      </c>
      <c r="B306" s="256">
        <v>44462</v>
      </c>
      <c r="C306" s="256"/>
      <c r="D306" s="257" t="s">
        <v>859</v>
      </c>
      <c r="E306" s="56" t="s">
        <v>645</v>
      </c>
      <c r="F306" s="258" t="s">
        <v>860</v>
      </c>
      <c r="G306" s="56"/>
      <c r="H306" s="56"/>
      <c r="I306" s="56">
        <v>1500</v>
      </c>
      <c r="J306" s="254" t="s">
        <v>616</v>
      </c>
      <c r="K306" s="263"/>
      <c r="L306" s="256"/>
      <c r="M306" s="256"/>
      <c r="N306" s="257"/>
      <c r="O306" s="44"/>
      <c r="R306" s="264"/>
    </row>
    <row r="307" spans="1:18" ht="12.75" customHeight="1">
      <c r="A307" s="431">
        <v>170</v>
      </c>
      <c r="B307" s="432">
        <v>44480</v>
      </c>
      <c r="C307" s="432"/>
      <c r="D307" s="433" t="s">
        <v>959</v>
      </c>
      <c r="E307" s="434" t="s">
        <v>645</v>
      </c>
      <c r="F307" s="435" t="s">
        <v>969</v>
      </c>
      <c r="G307" s="434"/>
      <c r="H307" s="434"/>
      <c r="I307" s="434">
        <v>245</v>
      </c>
      <c r="J307" s="436" t="s">
        <v>616</v>
      </c>
      <c r="K307" s="431"/>
      <c r="L307" s="432"/>
      <c r="M307" s="432"/>
      <c r="N307" s="433"/>
      <c r="O307" s="44"/>
      <c r="R307" s="264"/>
    </row>
    <row r="308" spans="1:18" ht="12.75" customHeight="1">
      <c r="A308" s="437">
        <v>171</v>
      </c>
      <c r="B308" s="438">
        <v>44481</v>
      </c>
      <c r="C308" s="438"/>
      <c r="D308" s="439" t="s">
        <v>262</v>
      </c>
      <c r="E308" s="440" t="s">
        <v>645</v>
      </c>
      <c r="F308" s="441" t="s">
        <v>1002</v>
      </c>
      <c r="G308" s="440"/>
      <c r="H308" s="440"/>
      <c r="I308" s="440">
        <v>380</v>
      </c>
      <c r="J308" s="442" t="s">
        <v>616</v>
      </c>
      <c r="K308" s="437"/>
      <c r="L308" s="438"/>
      <c r="M308" s="438"/>
      <c r="N308" s="439"/>
      <c r="O308" s="44"/>
      <c r="R308" s="264"/>
    </row>
    <row r="309" spans="1:18" ht="12.75" customHeight="1">
      <c r="A309" s="437">
        <v>172</v>
      </c>
      <c r="B309" s="438">
        <v>44481</v>
      </c>
      <c r="C309" s="438"/>
      <c r="D309" s="439" t="s">
        <v>412</v>
      </c>
      <c r="E309" s="440" t="s">
        <v>645</v>
      </c>
      <c r="F309" s="441" t="s">
        <v>1003</v>
      </c>
      <c r="G309" s="440"/>
      <c r="H309" s="440"/>
      <c r="I309" s="440">
        <v>56</v>
      </c>
      <c r="J309" s="442" t="s">
        <v>616</v>
      </c>
      <c r="K309" s="437"/>
      <c r="L309" s="438"/>
      <c r="M309" s="438"/>
      <c r="N309" s="439"/>
      <c r="O309" s="44"/>
      <c r="R309" s="264"/>
    </row>
    <row r="310" spans="1:18" ht="12.75" customHeight="1">
      <c r="A310" s="443"/>
      <c r="B310" s="443"/>
      <c r="C310" s="443"/>
      <c r="D310" s="443"/>
      <c r="E310" s="443"/>
      <c r="F310" s="440"/>
      <c r="G310" s="440"/>
      <c r="H310" s="440"/>
      <c r="I310" s="440"/>
      <c r="J310" s="444"/>
      <c r="K310" s="440"/>
      <c r="L310" s="440"/>
      <c r="M310" s="440"/>
      <c r="N310" s="443"/>
      <c r="O310" s="44"/>
      <c r="R310" s="264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264"/>
    </row>
    <row r="312" spans="1:18" ht="12.75" customHeight="1">
      <c r="A312" s="263"/>
      <c r="B312" s="265" t="s">
        <v>844</v>
      </c>
      <c r="F312" s="59"/>
      <c r="G312" s="59"/>
      <c r="H312" s="59"/>
      <c r="I312" s="59"/>
      <c r="J312" s="44"/>
      <c r="K312" s="59"/>
      <c r="L312" s="59"/>
      <c r="M312" s="59"/>
      <c r="O312" s="44"/>
      <c r="R312" s="264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A322" s="266"/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A323" s="266"/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A324" s="56"/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</sheetData>
  <autoFilter ref="R1:R320"/>
  <mergeCells count="13">
    <mergeCell ref="O81:O82"/>
    <mergeCell ref="P81:P82"/>
    <mergeCell ref="A81:A82"/>
    <mergeCell ref="B81:B82"/>
    <mergeCell ref="M81:M82"/>
    <mergeCell ref="N81:N82"/>
    <mergeCell ref="O90:O91"/>
    <mergeCell ref="P90:P91"/>
    <mergeCell ref="M90:M91"/>
    <mergeCell ref="N90:N91"/>
    <mergeCell ref="A90:A91"/>
    <mergeCell ref="B90:B91"/>
    <mergeCell ref="J90:J91"/>
  </mergeCells>
  <pageMargins left="0.7" right="0.7" top="0.75" bottom="0.75" header="0.3" footer="0.3"/>
  <pageSetup orientation="portrait" r:id="rId1"/>
  <ignoredErrors>
    <ignoredError sqref="K91 L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2021-10-13T03:01:19Z</dcterms:modified>
</cp:coreProperties>
</file>