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2073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F&amp;O)'!$R$1:$R$302</definedName>
  </definedNames>
  <calcPr calcId="124519"/>
</workbook>
</file>

<file path=xl/calcChain.xml><?xml version="1.0" encoding="utf-8"?>
<calcChain xmlns="http://schemas.openxmlformats.org/spreadsheetml/2006/main">
  <c r="L58" i="6"/>
  <c r="K58"/>
  <c r="K90"/>
  <c r="M90" s="1"/>
  <c r="K88"/>
  <c r="M88" s="1"/>
  <c r="K86"/>
  <c r="M86" s="1"/>
  <c r="K91"/>
  <c r="M91" s="1"/>
  <c r="K89"/>
  <c r="M89" s="1"/>
  <c r="M87"/>
  <c r="K87"/>
  <c r="L53"/>
  <c r="K53"/>
  <c r="K85"/>
  <c r="M85" s="1"/>
  <c r="K84"/>
  <c r="M84" s="1"/>
  <c r="L56"/>
  <c r="K56"/>
  <c r="L54"/>
  <c r="K54"/>
  <c r="L27"/>
  <c r="K27"/>
  <c r="L51"/>
  <c r="K51"/>
  <c r="L55"/>
  <c r="K55"/>
  <c r="K77"/>
  <c r="M77" s="1"/>
  <c r="K83"/>
  <c r="M83" s="1"/>
  <c r="K82"/>
  <c r="M82" s="1"/>
  <c r="K256"/>
  <c r="L256" s="1"/>
  <c r="L34"/>
  <c r="K34"/>
  <c r="L33"/>
  <c r="K33"/>
  <c r="K81"/>
  <c r="M81" s="1"/>
  <c r="K79"/>
  <c r="M79" s="1"/>
  <c r="L52"/>
  <c r="K52"/>
  <c r="L10"/>
  <c r="K10"/>
  <c r="L15"/>
  <c r="K15"/>
  <c r="L50"/>
  <c r="K50"/>
  <c r="L29"/>
  <c r="K29"/>
  <c r="L30"/>
  <c r="K30"/>
  <c r="L13"/>
  <c r="K13"/>
  <c r="K76"/>
  <c r="M76" s="1"/>
  <c r="L49"/>
  <c r="K49"/>
  <c r="L48"/>
  <c r="K48"/>
  <c r="K75"/>
  <c r="M75" s="1"/>
  <c r="L47"/>
  <c r="K47"/>
  <c r="M34" l="1"/>
  <c r="M33"/>
  <c r="M52"/>
  <c r="M27"/>
  <c r="M58"/>
  <c r="M53"/>
  <c r="M56"/>
  <c r="M54"/>
  <c r="M51"/>
  <c r="M55"/>
  <c r="M15"/>
  <c r="M10"/>
  <c r="M47"/>
  <c r="M48"/>
  <c r="M30"/>
  <c r="M13"/>
  <c r="M50"/>
  <c r="M29"/>
  <c r="M49"/>
  <c r="K74" l="1"/>
  <c r="M74" s="1"/>
  <c r="K67"/>
  <c r="M67" s="1"/>
  <c r="K68"/>
  <c r="M68" s="1"/>
  <c r="K73"/>
  <c r="M73" s="1"/>
  <c r="K72"/>
  <c r="M72" s="1"/>
  <c r="K71"/>
  <c r="M71" s="1"/>
  <c r="K69"/>
  <c r="M69" s="1"/>
  <c r="K70"/>
  <c r="M70" s="1"/>
  <c r="L28" l="1"/>
  <c r="K28"/>
  <c r="L11"/>
  <c r="K11"/>
  <c r="K266"/>
  <c r="L266" s="1"/>
  <c r="L12"/>
  <c r="K12"/>
  <c r="M28" l="1"/>
  <c r="M12"/>
  <c r="M11"/>
  <c r="K286" l="1"/>
  <c r="L286" s="1"/>
  <c r="K285"/>
  <c r="L285" s="1"/>
  <c r="K284"/>
  <c r="L284" s="1"/>
  <c r="K281"/>
  <c r="L281" s="1"/>
  <c r="K280"/>
  <c r="L280" s="1"/>
  <c r="K279"/>
  <c r="L279" s="1"/>
  <c r="K278"/>
  <c r="L278" s="1"/>
  <c r="K277"/>
  <c r="L277" s="1"/>
  <c r="K276"/>
  <c r="L276" s="1"/>
  <c r="K275"/>
  <c r="L275" s="1"/>
  <c r="K274"/>
  <c r="L274" s="1"/>
  <c r="K272"/>
  <c r="L272" s="1"/>
  <c r="K271"/>
  <c r="L271" s="1"/>
  <c r="K270"/>
  <c r="L270" s="1"/>
  <c r="K269"/>
  <c r="L269" s="1"/>
  <c r="K268"/>
  <c r="L268" s="1"/>
  <c r="K267"/>
  <c r="L267" s="1"/>
  <c r="K265"/>
  <c r="L265" s="1"/>
  <c r="K264"/>
  <c r="L264" s="1"/>
  <c r="K263"/>
  <c r="L263" s="1"/>
  <c r="F262"/>
  <c r="K262" s="1"/>
  <c r="L262" s="1"/>
  <c r="K261"/>
  <c r="L261" s="1"/>
  <c r="K260"/>
  <c r="L260" s="1"/>
  <c r="K259"/>
  <c r="L259" s="1"/>
  <c r="K258"/>
  <c r="L258" s="1"/>
  <c r="K257"/>
  <c r="L257" s="1"/>
  <c r="F256"/>
  <c r="F255"/>
  <c r="K255" s="1"/>
  <c r="L255" s="1"/>
  <c r="K254"/>
  <c r="L254" s="1"/>
  <c r="F253"/>
  <c r="K253" s="1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7"/>
  <c r="L237" s="1"/>
  <c r="K235"/>
  <c r="L235" s="1"/>
  <c r="K234"/>
  <c r="L234" s="1"/>
  <c r="F233"/>
  <c r="K233" s="1"/>
  <c r="L233" s="1"/>
  <c r="K232"/>
  <c r="L232" s="1"/>
  <c r="K229"/>
  <c r="L229" s="1"/>
  <c r="K228"/>
  <c r="L228" s="1"/>
  <c r="K227"/>
  <c r="L227" s="1"/>
  <c r="K224"/>
  <c r="L224" s="1"/>
  <c r="K223"/>
  <c r="L223" s="1"/>
  <c r="K222"/>
  <c r="L222" s="1"/>
  <c r="K221"/>
  <c r="L221" s="1"/>
  <c r="K220"/>
  <c r="L220" s="1"/>
  <c r="K219"/>
  <c r="L219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7"/>
  <c r="L207" s="1"/>
  <c r="K205"/>
  <c r="L205" s="1"/>
  <c r="K203"/>
  <c r="L203" s="1"/>
  <c r="K201"/>
  <c r="L201" s="1"/>
  <c r="K200"/>
  <c r="L200" s="1"/>
  <c r="K199"/>
  <c r="L199" s="1"/>
  <c r="K197"/>
  <c r="L197" s="1"/>
  <c r="K196"/>
  <c r="L196" s="1"/>
  <c r="K195"/>
  <c r="L195" s="1"/>
  <c r="K194"/>
  <c r="K193"/>
  <c r="L193" s="1"/>
  <c r="K192"/>
  <c r="L192" s="1"/>
  <c r="K190"/>
  <c r="L190" s="1"/>
  <c r="K189"/>
  <c r="L189" s="1"/>
  <c r="K188"/>
  <c r="L188" s="1"/>
  <c r="K187"/>
  <c r="L187" s="1"/>
  <c r="K186"/>
  <c r="L186" s="1"/>
  <c r="F185"/>
  <c r="K185" s="1"/>
  <c r="L185" s="1"/>
  <c r="H184"/>
  <c r="K184" s="1"/>
  <c r="L184" s="1"/>
  <c r="K181"/>
  <c r="L181" s="1"/>
  <c r="K180"/>
  <c r="L180" s="1"/>
  <c r="K179"/>
  <c r="L179" s="1"/>
  <c r="K178"/>
  <c r="L178" s="1"/>
  <c r="K177"/>
  <c r="L177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H150"/>
  <c r="K150" s="1"/>
  <c r="L150" s="1"/>
  <c r="F149"/>
  <c r="K149" s="1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M7"/>
  <c r="D7" i="5"/>
  <c r="K6" i="4"/>
  <c r="K6" i="3"/>
  <c r="L6" i="2"/>
</calcChain>
</file>

<file path=xl/sharedStrings.xml><?xml version="1.0" encoding="utf-8"?>
<sst xmlns="http://schemas.openxmlformats.org/spreadsheetml/2006/main" count="2805" uniqueCount="1086">
  <si>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</si>
  <si>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</si>
  <si>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</si>
  <si>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</si>
  <si>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</si>
  <si>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</si>
  <si>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</si>
  <si>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</si>
  <si>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</si>
  <si>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</si>
  <si>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</si>
  <si>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</si>
  <si>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</si>
  <si>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</si>
  <si>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</si>
  <si>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</si>
  <si>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</si>
  <si>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</si>
  <si>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</si>
  <si>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</si>
  <si>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</si>
  <si>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</si>
  <si>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</si>
  <si>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</si>
  <si>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</si>
  <si>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</si>
  <si>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</si>
  <si>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</si>
  <si>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</si>
  <si>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</si>
  <si>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</si>
  <si>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</si>
  <si>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</si>
  <si>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</si>
  <si>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</si>
  <si>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</si>
  <si>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</si>
  <si>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</si>
  <si>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FINNIFTY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</si>
  <si>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</si>
  <si>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</si>
  <si>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</si>
  <si>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</si>
  <si>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</si>
  <si>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</si>
  <si>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</si>
  <si>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</si>
  <si>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</si>
  <si>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</si>
  <si>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</si>
  <si>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</si>
  <si>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</si>
  <si>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</si>
  <si>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</si>
  <si>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</si>
  <si>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</si>
  <si>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</si>
  <si>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</si>
  <si>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</si>
  <si>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</si>
  <si>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</si>
  <si>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</si>
  <si>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</si>
  <si>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</si>
  <si>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</si>
  <si>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</si>
  <si>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</si>
  <si>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</si>
  <si>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</si>
  <si>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</si>
  <si>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</si>
  <si>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</si>
  <si>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</si>
  <si>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</si>
  <si>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</si>
  <si>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</si>
  <si>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</si>
  <si>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</si>
  <si>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</si>
  <si>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</si>
  <si>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</si>
  <si>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</si>
  <si>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</si>
  <si>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</si>
  <si>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</si>
  <si>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</si>
  <si>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</si>
  <si>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</si>
  <si>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</si>
  <si>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</si>
  <si>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</si>
  <si>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</si>
  <si>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</si>
  <si>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</si>
  <si>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</si>
  <si>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</si>
  <si>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</si>
  <si>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</si>
  <si>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</si>
  <si>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</si>
  <si>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</si>
  <si>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</si>
  <si>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</si>
  <si>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</si>
  <si>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</si>
  <si>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</si>
  <si>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</si>
  <si>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</si>
  <si>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</si>
  <si>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</si>
  <si>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</si>
  <si>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</si>
  <si>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</si>
  <si>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</si>
  <si>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</si>
  <si>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</si>
  <si>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</si>
  <si>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</si>
  <si>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</si>
  <si>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</si>
  <si>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</si>
  <si>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</si>
  <si>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</si>
  <si>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</si>
  <si>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</si>
  <si>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</si>
  <si>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</si>
  <si>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</si>
  <si>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</si>
  <si>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</si>
  <si>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</si>
  <si>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</si>
  <si>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</si>
  <si>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</si>
  <si>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</si>
  <si>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</si>
  <si>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</si>
  <si>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</si>
  <si>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</si>
  <si>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</si>
  <si>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</si>
  <si>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</si>
  <si>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</si>
  <si>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</si>
  <si>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</si>
  <si>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</si>
  <si>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</si>
  <si>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</si>
  <si>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</si>
  <si>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</si>
  <si>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</si>
  <si>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</si>
  <si>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</si>
  <si>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</si>
  <si>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</si>
  <si>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</si>
  <si>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</si>
  <si>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</si>
  <si>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</si>
  <si>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</si>
  <si>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</si>
  <si>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</si>
  <si>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</si>
  <si>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</si>
  <si>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</si>
  <si>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</si>
  <si>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</si>
  <si>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</si>
  <si>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</si>
  <si>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</si>
  <si>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</si>
  <si>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</si>
  <si>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</si>
  <si>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</si>
  <si>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</si>
  <si>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</si>
  <si>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</si>
  <si>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</si>
  <si>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</si>
  <si>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</si>
  <si>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</si>
  <si>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</si>
  <si>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</si>
  <si>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</si>
  <si>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</si>
  <si>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</si>
  <si>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</si>
  <si>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</si>
  <si>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</si>
  <si>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</si>
  <si>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</si>
  <si>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</si>
  <si>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</si>
  <si>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</si>
  <si>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</si>
  <si>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</si>
  <si>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</si>
  <si>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</si>
  <si>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</si>
  <si>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</si>
  <si>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</si>
  <si>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</si>
  <si>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</si>
  <si>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</si>
  <si>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</si>
  <si>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</si>
  <si>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</si>
  <si>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</si>
  <si>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</si>
  <si>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</si>
  <si>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</si>
  <si>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</si>
  <si>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</si>
  <si>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</si>
  <si>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</si>
  <si>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</si>
  <si>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</si>
  <si>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</si>
  <si>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</si>
  <si>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</si>
  <si>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</si>
  <si>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</si>
  <si>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</si>
  <si>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</si>
  <si>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</si>
  <si>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</si>
  <si>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</si>
  <si>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</si>
  <si>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</si>
  <si>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</si>
  <si>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</si>
  <si>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</si>
  <si>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</si>
  <si>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</si>
  <si>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</si>
  <si>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</si>
  <si>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</si>
  <si>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</si>
  <si>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</si>
  <si>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</si>
  <si>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</si>
  <si>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</si>
  <si>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</si>
  <si>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</si>
  <si>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</si>
  <si>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</si>
  <si>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</si>
  <si>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</si>
  <si>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</si>
  <si>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</si>
  <si>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</si>
  <si>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</si>
  <si>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</si>
  <si>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</si>
  <si>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</si>
  <si>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</si>
  <si>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</si>
  <si>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</si>
  <si>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</si>
  <si>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</si>
  <si>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</si>
  <si>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</si>
  <si>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</si>
  <si>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</si>
  <si>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</si>
  <si>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</si>
  <si>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</si>
  <si>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</si>
  <si>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</si>
  <si>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</si>
  <si>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</si>
  <si>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</si>
  <si>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</si>
  <si>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</si>
  <si>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</si>
  <si>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</si>
  <si>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</si>
  <si>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</si>
  <si>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</si>
  <si>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</si>
  <si>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</si>
  <si>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</si>
  <si>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</si>
  <si>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</si>
  <si>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</si>
  <si>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</si>
  <si>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</si>
  <si>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</si>
  <si>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</si>
  <si>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</si>
  <si>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</si>
  <si>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</si>
  <si>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</si>
  <si>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</si>
  <si>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</si>
  <si>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</si>
  <si>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</si>
  <si>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</si>
  <si>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</si>
  <si>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</si>
  <si>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</si>
  <si>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</si>
  <si>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</si>
  <si>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</si>
  <si>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</si>
  <si>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</si>
  <si>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</si>
  <si>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</si>
  <si>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</si>
  <si>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</si>
  <si>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</si>
  <si>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</si>
  <si>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</si>
  <si>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</si>
  <si>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</si>
  <si>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</si>
  <si>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</si>
  <si>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</si>
  <si>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</si>
  <si>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</si>
  <si>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</si>
  <si>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</si>
  <si>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</si>
  <si>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</si>
  <si>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</si>
  <si>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</si>
  <si>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</si>
  <si>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</si>
  <si>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</si>
  <si>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</si>
  <si>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</si>
  <si>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</si>
  <si>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</si>
  <si>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</si>
  <si>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</si>
  <si>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</si>
  <si>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</si>
  <si>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</si>
  <si>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</si>
  <si>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</si>
  <si>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</si>
  <si>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</si>
  <si>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</si>
  <si>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</si>
  <si>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</si>
  <si>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</si>
  <si>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</si>
  <si>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</si>
  <si>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</si>
  <si>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</si>
  <si>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</si>
  <si>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</si>
  <si>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</si>
  <si>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</si>
  <si>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</si>
  <si>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</si>
  <si>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</si>
  <si>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</si>
  <si>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</si>
  <si>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</si>
  <si>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</si>
  <si>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</si>
  <si>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</si>
  <si>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</si>
  <si>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</si>
  <si>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</si>
  <si>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</si>
  <si>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</si>
  <si>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</si>
  <si>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</si>
  <si>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</si>
  <si>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</si>
  <si>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</si>
  <si>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</si>
  <si>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</si>
  <si>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</si>
  <si>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</si>
  <si>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</si>
  <si>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</si>
  <si>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</si>
  <si>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</si>
  <si>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</si>
  <si>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</si>
  <si>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</si>
  <si>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</si>
  <si>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</si>
  <si>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</si>
  <si>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</si>
  <si>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</si>
  <si>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</si>
  <si>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</si>
  <si>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</si>
  <si>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</si>
  <si>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</si>
  <si>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</si>
  <si>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</si>
  <si>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</si>
  <si>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</si>
  <si>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</si>
  <si>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</si>
  <si>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</si>
  <si>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</si>
  <si>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</si>
  <si>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</si>
  <si>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</si>
  <si>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</si>
  <si>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</si>
  <si>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</si>
  <si>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</si>
  <si>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</si>
  <si>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</si>
  <si>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</si>
  <si>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</si>
  <si>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</si>
  <si>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</si>
  <si>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</si>
  <si>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</si>
  <si>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</si>
  <si>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</si>
  <si>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</si>
  <si>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</si>
  <si>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</si>
  <si>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</si>
  <si>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</si>
  <si>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</si>
  <si>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</si>
  <si>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</si>
  <si>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</si>
  <si>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</si>
  <si>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</si>
  <si>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</si>
  <si>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</si>
  <si>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</si>
  <si>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</si>
  <si>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</si>
  <si>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</si>
  <si>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</si>
  <si>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</si>
  <si>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</si>
  <si>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</si>
  <si>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</si>
  <si>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</si>
  <si>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</si>
  <si>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</si>
  <si>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</si>
  <si>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</si>
  <si>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</si>
  <si>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</si>
  <si>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</si>
  <si>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</si>
  <si>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</si>
  <si>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</si>
  <si>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</si>
  <si>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</si>
  <si>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</si>
  <si>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</si>
  <si>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</si>
  <si>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</si>
  <si>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</si>
  <si>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</si>
  <si>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</si>
  <si>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</si>
  <si>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</si>
  <si>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</si>
  <si>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</si>
  <si>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</si>
  <si>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</si>
  <si>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</si>
  <si>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</si>
  <si>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</si>
  <si>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</si>
  <si>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</si>
  <si>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</si>
  <si>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</si>
  <si>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</si>
  <si>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</si>
  <si>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</si>
  <si>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</si>
  <si>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</si>
  <si>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</si>
  <si>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</si>
  <si>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</si>
  <si>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</si>
  <si>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</si>
  <si>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</si>
  <si>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</si>
  <si>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</si>
  <si>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</si>
  <si>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</si>
  <si>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</si>
  <si>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</si>
  <si>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</si>
  <si>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</si>
  <si>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</si>
  <si>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</si>
  <si>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</si>
  <si>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</si>
  <si>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</si>
  <si>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</si>
  <si>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</si>
  <si>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</si>
  <si>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</si>
  <si>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</si>
  <si>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</si>
  <si>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</si>
  <si>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</si>
  <si>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</si>
  <si>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</si>
  <si>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</si>
  <si>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</si>
  <si>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</si>
  <si>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</si>
  <si>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</si>
  <si>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</si>
  <si>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</si>
  <si>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</si>
  <si>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</si>
  <si>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</si>
  <si>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</si>
  <si>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</si>
  <si>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</si>
  <si>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</si>
  <si>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</si>
  <si>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</si>
  <si>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</si>
  <si>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</si>
  <si>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</si>
  <si>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</si>
  <si>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</si>
  <si>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</si>
  <si>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</si>
  <si>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</si>
  <si>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</si>
  <si>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</si>
  <si>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</si>
  <si>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</si>
  <si>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</si>
  <si>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</si>
  <si>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</si>
  <si>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</si>
  <si>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</si>
  <si>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</si>
  <si>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</si>
  <si>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</si>
  <si>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</si>
  <si>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</si>
  <si>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</si>
  <si>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</si>
  <si>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</si>
  <si>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</si>
  <si>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</si>
  <si>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</si>
  <si>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</si>
  <si>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</si>
  <si>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</si>
  <si>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</si>
  <si>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</si>
  <si>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</si>
  <si>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</si>
  <si>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</si>
  <si>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</si>
  <si>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</si>
  <si>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</si>
  <si>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</si>
  <si>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</si>
  <si>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</si>
  <si>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</si>
  <si>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</si>
  <si>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</si>
  <si>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</si>
  <si>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</si>
  <si>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</si>
  <si>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</si>
  <si>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</si>
  <si>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</si>
  <si>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</si>
  <si>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</si>
  <si>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</si>
  <si>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</si>
  <si>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</si>
  <si>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</si>
  <si>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</si>
  <si>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</si>
  <si>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</si>
  <si>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</si>
  <si>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</si>
  <si>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</si>
  <si>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</si>
  <si>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</si>
  <si>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</si>
  <si>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</si>
  <si>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</si>
  <si>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</si>
  <si>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</si>
  <si>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</si>
  <si>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</si>
  <si>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</si>
  <si>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</si>
  <si>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</si>
  <si>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</si>
  <si>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NSE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</si>
  <si>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</si>
  <si>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</si>
  <si>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</si>
  <si>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</si>
  <si>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</si>
  <si>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</si>
  <si>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</si>
  <si>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</si>
  <si>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</si>
  <si>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</si>
  <si>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</si>
  <si>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</si>
  <si>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</si>
  <si>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</si>
  <si>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</si>
  <si>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</si>
  <si>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</si>
  <si>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</si>
  <si>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</si>
  <si>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</si>
  <si>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</si>
  <si>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</si>
  <si>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</si>
  <si>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</si>
  <si>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</si>
  <si>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</si>
  <si>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</si>
  <si>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</si>
  <si>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</si>
  <si>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</si>
  <si>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</si>
  <si>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</si>
  <si>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</si>
  <si>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</si>
  <si>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</si>
  <si>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</si>
  <si>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</si>
  <si>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</si>
  <si>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</si>
  <si>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</si>
  <si>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</si>
  <si>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</si>
  <si>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</si>
  <si>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</si>
  <si>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</si>
  <si>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</si>
  <si>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</si>
  <si>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</si>
  <si>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</si>
  <si>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</si>
  <si>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</si>
  <si>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</si>
  <si>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</si>
  <si>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</si>
  <si>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</si>
  <si>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</si>
  <si>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</si>
  <si>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</si>
  <si>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</si>
  <si>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</si>
  <si>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</si>
  <si>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</si>
  <si>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</si>
  <si>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</si>
  <si>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</si>
  <si>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</si>
  <si>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</si>
  <si>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</si>
  <si>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</si>
  <si>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</si>
  <si>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</si>
  <si>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</si>
  <si>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</si>
  <si>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</si>
  <si>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</si>
  <si>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</si>
  <si>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</si>
  <si>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</si>
  <si>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</si>
  <si>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</si>
  <si>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</si>
  <si>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</si>
  <si>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</si>
  <si>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</si>
  <si>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</si>
  <si>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</si>
  <si>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</si>
  <si>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</si>
  <si>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</si>
  <si>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</si>
  <si>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</si>
  <si>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</si>
  <si>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</si>
  <si>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</si>
  <si>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</si>
  <si>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</si>
  <si>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</si>
  <si>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</si>
  <si>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</si>
  <si>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</si>
  <si>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</si>
  <si>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</si>
  <si>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</si>
  <si>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</si>
  <si>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</si>
  <si>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</si>
  <si>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</si>
  <si>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</si>
  <si>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</si>
  <si>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</si>
  <si>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</si>
  <si>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</si>
  <si>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</si>
  <si>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</si>
  <si>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</si>
  <si>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</si>
  <si>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</si>
  <si>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</si>
  <si>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</si>
  <si>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</si>
  <si>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</si>
  <si>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</si>
  <si>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</si>
  <si>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</si>
  <si>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</si>
  <si>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</si>
  <si>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</si>
  <si>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</si>
  <si>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</si>
  <si>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</si>
  <si>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</si>
  <si>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</si>
  <si>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</si>
  <si>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</si>
  <si>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</si>
  <si>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</si>
  <si>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</si>
  <si>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</si>
  <si>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</si>
  <si>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</si>
  <si>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</si>
  <si>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</si>
  <si>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</si>
  <si>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</si>
  <si>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</si>
  <si>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</si>
  <si>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</si>
  <si>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</si>
  <si>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</si>
  <si>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</si>
  <si>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</si>
  <si>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</si>
  <si>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</si>
  <si>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</si>
  <si>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</si>
  <si>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</si>
  <si>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</si>
  <si>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</si>
  <si>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</si>
  <si>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</si>
  <si>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</si>
  <si>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</si>
  <si>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</si>
  <si>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</si>
  <si>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</si>
  <si>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</si>
  <si>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</si>
  <si>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</si>
  <si>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</si>
  <si>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</si>
  <si>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</si>
  <si>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</si>
  <si>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</si>
  <si>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</si>
  <si>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</si>
  <si>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</si>
  <si>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</si>
  <si>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</si>
  <si>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</si>
  <si>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</si>
  <si>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</si>
  <si>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</si>
  <si>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</si>
  <si>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</si>
  <si>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</si>
  <si>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</si>
  <si>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</si>
  <si>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</si>
  <si>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</si>
  <si>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</si>
  <si>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</si>
  <si>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</si>
  <si>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</si>
  <si>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</si>
  <si>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</si>
  <si>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</si>
  <si>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</si>
  <si>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</si>
  <si>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</si>
  <si>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</si>
  <si>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</si>
  <si>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</si>
  <si>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</si>
  <si>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</si>
  <si>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</si>
  <si>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</si>
  <si>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</si>
  <si>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</si>
  <si>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</si>
  <si>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</si>
  <si>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</si>
  <si>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</si>
  <si>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</si>
  <si>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</si>
  <si>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</si>
  <si>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</si>
  <si>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</si>
  <si>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</si>
  <si>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</si>
  <si>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</si>
  <si>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</si>
  <si>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</si>
  <si>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</si>
  <si>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</si>
  <si>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</si>
  <si>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</si>
  <si>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</si>
  <si>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</si>
  <si>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</si>
  <si>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</si>
  <si>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</si>
  <si>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</si>
  <si>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</si>
  <si>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</si>
  <si>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</si>
  <si>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</si>
  <si>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</si>
  <si>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</si>
  <si>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</si>
  <si>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</si>
  <si>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</si>
  <si>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</si>
  <si>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</si>
  <si>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</si>
  <si>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</si>
  <si>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620-640</t>
  </si>
  <si>
    <t>120-122</t>
  </si>
  <si>
    <t>.................</t>
  </si>
  <si>
    <t>160-165</t>
  </si>
  <si>
    <t>780-800</t>
  </si>
  <si>
    <t>250-300</t>
  </si>
  <si>
    <t>Profit of Rs.7/-</t>
  </si>
  <si>
    <t>100-120</t>
  </si>
  <si>
    <t>Profit of Rs.14/-</t>
  </si>
  <si>
    <t>Sell</t>
  </si>
  <si>
    <t>310-318</t>
  </si>
  <si>
    <t>380-390</t>
  </si>
  <si>
    <t>1650-1680</t>
  </si>
  <si>
    <t>980-1000</t>
  </si>
  <si>
    <t>Profit of Rs.1/-</t>
  </si>
  <si>
    <t>GRAVITON RESEARCH CAPITAL LLP</t>
  </si>
  <si>
    <t>XTX MARKETS LLP</t>
  </si>
  <si>
    <t>120-130</t>
  </si>
  <si>
    <t>2400-2420</t>
  </si>
  <si>
    <t>2700-2750</t>
  </si>
  <si>
    <t>BANKNIFTY 36000 PE 2-SEP</t>
  </si>
  <si>
    <t>TATACHEM SEP FUT</t>
  </si>
  <si>
    <t>RELIANCE 2300 CE SEP</t>
  </si>
  <si>
    <t>65-75</t>
  </si>
  <si>
    <t>NIFTY 17000 PE 2-SEP</t>
  </si>
  <si>
    <t>Profit of Rs.85/-</t>
  </si>
  <si>
    <t>NIFTY 17500 CE 16-SEP</t>
  </si>
  <si>
    <t>NIFTY 17100 PE 2-SEP</t>
  </si>
  <si>
    <t>100-110</t>
  </si>
  <si>
    <t>NIFTY 17150 PE 2-SEP</t>
  </si>
  <si>
    <t>EXIDEIND 165 PE SEP</t>
  </si>
  <si>
    <t>5.0-6.0</t>
  </si>
  <si>
    <t>Profit of Rs.24/-</t>
  </si>
  <si>
    <t>Loss of Rs.47.5/-</t>
  </si>
  <si>
    <t>Profit of Rs.17.5/-</t>
  </si>
  <si>
    <t>Profit of Rs.16.5/-</t>
  </si>
  <si>
    <t>Retail Research Technical Calls &amp; Fundamental Performance Report for the month of Sep-2021</t>
  </si>
  <si>
    <t>ALPHA LEON ENTERPRISES LLP</t>
  </si>
  <si>
    <t>Loss of Rs.135/-</t>
  </si>
  <si>
    <t>Loss of Rs.1.10/-</t>
  </si>
  <si>
    <t xml:space="preserve"> LT SEP FUT</t>
  </si>
  <si>
    <t>1660-1650</t>
  </si>
  <si>
    <t>Profit of Rs.8.5/-</t>
  </si>
  <si>
    <t>Profit of Rs.12.5/-</t>
  </si>
  <si>
    <t>BATAINDIA SEP FUT</t>
  </si>
  <si>
    <t>Loss of Rs.25/-</t>
  </si>
  <si>
    <t>NIFTY SEP FUT</t>
  </si>
  <si>
    <t xml:space="preserve">AARTIIND SEP FUT </t>
  </si>
  <si>
    <t>945-955</t>
  </si>
  <si>
    <t>NIFTY 17200 PE 2-SEP</t>
  </si>
  <si>
    <t>80-90</t>
  </si>
  <si>
    <t>Loss of Rs.33/-</t>
  </si>
  <si>
    <t>HDFC 2700 PE SEP</t>
  </si>
  <si>
    <t>50-60</t>
  </si>
  <si>
    <t>165-167</t>
  </si>
  <si>
    <t xml:space="preserve">CANBK </t>
  </si>
  <si>
    <t>MCDHOLDING</t>
  </si>
  <si>
    <t>McDowell Holdings Limited</t>
  </si>
  <si>
    <t>Profit of Rs.107.5/-</t>
  </si>
  <si>
    <t>Profit of Rs.4.65/-</t>
  </si>
  <si>
    <t>4080-4090</t>
  </si>
  <si>
    <t>4400-4500</t>
  </si>
  <si>
    <t>1840-1880</t>
  </si>
  <si>
    <t xml:space="preserve">HDFCLIFE </t>
  </si>
  <si>
    <t>730-735</t>
  </si>
  <si>
    <t>760-770</t>
  </si>
  <si>
    <t>171-172</t>
  </si>
  <si>
    <t>NIFTY 17500 CE 30-SEP</t>
  </si>
  <si>
    <t>125-130</t>
  </si>
  <si>
    <t>Loss of Rs.185/-</t>
  </si>
  <si>
    <t>Profit of Rs.20.5/-</t>
  </si>
  <si>
    <t>LT SEP FUT</t>
  </si>
  <si>
    <t>1680-1670</t>
  </si>
  <si>
    <t>Profit of Rs.17/-</t>
  </si>
  <si>
    <t>NIFTY 17300 PE 9-SEP</t>
  </si>
  <si>
    <t>120-140</t>
  </si>
  <si>
    <t>M&amp;M 740 PE SEP</t>
  </si>
  <si>
    <t>14-16</t>
  </si>
  <si>
    <t>25-30</t>
  </si>
  <si>
    <t>HDFCAMC SEP FUT</t>
  </si>
  <si>
    <t>3300-3330</t>
  </si>
  <si>
    <t>SIEMENS SEP FUT</t>
  </si>
  <si>
    <t>2320-2340</t>
  </si>
  <si>
    <t xml:space="preserve">TATACHEM SEP FUT </t>
  </si>
  <si>
    <t>INFY 1760 CE SEP</t>
  </si>
  <si>
    <t>Loss of Rs.7.50/-</t>
  </si>
  <si>
    <t>ALPHAGEO</t>
  </si>
  <si>
    <t>Alphageo (India) Limited</t>
  </si>
  <si>
    <t>Profit of Rs.115/-</t>
  </si>
  <si>
    <t xml:space="preserve">KOTAKBANK </t>
  </si>
  <si>
    <t>1820-1850</t>
  </si>
  <si>
    <t>Profit of Rs.15/-</t>
  </si>
  <si>
    <t>Profit of Rs.0.53/-</t>
  </si>
  <si>
    <t>BANKNIFTY 36500 CE 16-SEP</t>
  </si>
  <si>
    <t>TCS SEP FUT</t>
  </si>
  <si>
    <t xml:space="preserve">RELIANCE 2400 PE SEP </t>
  </si>
  <si>
    <t>70-75</t>
  </si>
  <si>
    <t>Loss of Rs.14/-</t>
  </si>
  <si>
    <t>Loss of Rs.16.5/-</t>
  </si>
  <si>
    <t>Loss of Rs.13/-</t>
  </si>
  <si>
    <t>MINAXI</t>
  </si>
  <si>
    <t>MUKESHBHAI PURSHOTTAMDAS PATEL</t>
  </si>
  <si>
    <t>NGIL</t>
  </si>
  <si>
    <t>Nakoda Group of Ind. Ltd</t>
  </si>
  <si>
    <t>1490-1510</t>
  </si>
  <si>
    <t>1650-1700</t>
  </si>
  <si>
    <t>2780-2790</t>
  </si>
  <si>
    <t>2950-2980</t>
  </si>
  <si>
    <t>Loss of Rs.31.5/-</t>
  </si>
  <si>
    <t>Loss of Rs.46.5/-</t>
  </si>
  <si>
    <t>Profit of Rs.35.5/-</t>
  </si>
  <si>
    <t xml:space="preserve"> ITC SEP FUT</t>
  </si>
  <si>
    <t>212-212.5</t>
  </si>
  <si>
    <t>218-220</t>
  </si>
  <si>
    <t>Profit of Rs.5/-</t>
  </si>
  <si>
    <t>COLPAL SEP FUT</t>
  </si>
  <si>
    <t>1760-1780</t>
  </si>
  <si>
    <t xml:space="preserve">KOTAKBANK 1840 CE SEP </t>
  </si>
  <si>
    <t>55-60</t>
  </si>
  <si>
    <t>LAXMIPAT DUDHERIA</t>
  </si>
  <si>
    <t>MNIL</t>
  </si>
  <si>
    <t>SCANPGEOM</t>
  </si>
  <si>
    <t>ASHISHBHAI JASHWANTBHAI DESAI HUF</t>
  </si>
  <si>
    <t>SHAIVAL MAYURBHAI DESAI</t>
  </si>
  <si>
    <t>FILATEX</t>
  </si>
  <si>
    <t>Filatex India Ltd</t>
  </si>
  <si>
    <t>SWARNIM COMMOSALE PVT LTD</t>
  </si>
  <si>
    <t>GSS</t>
  </si>
  <si>
    <t>GSS Infotech Limited</t>
  </si>
  <si>
    <t>MUKUL MAHESHWARI (HUF)</t>
  </si>
  <si>
    <t>FELIX</t>
  </si>
  <si>
    <t>Felix Industries Ltd.</t>
  </si>
  <si>
    <t>SHREE SHIDHI VINAYAK MARKETING PVT LTD</t>
  </si>
  <si>
    <t>BHAVIK PRADEEP PANJWANI</t>
  </si>
  <si>
    <t>Profit of Rs.45/-</t>
  </si>
  <si>
    <t>Profit of Rs.10.5/-</t>
  </si>
  <si>
    <t>NIFTY 17350 PE 9-SEP</t>
  </si>
  <si>
    <t>BANKNIFTY 36700 PE 9-SEP</t>
  </si>
  <si>
    <t>KOTAKBANK 1840 CE SEP</t>
  </si>
  <si>
    <t>33-35</t>
  </si>
  <si>
    <t>Profit of Rs.12/-</t>
  </si>
  <si>
    <t>Profit of Rs.11/-</t>
  </si>
  <si>
    <t>Profit of Rs.20/-</t>
  </si>
  <si>
    <t>903-905</t>
  </si>
  <si>
    <t>950-960</t>
  </si>
  <si>
    <t>AKM</t>
  </si>
  <si>
    <t>KISHORE L MEHTA</t>
  </si>
  <si>
    <t>PARESH BHUPAT GIRI</t>
  </si>
  <si>
    <t>RAJUBHAI RAWAL</t>
  </si>
  <si>
    <t>KRITI SURI</t>
  </si>
  <si>
    <t>JAI AMBE TRADEXIM PRIVATE LIMITED</t>
  </si>
  <si>
    <t>CHETNABEN MAYUR PARMAR</t>
  </si>
  <si>
    <t>HEMIL DINESHKUMAR SHAH</t>
  </si>
  <si>
    <t>DIVYA KANDA</t>
  </si>
  <si>
    <t>JAGWAT LALIT R HUF</t>
  </si>
  <si>
    <t>RAHUL ANANTRAI MEHTA</t>
  </si>
  <si>
    <t>SUNITA BANSAL</t>
  </si>
  <si>
    <t>KAILASH CHAND JANGID</t>
  </si>
  <si>
    <t>SHIELD FINANCE PVT LTD</t>
  </si>
  <si>
    <t>SHIVA KUMAR</t>
  </si>
  <si>
    <t>SANJAY VERMA</t>
  </si>
  <si>
    <t>KETAN VASTIMAL PUNAMIYA</t>
  </si>
  <si>
    <t>SURESH VASTIMAL PUNAMIYA</t>
  </si>
  <si>
    <t>SANGEETA SURESH PUNAMIYA</t>
  </si>
  <si>
    <t>GOLDMAN SACHS FUNDS - GOLDMAN SACHS INDIA EQUITY PORTFOLIO</t>
  </si>
  <si>
    <t>GOLDMAN SACHS INDIA LIMITED</t>
  </si>
  <si>
    <t>CHOTHANI</t>
  </si>
  <si>
    <t>HAJI AHMED QURESHI MOHAMED SHOEB</t>
  </si>
  <si>
    <t>GGENG</t>
  </si>
  <si>
    <t>RAMESH SAWALRAM SARAOGI</t>
  </si>
  <si>
    <t>NISHIL SURENDRABHAI MARFATIA</t>
  </si>
  <si>
    <t>RAVINDRA SHRIKANT KATTI</t>
  </si>
  <si>
    <t>INLANPR</t>
  </si>
  <si>
    <t>DEEPAKKUMAR ROOPCHAND DUGAR HUF</t>
  </si>
  <si>
    <t>VIJAY RASIKLAL SHAH</t>
  </si>
  <si>
    <t>ROOPCHAND MANIKCHAND DUGAR</t>
  </si>
  <si>
    <t>ASHADEEP MULTI TRADE PRIVATE LIMITED</t>
  </si>
  <si>
    <t>RIDHI GOYAL</t>
  </si>
  <si>
    <t>JAINEX</t>
  </si>
  <si>
    <t>GENERAL INSURANCE CORPORATION OF INDIA</t>
  </si>
  <si>
    <t>JETMALL</t>
  </si>
  <si>
    <t>SVCM SECURITIES PRIVATE LIMITED</t>
  </si>
  <si>
    <t>MAHAVEER CHAND P JAIN</t>
  </si>
  <si>
    <t>JJFINCOR</t>
  </si>
  <si>
    <t>ANIL JHUNJHUNWALA</t>
  </si>
  <si>
    <t>LELAVOIR</t>
  </si>
  <si>
    <t>ARDHENDU BHATTACHARYYA</t>
  </si>
  <si>
    <t>ANURADHA BASU</t>
  </si>
  <si>
    <t>MFLINDIA</t>
  </si>
  <si>
    <t>HEMANT RAJENDRABHAI SHAH</t>
  </si>
  <si>
    <t>MISQUITA</t>
  </si>
  <si>
    <t>POLINENI</t>
  </si>
  <si>
    <t>KABIR SHRAN DAGAR</t>
  </si>
  <si>
    <t>RELICAB</t>
  </si>
  <si>
    <t>SUHIR HIRALAL SHAH</t>
  </si>
  <si>
    <t>PARAG JAYANTILAL SHAH</t>
  </si>
  <si>
    <t>BNP PARIBAS ARBITRAGE</t>
  </si>
  <si>
    <t>CANADA PENSION PLAN INVESTMENT BOARD</t>
  </si>
  <si>
    <t>SHVFL</t>
  </si>
  <si>
    <t>VSB INVESTMENTS PVT LTD</t>
  </si>
  <si>
    <t>COSMOS PRIME PROJECTS LIMITED</t>
  </si>
  <si>
    <t>VERITAS</t>
  </si>
  <si>
    <t>AMAN LACHHMAN BHATIA</t>
  </si>
  <si>
    <t>VYOM DEVENDRA SHAH</t>
  </si>
  <si>
    <t>BBTCL</t>
  </si>
  <si>
    <t>B&amp;B Triplewall Cont Ltd</t>
  </si>
  <si>
    <t>BINJUSARIA PAPERS PVT LTD</t>
  </si>
  <si>
    <t>Caplin Point Lab Ltd.</t>
  </si>
  <si>
    <t>CONSOFINVT</t>
  </si>
  <si>
    <t>Consolidated Finvest &amp; Ho</t>
  </si>
  <si>
    <t>ANIRUDHA BUBNA</t>
  </si>
  <si>
    <t>Future Consumer Ltd</t>
  </si>
  <si>
    <t>VISHWAS FINCAP SERVICES PRIVATE LIMITED</t>
  </si>
  <si>
    <t>VIKRAMKUMAR KARANRAJ SAKARIA HUF DAKSH CORPORATION</t>
  </si>
  <si>
    <t>JALAN</t>
  </si>
  <si>
    <t>Jalan Transolu. India Ltd</t>
  </si>
  <si>
    <t>MAHABIR TRADEVENTURES LLP</t>
  </si>
  <si>
    <t>JISLDVREQS</t>
  </si>
  <si>
    <t>Jain DVR Equity Shares</t>
  </si>
  <si>
    <t>PRUDENT VENTURES</t>
  </si>
  <si>
    <t>JISLJALEQS</t>
  </si>
  <si>
    <t>Jain Irrigation Systems L</t>
  </si>
  <si>
    <t>CHETAN RASIKLAL SHAH</t>
  </si>
  <si>
    <t>LEXUS</t>
  </si>
  <si>
    <t>Lexus Granito (India) Ltd</t>
  </si>
  <si>
    <t>RISHI KAJARIA</t>
  </si>
  <si>
    <t>LIBAS</t>
  </si>
  <si>
    <t>Libas Consu Products Ltd</t>
  </si>
  <si>
    <t>VISA CAPITAL PARTNERS</t>
  </si>
  <si>
    <t>YUGA  DOSHI</t>
  </si>
  <si>
    <t>PARMOD AGGARWAL (HUF)</t>
  </si>
  <si>
    <t>AGARWAL RAHUL</t>
  </si>
  <si>
    <t>SHRI BEERESHWAR SOUHARD CREDIT SAHAKARI LTD</t>
  </si>
  <si>
    <t>AHLADA</t>
  </si>
  <si>
    <t>Ahlada Engineers Limited</t>
  </si>
  <si>
    <t>PIVOTAL BUSINESS MANAGERS LLP</t>
  </si>
  <si>
    <t>NNM SECURITIES PVT LTD</t>
  </si>
  <si>
    <t>BABULAL NANDLAL BOHRA PVT LTD</t>
  </si>
  <si>
    <t>SHAH SHARAD KANAYALAL</t>
  </si>
  <si>
    <t>RISHI KAJARIA &amp; SONS(HUF)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</si>
</sst>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5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0"/>
        <bgColor rgb="FFE5B8B7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9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43" fontId="1" fillId="2" borderId="0" xfId="0" applyNumberFormat="1" applyFont="1" applyFill="1" applyBorder="1"/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2" fontId="36" fillId="2" borderId="1" xfId="0" applyNumberFormat="1" applyFont="1" applyFill="1" applyBorder="1" applyAlignment="1">
      <alignment horizontal="center" vertical="center"/>
    </xf>
    <xf numFmtId="10" fontId="36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/>
    </xf>
    <xf numFmtId="16" fontId="36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6" fillId="2" borderId="15" xfId="0" applyFont="1" applyFill="1" applyBorder="1" applyAlignment="1">
      <alignment horizontal="center" vertical="center"/>
    </xf>
    <xf numFmtId="167" fontId="36" fillId="2" borderId="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43" fontId="36" fillId="2" borderId="15" xfId="0" applyNumberFormat="1" applyFont="1" applyFill="1" applyBorder="1" applyAlignment="1">
      <alignment horizontal="center" vertical="center"/>
    </xf>
    <xf numFmtId="16" fontId="37" fillId="2" borderId="15" xfId="0" applyNumberFormat="1" applyFont="1" applyFill="1" applyBorder="1" applyAlignment="1">
      <alignment horizontal="center" vertical="center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0" fontId="35" fillId="2" borderId="0" xfId="0" applyFont="1" applyFill="1" applyBorder="1" applyAlignment="1">
      <alignment horizontal="center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15" fontId="35" fillId="2" borderId="0" xfId="0" applyNumberFormat="1" applyFont="1" applyFill="1" applyBorder="1" applyAlignment="1">
      <alignment horizontal="center" vertic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21" xfId="0" applyFont="1" applyBorder="1"/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8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9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8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0" fontId="1" fillId="0" borderId="18" xfId="0" applyFont="1" applyFill="1" applyBorder="1" applyAlignment="1">
      <alignment horizontal="left"/>
    </xf>
    <xf numFmtId="0" fontId="35" fillId="12" borderId="22" xfId="0" applyFont="1" applyFill="1" applyBorder="1" applyAlignment="1">
      <alignment horizontal="center" vertical="center"/>
    </xf>
    <xf numFmtId="165" fontId="35" fillId="12" borderId="22" xfId="0" applyNumberFormat="1" applyFont="1" applyFill="1" applyBorder="1" applyAlignment="1">
      <alignment horizontal="center" vertical="center"/>
    </xf>
    <xf numFmtId="0" fontId="36" fillId="12" borderId="22" xfId="0" applyFont="1" applyFill="1" applyBorder="1" applyAlignment="1">
      <alignment horizontal="center" vertical="center"/>
    </xf>
    <xf numFmtId="0" fontId="36" fillId="13" borderId="22" xfId="0" applyFont="1" applyFill="1" applyBorder="1" applyAlignment="1">
      <alignment horizontal="center" vertical="center"/>
    </xf>
    <xf numFmtId="165" fontId="35" fillId="11" borderId="22" xfId="0" applyNumberFormat="1" applyFont="1" applyFill="1" applyBorder="1" applyAlignment="1">
      <alignment horizontal="center" vertical="center"/>
    </xf>
    <xf numFmtId="0" fontId="35" fillId="11" borderId="22" xfId="0" applyFont="1" applyFill="1" applyBorder="1" applyAlignment="1">
      <alignment horizontal="left"/>
    </xf>
    <xf numFmtId="0" fontId="35" fillId="11" borderId="22" xfId="0" applyFont="1" applyFill="1" applyBorder="1" applyAlignment="1">
      <alignment horizontal="center" vertical="center"/>
    </xf>
    <xf numFmtId="0" fontId="36" fillId="13" borderId="15" xfId="0" applyFont="1" applyFill="1" applyBorder="1" applyAlignment="1">
      <alignment horizontal="center" vertical="center"/>
    </xf>
    <xf numFmtId="43" fontId="36" fillId="14" borderId="15" xfId="0" applyNumberFormat="1" applyFont="1" applyFill="1" applyBorder="1" applyAlignment="1">
      <alignment horizontal="center" vertical="center"/>
    </xf>
    <xf numFmtId="0" fontId="36" fillId="16" borderId="15" xfId="0" applyFont="1" applyFill="1" applyBorder="1" applyAlignment="1">
      <alignment horizontal="center" vertical="center"/>
    </xf>
    <xf numFmtId="0" fontId="1" fillId="15" borderId="0" xfId="0" applyFont="1" applyFill="1" applyBorder="1"/>
    <xf numFmtId="0" fontId="0" fillId="17" borderId="0" xfId="0" applyFont="1" applyFill="1" applyAlignment="1"/>
    <xf numFmtId="165" fontId="35" fillId="15" borderId="22" xfId="0" applyNumberFormat="1" applyFont="1" applyFill="1" applyBorder="1" applyAlignment="1">
      <alignment horizontal="center" vertical="center"/>
    </xf>
    <xf numFmtId="1" fontId="35" fillId="2" borderId="22" xfId="0" applyNumberFormat="1" applyFont="1" applyFill="1" applyBorder="1" applyAlignment="1">
      <alignment horizontal="center" vertical="center"/>
    </xf>
    <xf numFmtId="165" fontId="35" fillId="2" borderId="22" xfId="0" applyNumberFormat="1" applyFont="1" applyFill="1" applyBorder="1" applyAlignment="1">
      <alignment horizontal="center" vertical="center"/>
    </xf>
    <xf numFmtId="166" fontId="35" fillId="2" borderId="22" xfId="0" applyNumberFormat="1" applyFont="1" applyFill="1" applyBorder="1" applyAlignment="1">
      <alignment horizontal="center" vertical="center"/>
    </xf>
    <xf numFmtId="0" fontId="35" fillId="2" borderId="22" xfId="0" applyFont="1" applyFill="1" applyBorder="1" applyAlignment="1">
      <alignment horizontal="left"/>
    </xf>
    <xf numFmtId="0" fontId="35" fillId="2" borderId="22" xfId="0" applyFont="1" applyFill="1" applyBorder="1" applyAlignment="1">
      <alignment horizontal="center" vertical="center"/>
    </xf>
    <xf numFmtId="2" fontId="36" fillId="2" borderId="22" xfId="0" applyNumberFormat="1" applyFont="1" applyFill="1" applyBorder="1" applyAlignment="1">
      <alignment horizontal="center" vertical="center"/>
    </xf>
    <xf numFmtId="0" fontId="36" fillId="6" borderId="15" xfId="0" applyFont="1" applyFill="1" applyBorder="1" applyAlignment="1">
      <alignment horizontal="center" vertical="center"/>
    </xf>
    <xf numFmtId="0" fontId="0" fillId="18" borderId="0" xfId="0" applyFont="1" applyFill="1" applyAlignment="1"/>
    <xf numFmtId="43" fontId="36" fillId="19" borderId="15" xfId="0" applyNumberFormat="1" applyFont="1" applyFill="1" applyBorder="1" applyAlignment="1">
      <alignment horizontal="center" vertical="center"/>
    </xf>
    <xf numFmtId="2" fontId="36" fillId="16" borderId="2" xfId="0" applyNumberFormat="1" applyFont="1" applyFill="1" applyBorder="1" applyAlignment="1">
      <alignment horizontal="center" vertical="center"/>
    </xf>
    <xf numFmtId="0" fontId="36" fillId="16" borderId="1" xfId="0" applyFont="1" applyFill="1" applyBorder="1" applyAlignment="1">
      <alignment horizontal="center" vertical="center"/>
    </xf>
    <xf numFmtId="43" fontId="36" fillId="20" borderId="15" xfId="0" applyNumberFormat="1" applyFont="1" applyFill="1" applyBorder="1" applyAlignment="1">
      <alignment horizontal="center" vertical="center"/>
    </xf>
    <xf numFmtId="16" fontId="37" fillId="16" borderId="1" xfId="0" applyNumberFormat="1" applyFont="1" applyFill="1" applyBorder="1" applyAlignment="1">
      <alignment horizontal="center" vertical="center"/>
    </xf>
    <xf numFmtId="0" fontId="35" fillId="15" borderId="0" xfId="0" applyFont="1" applyFill="1" applyBorder="1"/>
    <xf numFmtId="0" fontId="35" fillId="15" borderId="0" xfId="0" applyFont="1" applyFill="1" applyBorder="1" applyAlignment="1">
      <alignment horizontal="center"/>
    </xf>
    <xf numFmtId="2" fontId="36" fillId="13" borderId="22" xfId="0" applyNumberFormat="1" applyFont="1" applyFill="1" applyBorder="1" applyAlignment="1">
      <alignment horizontal="center" vertical="center"/>
    </xf>
    <xf numFmtId="16" fontId="36" fillId="13" borderId="22" xfId="0" applyNumberFormat="1" applyFont="1" applyFill="1" applyBorder="1" applyAlignment="1">
      <alignment horizontal="center" vertical="center"/>
    </xf>
    <xf numFmtId="2" fontId="36" fillId="6" borderId="22" xfId="0" applyNumberFormat="1" applyFont="1" applyFill="1" applyBorder="1" applyAlignment="1">
      <alignment horizontal="center" vertical="center"/>
    </xf>
    <xf numFmtId="0" fontId="36" fillId="6" borderId="22" xfId="0" applyFont="1" applyFill="1" applyBorder="1" applyAlignment="1">
      <alignment horizontal="center" vertical="center"/>
    </xf>
    <xf numFmtId="16" fontId="36" fillId="6" borderId="22" xfId="0" applyNumberFormat="1" applyFont="1" applyFill="1" applyBorder="1" applyAlignment="1">
      <alignment horizontal="center" vertical="center"/>
    </xf>
    <xf numFmtId="1" fontId="35" fillId="15" borderId="24" xfId="0" applyNumberFormat="1" applyFont="1" applyFill="1" applyBorder="1" applyAlignment="1">
      <alignment horizontal="center" vertical="center"/>
    </xf>
    <xf numFmtId="165" fontId="35" fillId="15" borderId="24" xfId="0" applyNumberFormat="1" applyFont="1" applyFill="1" applyBorder="1" applyAlignment="1">
      <alignment horizontal="center" vertical="center"/>
    </xf>
    <xf numFmtId="166" fontId="35" fillId="15" borderId="24" xfId="0" applyNumberFormat="1" applyFont="1" applyFill="1" applyBorder="1" applyAlignment="1">
      <alignment horizontal="center" vertical="center"/>
    </xf>
    <xf numFmtId="0" fontId="35" fillId="15" borderId="24" xfId="0" applyFont="1" applyFill="1" applyBorder="1" applyAlignment="1">
      <alignment horizontal="left"/>
    </xf>
    <xf numFmtId="0" fontId="35" fillId="15" borderId="24" xfId="0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10" fontId="36" fillId="2" borderId="22" xfId="0" applyNumberFormat="1" applyFont="1" applyFill="1" applyBorder="1" applyAlignment="1">
      <alignment horizontal="center" vertical="center" wrapText="1"/>
    </xf>
    <xf numFmtId="16" fontId="37" fillId="2" borderId="22" xfId="0" applyNumberFormat="1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16" fontId="37" fillId="6" borderId="22" xfId="0" applyNumberFormat="1" applyFont="1" applyFill="1" applyBorder="1" applyAlignment="1">
      <alignment horizontal="center" vertical="center"/>
    </xf>
    <xf numFmtId="0" fontId="35" fillId="2" borderId="15" xfId="0" applyFont="1" applyFill="1" applyBorder="1"/>
    <xf numFmtId="0" fontId="42" fillId="17" borderId="0" xfId="0" applyFont="1" applyFill="1" applyAlignment="1"/>
    <xf numFmtId="165" fontId="35" fillId="15" borderId="25" xfId="0" applyNumberFormat="1" applyFont="1" applyFill="1" applyBorder="1" applyAlignment="1">
      <alignment horizontal="center" vertical="center"/>
    </xf>
    <xf numFmtId="1" fontId="35" fillId="11" borderId="24" xfId="0" applyNumberFormat="1" applyFont="1" applyFill="1" applyBorder="1" applyAlignment="1">
      <alignment horizontal="center" vertical="center"/>
    </xf>
    <xf numFmtId="166" fontId="35" fillId="11" borderId="24" xfId="0" applyNumberFormat="1" applyFont="1" applyFill="1" applyBorder="1" applyAlignment="1">
      <alignment horizontal="center" vertical="center"/>
    </xf>
    <xf numFmtId="0" fontId="36" fillId="2" borderId="20" xfId="0" applyFont="1" applyFill="1" applyBorder="1" applyAlignment="1">
      <alignment horizontal="center" vertical="center"/>
    </xf>
    <xf numFmtId="167" fontId="36" fillId="2" borderId="23" xfId="0" applyNumberFormat="1" applyFont="1" applyFill="1" applyBorder="1" applyAlignment="1">
      <alignment horizontal="center" vertical="center"/>
    </xf>
    <xf numFmtId="0" fontId="35" fillId="15" borderId="3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11" borderId="3" xfId="0" applyFont="1" applyFill="1" applyBorder="1" applyAlignment="1">
      <alignment horizontal="center" vertical="center"/>
    </xf>
    <xf numFmtId="0" fontId="35" fillId="15" borderId="22" xfId="0" applyFont="1" applyFill="1" applyBorder="1" applyAlignment="1">
      <alignment horizontal="center" vertical="center"/>
    </xf>
    <xf numFmtId="0" fontId="43" fillId="0" borderId="22" xfId="0" applyFont="1" applyBorder="1" applyAlignment="1"/>
    <xf numFmtId="0" fontId="35" fillId="2" borderId="23" xfId="0" applyFont="1" applyFill="1" applyBorder="1" applyAlignment="1">
      <alignment horizontal="center" vertical="center"/>
    </xf>
    <xf numFmtId="2" fontId="36" fillId="2" borderId="20" xfId="0" applyNumberFormat="1" applyFont="1" applyFill="1" applyBorder="1" applyAlignment="1">
      <alignment horizontal="center" vertical="center"/>
    </xf>
    <xf numFmtId="2" fontId="36" fillId="2" borderId="25" xfId="0" applyNumberFormat="1" applyFont="1" applyFill="1" applyBorder="1" applyAlignment="1">
      <alignment horizontal="center" vertical="center"/>
    </xf>
    <xf numFmtId="0" fontId="43" fillId="21" borderId="22" xfId="0" applyFont="1" applyFill="1" applyBorder="1" applyAlignment="1"/>
    <xf numFmtId="0" fontId="43" fillId="22" borderId="22" xfId="0" applyFont="1" applyFill="1" applyBorder="1" applyAlignment="1"/>
    <xf numFmtId="0" fontId="1" fillId="2" borderId="3" xfId="0" applyFont="1" applyFill="1" applyBorder="1" applyAlignment="1">
      <alignment horizontal="center" vertical="center"/>
    </xf>
    <xf numFmtId="0" fontId="36" fillId="16" borderId="23" xfId="0" applyFont="1" applyFill="1" applyBorder="1" applyAlignment="1">
      <alignment horizontal="center" vertical="center"/>
    </xf>
    <xf numFmtId="0" fontId="36" fillId="2" borderId="4" xfId="0" applyFont="1" applyFill="1" applyBorder="1" applyAlignment="1">
      <alignment horizontal="center" vertical="center"/>
    </xf>
    <xf numFmtId="0" fontId="36" fillId="15" borderId="22" xfId="0" applyFont="1" applyFill="1" applyBorder="1" applyAlignment="1">
      <alignment horizontal="center" vertical="center"/>
    </xf>
    <xf numFmtId="0" fontId="36" fillId="2" borderId="22" xfId="0" applyFont="1" applyFill="1" applyBorder="1"/>
    <xf numFmtId="166" fontId="35" fillId="15" borderId="26" xfId="0" applyNumberFormat="1" applyFont="1" applyFill="1" applyBorder="1" applyAlignment="1">
      <alignment horizontal="center" vertical="center"/>
    </xf>
    <xf numFmtId="166" fontId="35" fillId="2" borderId="26" xfId="0" applyNumberFormat="1" applyFont="1" applyFill="1" applyBorder="1" applyAlignment="1">
      <alignment horizontal="center" vertical="center"/>
    </xf>
    <xf numFmtId="0" fontId="35" fillId="15" borderId="27" xfId="0" applyFont="1" applyFill="1" applyBorder="1" applyAlignment="1">
      <alignment horizontal="center" vertical="center"/>
    </xf>
    <xf numFmtId="0" fontId="35" fillId="2" borderId="27" xfId="0" applyFont="1" applyFill="1" applyBorder="1" applyAlignment="1">
      <alignment horizontal="center" vertical="center"/>
    </xf>
    <xf numFmtId="0" fontId="35" fillId="2" borderId="4" xfId="0" applyFont="1" applyFill="1" applyBorder="1"/>
    <xf numFmtId="0" fontId="35" fillId="2" borderId="15" xfId="0" applyFont="1" applyFill="1" applyBorder="1" applyAlignment="1">
      <alignment horizontal="center" vertical="center"/>
    </xf>
    <xf numFmtId="166" fontId="35" fillId="11" borderId="26" xfId="0" applyNumberFormat="1" applyFont="1" applyFill="1" applyBorder="1" applyAlignment="1">
      <alignment horizontal="center" vertical="center"/>
    </xf>
    <xf numFmtId="0" fontId="35" fillId="11" borderId="27" xfId="0" applyFont="1" applyFill="1" applyBorder="1" applyAlignment="1">
      <alignment horizontal="center" vertical="center"/>
    </xf>
    <xf numFmtId="0" fontId="36" fillId="11" borderId="22" xfId="0" applyFont="1" applyFill="1" applyBorder="1" applyAlignment="1">
      <alignment horizontal="center" vertical="center"/>
    </xf>
    <xf numFmtId="0" fontId="35" fillId="12" borderId="3" xfId="0" applyFont="1" applyFill="1" applyBorder="1" applyAlignment="1">
      <alignment horizontal="center" vertical="center"/>
    </xf>
    <xf numFmtId="166" fontId="35" fillId="12" borderId="26" xfId="0" applyNumberFormat="1" applyFont="1" applyFill="1" applyBorder="1" applyAlignment="1">
      <alignment horizontal="center" vertical="center"/>
    </xf>
    <xf numFmtId="0" fontId="35" fillId="12" borderId="27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167" fontId="36" fillId="11" borderId="15" xfId="0" applyNumberFormat="1" applyFont="1" applyFill="1" applyBorder="1" applyAlignment="1">
      <alignment horizontal="center" vertical="center"/>
    </xf>
    <xf numFmtId="0" fontId="36" fillId="11" borderId="15" xfId="0" applyFont="1" applyFill="1" applyBorder="1" applyAlignment="1">
      <alignment horizontal="center" vertical="center"/>
    </xf>
    <xf numFmtId="43" fontId="36" fillId="6" borderId="1" xfId="0" applyNumberFormat="1" applyFont="1" applyFill="1" applyBorder="1" applyAlignment="1">
      <alignment horizontal="center" vertical="center"/>
    </xf>
    <xf numFmtId="16" fontId="36" fillId="11" borderId="15" xfId="0" applyNumberFormat="1" applyFont="1" applyFill="1" applyBorder="1" applyAlignment="1">
      <alignment horizontal="center" vertical="center"/>
    </xf>
    <xf numFmtId="2" fontId="44" fillId="11" borderId="2" xfId="0" applyNumberFormat="1" applyFont="1" applyFill="1" applyBorder="1" applyAlignment="1">
      <alignment horizontal="center" vertical="center"/>
    </xf>
    <xf numFmtId="2" fontId="44" fillId="11" borderId="22" xfId="0" applyNumberFormat="1" applyFont="1" applyFill="1" applyBorder="1" applyAlignment="1">
      <alignment horizontal="center" vertical="center"/>
    </xf>
    <xf numFmtId="0" fontId="35" fillId="11" borderId="22" xfId="0" applyFont="1" applyFill="1" applyBorder="1"/>
    <xf numFmtId="0" fontId="35" fillId="11" borderId="25" xfId="0" applyFont="1" applyFill="1" applyBorder="1" applyAlignment="1">
      <alignment horizontal="center" vertical="center"/>
    </xf>
    <xf numFmtId="165" fontId="35" fillId="11" borderId="25" xfId="0" applyNumberFormat="1" applyFont="1" applyFill="1" applyBorder="1" applyAlignment="1">
      <alignment horizontal="center" vertical="center"/>
    </xf>
    <xf numFmtId="0" fontId="35" fillId="11" borderId="25" xfId="0" applyFont="1" applyFill="1" applyBorder="1"/>
    <xf numFmtId="0" fontId="43" fillId="21" borderId="25" xfId="0" applyFont="1" applyFill="1" applyBorder="1" applyAlignment="1"/>
    <xf numFmtId="0" fontId="36" fillId="11" borderId="23" xfId="0" applyFont="1" applyFill="1" applyBorder="1" applyAlignment="1">
      <alignment horizontal="center" vertical="center"/>
    </xf>
    <xf numFmtId="165" fontId="35" fillId="12" borderId="25" xfId="0" applyNumberFormat="1" applyFont="1" applyFill="1" applyBorder="1" applyAlignment="1">
      <alignment horizontal="center" vertical="center"/>
    </xf>
    <xf numFmtId="0" fontId="35" fillId="12" borderId="22" xfId="0" applyFont="1" applyFill="1" applyBorder="1"/>
    <xf numFmtId="0" fontId="36" fillId="12" borderId="23" xfId="0" applyFont="1" applyFill="1" applyBorder="1" applyAlignment="1">
      <alignment horizontal="center" vertical="center"/>
    </xf>
    <xf numFmtId="0" fontId="36" fillId="12" borderId="15" xfId="0" applyFont="1" applyFill="1" applyBorder="1" applyAlignment="1">
      <alignment horizontal="center" vertical="center"/>
    </xf>
    <xf numFmtId="0" fontId="36" fillId="12" borderId="20" xfId="0" applyFont="1" applyFill="1" applyBorder="1" applyAlignment="1">
      <alignment horizontal="center" vertical="center"/>
    </xf>
    <xf numFmtId="2" fontId="44" fillId="12" borderId="2" xfId="0" applyNumberFormat="1" applyFont="1" applyFill="1" applyBorder="1" applyAlignment="1">
      <alignment horizontal="center" vertical="center"/>
    </xf>
    <xf numFmtId="2" fontId="44" fillId="12" borderId="22" xfId="0" applyNumberFormat="1" applyFont="1" applyFill="1" applyBorder="1" applyAlignment="1">
      <alignment horizontal="center" vertical="center"/>
    </xf>
    <xf numFmtId="167" fontId="36" fillId="12" borderId="15" xfId="0" applyNumberFormat="1" applyFont="1" applyFill="1" applyBorder="1" applyAlignment="1">
      <alignment horizontal="center" vertical="center"/>
    </xf>
    <xf numFmtId="43" fontId="36" fillId="13" borderId="1" xfId="0" applyNumberFormat="1" applyFont="1" applyFill="1" applyBorder="1" applyAlignment="1">
      <alignment horizontal="center" vertical="center"/>
    </xf>
    <xf numFmtId="16" fontId="36" fillId="12" borderId="15" xfId="0" applyNumberFormat="1" applyFont="1" applyFill="1" applyBorder="1" applyAlignment="1">
      <alignment horizontal="center" vertical="center"/>
    </xf>
    <xf numFmtId="2" fontId="36" fillId="6" borderId="25" xfId="0" applyNumberFormat="1" applyFont="1" applyFill="1" applyBorder="1" applyAlignment="1">
      <alignment horizontal="center" vertical="center"/>
    </xf>
    <xf numFmtId="0" fontId="36" fillId="6" borderId="25" xfId="0" applyFont="1" applyFill="1" applyBorder="1" applyAlignment="1">
      <alignment horizontal="center" vertical="center"/>
    </xf>
    <xf numFmtId="43" fontId="36" fillId="14" borderId="22" xfId="0" applyNumberFormat="1" applyFont="1" applyFill="1" applyBorder="1" applyAlignment="1">
      <alignment horizontal="center" vertical="center"/>
    </xf>
    <xf numFmtId="0" fontId="43" fillId="0" borderId="24" xfId="0" applyFont="1" applyBorder="1" applyAlignment="1"/>
    <xf numFmtId="0" fontId="1" fillId="11" borderId="1" xfId="0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1" fillId="11" borderId="1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top"/>
    </xf>
    <xf numFmtId="0" fontId="35" fillId="12" borderId="23" xfId="0" applyFont="1" applyFill="1" applyBorder="1" applyAlignment="1">
      <alignment horizontal="center" vertical="center"/>
    </xf>
    <xf numFmtId="0" fontId="35" fillId="12" borderId="1" xfId="0" applyFont="1" applyFill="1" applyBorder="1"/>
    <xf numFmtId="0" fontId="35" fillId="12" borderId="15" xfId="0" applyFont="1" applyFill="1" applyBorder="1" applyAlignment="1">
      <alignment horizontal="center" vertical="center"/>
    </xf>
    <xf numFmtId="2" fontId="36" fillId="6" borderId="15" xfId="0" applyNumberFormat="1" applyFont="1" applyFill="1" applyBorder="1" applyAlignment="1">
      <alignment horizontal="center" vertical="center"/>
    </xf>
    <xf numFmtId="10" fontId="36" fillId="6" borderId="15" xfId="0" applyNumberFormat="1" applyFont="1" applyFill="1" applyBorder="1" applyAlignment="1">
      <alignment horizontal="center" vertical="center" wrapText="1"/>
    </xf>
    <xf numFmtId="16" fontId="36" fillId="6" borderId="15" xfId="0" applyNumberFormat="1" applyFont="1" applyFill="1" applyBorder="1" applyAlignment="1">
      <alignment horizontal="center" vertical="center"/>
    </xf>
    <xf numFmtId="0" fontId="1" fillId="15" borderId="0" xfId="0" applyFont="1" applyFill="1" applyBorder="1" applyAlignment="1">
      <alignment horizontal="left"/>
    </xf>
    <xf numFmtId="43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center" vertical="center"/>
    </xf>
    <xf numFmtId="0" fontId="35" fillId="11" borderId="1" xfId="0" applyFont="1" applyFill="1" applyBorder="1"/>
    <xf numFmtId="0" fontId="35" fillId="11" borderId="15" xfId="0" applyFont="1" applyFill="1" applyBorder="1" applyAlignment="1">
      <alignment horizontal="center" vertical="center"/>
    </xf>
    <xf numFmtId="2" fontId="36" fillId="11" borderId="5" xfId="0" applyNumberFormat="1" applyFont="1" applyFill="1" applyBorder="1" applyAlignment="1">
      <alignment horizontal="center" vertical="center"/>
    </xf>
    <xf numFmtId="43" fontId="36" fillId="6" borderId="15" xfId="0" applyNumberFormat="1" applyFont="1" applyFill="1" applyBorder="1" applyAlignment="1">
      <alignment horizontal="center" vertical="center"/>
    </xf>
    <xf numFmtId="167" fontId="36" fillId="11" borderId="22" xfId="0" applyNumberFormat="1" applyFont="1" applyFill="1" applyBorder="1" applyAlignment="1">
      <alignment horizontal="center" vertical="center"/>
    </xf>
    <xf numFmtId="43" fontId="36" fillId="6" borderId="22" xfId="0" applyNumberFormat="1" applyFont="1" applyFill="1" applyBorder="1" applyAlignment="1">
      <alignment horizontal="center" vertical="center"/>
    </xf>
    <xf numFmtId="16" fontId="36" fillId="11" borderId="22" xfId="0" applyNumberFormat="1" applyFont="1" applyFill="1" applyBorder="1" applyAlignment="1">
      <alignment horizontal="center" vertical="center"/>
    </xf>
    <xf numFmtId="16" fontId="37" fillId="6" borderId="1" xfId="0" applyNumberFormat="1" applyFont="1" applyFill="1" applyBorder="1" applyAlignment="1">
      <alignment horizontal="center" vertical="center"/>
    </xf>
    <xf numFmtId="0" fontId="43" fillId="21" borderId="24" xfId="0" applyFont="1" applyFill="1" applyBorder="1" applyAlignment="1"/>
    <xf numFmtId="0" fontId="35" fillId="11" borderId="24" xfId="0" applyFont="1" applyFill="1" applyBorder="1" applyAlignment="1">
      <alignment horizontal="center" vertical="center"/>
    </xf>
    <xf numFmtId="1" fontId="35" fillId="23" borderId="24" xfId="0" applyNumberFormat="1" applyFont="1" applyFill="1" applyBorder="1" applyAlignment="1">
      <alignment horizontal="center" vertical="center"/>
    </xf>
    <xf numFmtId="165" fontId="35" fillId="23" borderId="24" xfId="0" applyNumberFormat="1" applyFont="1" applyFill="1" applyBorder="1" applyAlignment="1">
      <alignment horizontal="center" vertical="center"/>
    </xf>
    <xf numFmtId="166" fontId="35" fillId="23" borderId="24" xfId="0" applyNumberFormat="1" applyFont="1" applyFill="1" applyBorder="1" applyAlignment="1">
      <alignment horizontal="center" vertical="center"/>
    </xf>
    <xf numFmtId="0" fontId="43" fillId="24" borderId="24" xfId="0" applyFont="1" applyFill="1" applyBorder="1" applyAlignment="1"/>
    <xf numFmtId="0" fontId="35" fillId="23" borderId="24" xfId="0" applyFont="1" applyFill="1" applyBorder="1" applyAlignment="1">
      <alignment horizontal="center" vertical="center"/>
    </xf>
    <xf numFmtId="0" fontId="36" fillId="25" borderId="1" xfId="0" applyFont="1" applyFill="1" applyBorder="1" applyAlignment="1">
      <alignment horizontal="center" vertical="center"/>
    </xf>
    <xf numFmtId="2" fontId="36" fillId="25" borderId="1" xfId="0" applyNumberFormat="1" applyFont="1" applyFill="1" applyBorder="1" applyAlignment="1">
      <alignment horizontal="center" vertical="center"/>
    </xf>
    <xf numFmtId="10" fontId="36" fillId="25" borderId="1" xfId="0" applyNumberFormat="1" applyFont="1" applyFill="1" applyBorder="1" applyAlignment="1">
      <alignment horizontal="center" vertical="center" wrapText="1"/>
    </xf>
    <xf numFmtId="16" fontId="37" fillId="25" borderId="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" fontId="35" fillId="12" borderId="24" xfId="0" applyNumberFormat="1" applyFont="1" applyFill="1" applyBorder="1" applyAlignment="1">
      <alignment horizontal="center" vertical="center"/>
    </xf>
    <xf numFmtId="165" fontId="35" fillId="12" borderId="24" xfId="0" applyNumberFormat="1" applyFont="1" applyFill="1" applyBorder="1" applyAlignment="1">
      <alignment horizontal="center" vertical="center"/>
    </xf>
    <xf numFmtId="166" fontId="35" fillId="12" borderId="24" xfId="0" applyNumberFormat="1" applyFont="1" applyFill="1" applyBorder="1" applyAlignment="1">
      <alignment horizontal="center" vertical="center"/>
    </xf>
    <xf numFmtId="0" fontId="35" fillId="12" borderId="24" xfId="0" applyFont="1" applyFill="1" applyBorder="1" applyAlignment="1">
      <alignment horizontal="left"/>
    </xf>
    <xf numFmtId="0" fontId="35" fillId="12" borderId="24" xfId="0" applyFont="1" applyFill="1" applyBorder="1" applyAlignment="1">
      <alignment horizontal="center" vertical="center"/>
    </xf>
    <xf numFmtId="0" fontId="36" fillId="13" borderId="1" xfId="0" applyFont="1" applyFill="1" applyBorder="1" applyAlignment="1">
      <alignment horizontal="center" vertical="center"/>
    </xf>
    <xf numFmtId="2" fontId="36" fillId="13" borderId="1" xfId="0" applyNumberFormat="1" applyFont="1" applyFill="1" applyBorder="1" applyAlignment="1">
      <alignment horizontal="center" vertical="center"/>
    </xf>
    <xf numFmtId="10" fontId="36" fillId="13" borderId="1" xfId="0" applyNumberFormat="1" applyFont="1" applyFill="1" applyBorder="1" applyAlignment="1">
      <alignment horizontal="center" vertical="center" wrapText="1"/>
    </xf>
    <xf numFmtId="16" fontId="36" fillId="13" borderId="1" xfId="0" applyNumberFormat="1" applyFont="1" applyFill="1" applyBorder="1" applyAlignment="1">
      <alignment horizontal="center" vertical="center"/>
    </xf>
    <xf numFmtId="0" fontId="44" fillId="12" borderId="22" xfId="0" applyFont="1" applyFill="1" applyBorder="1" applyAlignment="1">
      <alignment horizontal="center" vertical="center"/>
    </xf>
    <xf numFmtId="165" fontId="44" fillId="12" borderId="22" xfId="0" applyNumberFormat="1" applyFont="1" applyFill="1" applyBorder="1" applyAlignment="1">
      <alignment horizontal="center" vertical="center"/>
    </xf>
    <xf numFmtId="0" fontId="44" fillId="12" borderId="23" xfId="0" applyFont="1" applyFill="1" applyBorder="1" applyAlignment="1">
      <alignment horizontal="center" vertical="center"/>
    </xf>
    <xf numFmtId="0" fontId="44" fillId="12" borderId="1" xfId="0" applyFont="1" applyFill="1" applyBorder="1"/>
    <xf numFmtId="0" fontId="44" fillId="12" borderId="15" xfId="0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0" fillId="17" borderId="0" xfId="0" applyFill="1" applyAlignment="1"/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" borderId="2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2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18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6" fillId="2" borderId="6" xfId="0" applyFont="1" applyFill="1" applyBorder="1" applyAlignment="1">
      <alignment horizontal="center" vertical="center"/>
    </xf>
    <xf numFmtId="0" fontId="36" fillId="2" borderId="23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198</xdr:row>
      <xdr:rowOff>0</xdr:rowOff>
    </xdr:from>
    <xdr:to>
      <xdr:col>11</xdr:col>
      <xdr:colOff>123825</xdr:colOff>
      <xdr:row>212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197</xdr:row>
      <xdr:rowOff>123825</xdr:rowOff>
    </xdr:from>
    <xdr:to>
      <xdr:col>4</xdr:col>
      <xdr:colOff>304800</xdr:colOff>
      <xdr:row>202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511</xdr:row>
      <xdr:rowOff>76200</xdr:rowOff>
    </xdr:from>
    <xdr:to>
      <xdr:col>12</xdr:col>
      <xdr:colOff>419100</xdr:colOff>
      <xdr:row>516</xdr:row>
      <xdr:rowOff>38100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512</xdr:row>
      <xdr:rowOff>38100</xdr:rowOff>
    </xdr:from>
    <xdr:to>
      <xdr:col>3</xdr:col>
      <xdr:colOff>762000</xdr:colOff>
      <xdr:row>515</xdr:row>
      <xdr:rowOff>133350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562225" cy="581025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18" sqref="B18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44452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Q12" sqref="Q12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44452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46" t="s">
        <v>16</v>
      </c>
      <c r="B9" s="448" t="s">
        <v>17</v>
      </c>
      <c r="C9" s="448" t="s">
        <v>18</v>
      </c>
      <c r="D9" s="448" t="s">
        <v>19</v>
      </c>
      <c r="E9" s="26" t="s">
        <v>20</v>
      </c>
      <c r="F9" s="26" t="s">
        <v>21</v>
      </c>
      <c r="G9" s="443" t="s">
        <v>22</v>
      </c>
      <c r="H9" s="444"/>
      <c r="I9" s="445"/>
      <c r="J9" s="443" t="s">
        <v>23</v>
      </c>
      <c r="K9" s="444"/>
      <c r="L9" s="445"/>
      <c r="M9" s="26"/>
      <c r="N9" s="27"/>
      <c r="O9" s="27"/>
      <c r="P9" s="27"/>
    </row>
    <row r="10" spans="1:16" ht="59.25" customHeight="1">
      <c r="A10" s="447"/>
      <c r="B10" s="449"/>
      <c r="C10" s="449"/>
      <c r="D10" s="449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44469</v>
      </c>
      <c r="E11" s="35">
        <v>36772.550000000003</v>
      </c>
      <c r="F11" s="35">
        <v>36795.65</v>
      </c>
      <c r="G11" s="36">
        <v>36627.9</v>
      </c>
      <c r="H11" s="36">
        <v>36483.25</v>
      </c>
      <c r="I11" s="36">
        <v>36315.5</v>
      </c>
      <c r="J11" s="36">
        <v>36940.300000000003</v>
      </c>
      <c r="K11" s="36">
        <v>37108.050000000003</v>
      </c>
      <c r="L11" s="36">
        <v>37252.700000000004</v>
      </c>
      <c r="M11" s="37">
        <v>36963.4</v>
      </c>
      <c r="N11" s="37">
        <v>36651</v>
      </c>
      <c r="O11" s="38">
        <v>1907050</v>
      </c>
      <c r="P11" s="39">
        <v>6.4252259383864368E-3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44469</v>
      </c>
      <c r="E12" s="40">
        <v>17364.3</v>
      </c>
      <c r="F12" s="40">
        <v>17346.3</v>
      </c>
      <c r="G12" s="41">
        <v>17319</v>
      </c>
      <c r="H12" s="41">
        <v>17273.7</v>
      </c>
      <c r="I12" s="41">
        <v>17246.400000000001</v>
      </c>
      <c r="J12" s="41">
        <v>17391.599999999999</v>
      </c>
      <c r="K12" s="41">
        <v>17418.899999999994</v>
      </c>
      <c r="L12" s="41">
        <v>17464.199999999997</v>
      </c>
      <c r="M12" s="31">
        <v>17373.599999999999</v>
      </c>
      <c r="N12" s="31">
        <v>17301</v>
      </c>
      <c r="O12" s="42">
        <v>15972800</v>
      </c>
      <c r="P12" s="43">
        <v>-6.0268891979601297E-3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44469</v>
      </c>
      <c r="E13" s="40">
        <v>18179.05</v>
      </c>
      <c r="F13" s="40">
        <v>18179.816666666666</v>
      </c>
      <c r="G13" s="41">
        <v>18110.23333333333</v>
      </c>
      <c r="H13" s="41">
        <v>18041.416666666664</v>
      </c>
      <c r="I13" s="41">
        <v>17971.833333333328</v>
      </c>
      <c r="J13" s="41">
        <v>18248.633333333331</v>
      </c>
      <c r="K13" s="41">
        <v>18318.216666666667</v>
      </c>
      <c r="L13" s="41">
        <v>18387.033333333333</v>
      </c>
      <c r="M13" s="31">
        <v>18249.400000000001</v>
      </c>
      <c r="N13" s="31">
        <v>18111</v>
      </c>
      <c r="O13" s="42">
        <v>3760</v>
      </c>
      <c r="P13" s="43">
        <v>-5.0505050505050504E-2</v>
      </c>
    </row>
    <row r="14" spans="1:16" ht="12.75" customHeight="1">
      <c r="A14" s="31">
        <v>4</v>
      </c>
      <c r="B14" s="32" t="s">
        <v>39</v>
      </c>
      <c r="C14" s="33" t="s">
        <v>40</v>
      </c>
      <c r="D14" s="34">
        <v>44469</v>
      </c>
      <c r="E14" s="40">
        <v>909.8</v>
      </c>
      <c r="F14" s="40">
        <v>910.0333333333333</v>
      </c>
      <c r="G14" s="41">
        <v>903.06666666666661</v>
      </c>
      <c r="H14" s="41">
        <v>896.33333333333326</v>
      </c>
      <c r="I14" s="41">
        <v>889.36666666666656</v>
      </c>
      <c r="J14" s="41">
        <v>916.76666666666665</v>
      </c>
      <c r="K14" s="41">
        <v>923.73333333333335</v>
      </c>
      <c r="L14" s="41">
        <v>930.4666666666667</v>
      </c>
      <c r="M14" s="31">
        <v>917</v>
      </c>
      <c r="N14" s="31">
        <v>903.3</v>
      </c>
      <c r="O14" s="42">
        <v>4042600</v>
      </c>
      <c r="P14" s="43">
        <v>-1.2253374870197301E-2</v>
      </c>
    </row>
    <row r="15" spans="1:16" ht="12.75" customHeight="1">
      <c r="A15" s="31">
        <v>5</v>
      </c>
      <c r="B15" s="32" t="s">
        <v>41</v>
      </c>
      <c r="C15" s="33" t="s">
        <v>42</v>
      </c>
      <c r="D15" s="34">
        <v>44469</v>
      </c>
      <c r="E15" s="40">
        <v>215.25</v>
      </c>
      <c r="F15" s="40">
        <v>215.28333333333333</v>
      </c>
      <c r="G15" s="41">
        <v>213.56666666666666</v>
      </c>
      <c r="H15" s="41">
        <v>211.88333333333333</v>
      </c>
      <c r="I15" s="41">
        <v>210.16666666666666</v>
      </c>
      <c r="J15" s="41">
        <v>216.96666666666667</v>
      </c>
      <c r="K15" s="41">
        <v>218.68333333333331</v>
      </c>
      <c r="L15" s="41">
        <v>220.36666666666667</v>
      </c>
      <c r="M15" s="31">
        <v>217</v>
      </c>
      <c r="N15" s="31">
        <v>213.6</v>
      </c>
      <c r="O15" s="42">
        <v>10673000</v>
      </c>
      <c r="P15" s="43">
        <v>2.9079969917272498E-2</v>
      </c>
    </row>
    <row r="16" spans="1:16" ht="12.75" customHeight="1">
      <c r="A16" s="31">
        <v>6</v>
      </c>
      <c r="B16" s="32" t="s">
        <v>43</v>
      </c>
      <c r="C16" s="33" t="s">
        <v>44</v>
      </c>
      <c r="D16" s="34">
        <v>44469</v>
      </c>
      <c r="E16" s="40">
        <v>2464.5</v>
      </c>
      <c r="F16" s="40">
        <v>2459.5666666666666</v>
      </c>
      <c r="G16" s="41">
        <v>2450.4333333333334</v>
      </c>
      <c r="H16" s="41">
        <v>2436.3666666666668</v>
      </c>
      <c r="I16" s="41">
        <v>2427.2333333333336</v>
      </c>
      <c r="J16" s="41">
        <v>2473.6333333333332</v>
      </c>
      <c r="K16" s="41">
        <v>2482.7666666666664</v>
      </c>
      <c r="L16" s="41">
        <v>2496.833333333333</v>
      </c>
      <c r="M16" s="31">
        <v>2468.6999999999998</v>
      </c>
      <c r="N16" s="31">
        <v>2445.5</v>
      </c>
      <c r="O16" s="42">
        <v>2768500</v>
      </c>
      <c r="P16" s="43">
        <v>1.633627019089574E-2</v>
      </c>
    </row>
    <row r="17" spans="1:16" ht="12.75" customHeight="1">
      <c r="A17" s="31">
        <v>7</v>
      </c>
      <c r="B17" s="32" t="s">
        <v>45</v>
      </c>
      <c r="C17" s="33" t="s">
        <v>46</v>
      </c>
      <c r="D17" s="34">
        <v>44469</v>
      </c>
      <c r="E17" s="40">
        <v>1550.65</v>
      </c>
      <c r="F17" s="40">
        <v>1552.9833333333333</v>
      </c>
      <c r="G17" s="41">
        <v>1535.9666666666667</v>
      </c>
      <c r="H17" s="41">
        <v>1521.2833333333333</v>
      </c>
      <c r="I17" s="41">
        <v>1504.2666666666667</v>
      </c>
      <c r="J17" s="41">
        <v>1567.6666666666667</v>
      </c>
      <c r="K17" s="41">
        <v>1584.6833333333336</v>
      </c>
      <c r="L17" s="41">
        <v>1599.3666666666668</v>
      </c>
      <c r="M17" s="31">
        <v>1570</v>
      </c>
      <c r="N17" s="31">
        <v>1538.3</v>
      </c>
      <c r="O17" s="42">
        <v>16550000</v>
      </c>
      <c r="P17" s="43">
        <v>2.3620616558657865E-3</v>
      </c>
    </row>
    <row r="18" spans="1:16" ht="12.75" customHeight="1">
      <c r="A18" s="31">
        <v>8</v>
      </c>
      <c r="B18" s="32" t="s">
        <v>45</v>
      </c>
      <c r="C18" s="33" t="s">
        <v>47</v>
      </c>
      <c r="D18" s="34">
        <v>44469</v>
      </c>
      <c r="E18" s="40">
        <v>751.25</v>
      </c>
      <c r="F18" s="40">
        <v>749.2166666666667</v>
      </c>
      <c r="G18" s="41">
        <v>745.53333333333342</v>
      </c>
      <c r="H18" s="41">
        <v>739.81666666666672</v>
      </c>
      <c r="I18" s="41">
        <v>736.13333333333344</v>
      </c>
      <c r="J18" s="41">
        <v>754.93333333333339</v>
      </c>
      <c r="K18" s="41">
        <v>758.61666666666679</v>
      </c>
      <c r="L18" s="41">
        <v>764.33333333333337</v>
      </c>
      <c r="M18" s="31">
        <v>752.9</v>
      </c>
      <c r="N18" s="31">
        <v>743.5</v>
      </c>
      <c r="O18" s="42">
        <v>87640000</v>
      </c>
      <c r="P18" s="43">
        <v>2.2156467544348669E-3</v>
      </c>
    </row>
    <row r="19" spans="1:16" ht="12.75" customHeight="1">
      <c r="A19" s="31">
        <v>9</v>
      </c>
      <c r="B19" s="32" t="s">
        <v>48</v>
      </c>
      <c r="C19" s="33" t="s">
        <v>49</v>
      </c>
      <c r="D19" s="34">
        <v>44469</v>
      </c>
      <c r="E19" s="40">
        <v>3810.6</v>
      </c>
      <c r="F19" s="40">
        <v>3800.85</v>
      </c>
      <c r="G19" s="41">
        <v>3768.6</v>
      </c>
      <c r="H19" s="41">
        <v>3726.6</v>
      </c>
      <c r="I19" s="41">
        <v>3694.35</v>
      </c>
      <c r="J19" s="41">
        <v>3842.85</v>
      </c>
      <c r="K19" s="41">
        <v>3875.1</v>
      </c>
      <c r="L19" s="41">
        <v>3917.1</v>
      </c>
      <c r="M19" s="31">
        <v>3833.1</v>
      </c>
      <c r="N19" s="31">
        <v>3758.85</v>
      </c>
      <c r="O19" s="42">
        <v>405200</v>
      </c>
      <c r="P19" s="43">
        <v>9.5135135135135135E-2</v>
      </c>
    </row>
    <row r="20" spans="1:16" ht="12.75" customHeight="1">
      <c r="A20" s="31">
        <v>10</v>
      </c>
      <c r="B20" s="32" t="s">
        <v>50</v>
      </c>
      <c r="C20" s="33" t="s">
        <v>51</v>
      </c>
      <c r="D20" s="34">
        <v>44469</v>
      </c>
      <c r="E20" s="40">
        <v>724.35</v>
      </c>
      <c r="F20" s="40">
        <v>722.81666666666661</v>
      </c>
      <c r="G20" s="41">
        <v>719.83333333333326</v>
      </c>
      <c r="H20" s="41">
        <v>715.31666666666661</v>
      </c>
      <c r="I20" s="41">
        <v>712.33333333333326</v>
      </c>
      <c r="J20" s="41">
        <v>727.33333333333326</v>
      </c>
      <c r="K20" s="41">
        <v>730.31666666666661</v>
      </c>
      <c r="L20" s="41">
        <v>734.83333333333326</v>
      </c>
      <c r="M20" s="31">
        <v>725.8</v>
      </c>
      <c r="N20" s="31">
        <v>718.3</v>
      </c>
      <c r="O20" s="42">
        <v>7310000</v>
      </c>
      <c r="P20" s="43">
        <v>-1.9450033534540577E-2</v>
      </c>
    </row>
    <row r="21" spans="1:16" ht="12.75" customHeight="1">
      <c r="A21" s="31">
        <v>11</v>
      </c>
      <c r="B21" s="32" t="s">
        <v>43</v>
      </c>
      <c r="C21" s="33" t="s">
        <v>52</v>
      </c>
      <c r="D21" s="34">
        <v>44469</v>
      </c>
      <c r="E21" s="40">
        <v>439.65</v>
      </c>
      <c r="F21" s="40">
        <v>438.0333333333333</v>
      </c>
      <c r="G21" s="41">
        <v>435.56666666666661</v>
      </c>
      <c r="H21" s="41">
        <v>431.48333333333329</v>
      </c>
      <c r="I21" s="41">
        <v>429.01666666666659</v>
      </c>
      <c r="J21" s="41">
        <v>442.11666666666662</v>
      </c>
      <c r="K21" s="41">
        <v>444.58333333333331</v>
      </c>
      <c r="L21" s="41">
        <v>448.66666666666663</v>
      </c>
      <c r="M21" s="31">
        <v>440.5</v>
      </c>
      <c r="N21" s="31">
        <v>433.95</v>
      </c>
      <c r="O21" s="42">
        <v>14967000</v>
      </c>
      <c r="P21" s="43">
        <v>-2.0804710500490677E-2</v>
      </c>
    </row>
    <row r="22" spans="1:16" ht="12.75" customHeight="1">
      <c r="A22" s="31">
        <v>12</v>
      </c>
      <c r="B22" s="32" t="s">
        <v>48</v>
      </c>
      <c r="C22" s="33" t="s">
        <v>53</v>
      </c>
      <c r="D22" s="34">
        <v>44469</v>
      </c>
      <c r="E22" s="40">
        <v>768.25</v>
      </c>
      <c r="F22" s="40">
        <v>767.98333333333323</v>
      </c>
      <c r="G22" s="41">
        <v>763.76666666666642</v>
      </c>
      <c r="H22" s="41">
        <v>759.28333333333319</v>
      </c>
      <c r="I22" s="41">
        <v>755.06666666666638</v>
      </c>
      <c r="J22" s="41">
        <v>772.46666666666647</v>
      </c>
      <c r="K22" s="41">
        <v>776.68333333333339</v>
      </c>
      <c r="L22" s="41">
        <v>781.16666666666652</v>
      </c>
      <c r="M22" s="31">
        <v>772.2</v>
      </c>
      <c r="N22" s="31">
        <v>763.5</v>
      </c>
      <c r="O22" s="42">
        <v>1828750</v>
      </c>
      <c r="P22" s="43">
        <v>-2.9985007496251873E-3</v>
      </c>
    </row>
    <row r="23" spans="1:16" ht="12.75" customHeight="1">
      <c r="A23" s="31">
        <v>13</v>
      </c>
      <c r="B23" s="32" t="s">
        <v>45</v>
      </c>
      <c r="C23" s="33" t="s">
        <v>54</v>
      </c>
      <c r="D23" s="34">
        <v>44469</v>
      </c>
      <c r="E23" s="40">
        <v>4737.05</v>
      </c>
      <c r="F23" s="40">
        <v>4754.2</v>
      </c>
      <c r="G23" s="41">
        <v>4684.8499999999995</v>
      </c>
      <c r="H23" s="41">
        <v>4632.6499999999996</v>
      </c>
      <c r="I23" s="41">
        <v>4563.2999999999993</v>
      </c>
      <c r="J23" s="41">
        <v>4806.3999999999996</v>
      </c>
      <c r="K23" s="41">
        <v>4875.75</v>
      </c>
      <c r="L23" s="41">
        <v>4927.95</v>
      </c>
      <c r="M23" s="31">
        <v>4823.55</v>
      </c>
      <c r="N23" s="31">
        <v>4702</v>
      </c>
      <c r="O23" s="42">
        <v>2584000</v>
      </c>
      <c r="P23" s="43">
        <v>9.3178212585933368E-2</v>
      </c>
    </row>
    <row r="24" spans="1:16" ht="12.75" customHeight="1">
      <c r="A24" s="31">
        <v>14</v>
      </c>
      <c r="B24" s="32" t="s">
        <v>50</v>
      </c>
      <c r="C24" s="33" t="s">
        <v>55</v>
      </c>
      <c r="D24" s="34">
        <v>44469</v>
      </c>
      <c r="E24" s="40">
        <v>215.3</v>
      </c>
      <c r="F24" s="40">
        <v>215.36666666666667</v>
      </c>
      <c r="G24" s="41">
        <v>212.93333333333334</v>
      </c>
      <c r="H24" s="41">
        <v>210.56666666666666</v>
      </c>
      <c r="I24" s="41">
        <v>208.13333333333333</v>
      </c>
      <c r="J24" s="41">
        <v>217.73333333333335</v>
      </c>
      <c r="K24" s="41">
        <v>220.16666666666669</v>
      </c>
      <c r="L24" s="41">
        <v>222.53333333333336</v>
      </c>
      <c r="M24" s="31">
        <v>217.8</v>
      </c>
      <c r="N24" s="31">
        <v>213</v>
      </c>
      <c r="O24" s="42">
        <v>12547500</v>
      </c>
      <c r="P24" s="43">
        <v>9.2499497285340841E-3</v>
      </c>
    </row>
    <row r="25" spans="1:16" ht="12.75" customHeight="1">
      <c r="A25" s="31">
        <v>15</v>
      </c>
      <c r="B25" s="32" t="s">
        <v>50</v>
      </c>
      <c r="C25" s="33" t="s">
        <v>56</v>
      </c>
      <c r="D25" s="34">
        <v>44469</v>
      </c>
      <c r="E25" s="40">
        <v>125.3</v>
      </c>
      <c r="F25" s="40">
        <v>124.60000000000001</v>
      </c>
      <c r="G25" s="41">
        <v>122.25000000000001</v>
      </c>
      <c r="H25" s="41">
        <v>119.2</v>
      </c>
      <c r="I25" s="41">
        <v>116.85000000000001</v>
      </c>
      <c r="J25" s="41">
        <v>127.65000000000002</v>
      </c>
      <c r="K25" s="41">
        <v>130</v>
      </c>
      <c r="L25" s="41">
        <v>133.05000000000001</v>
      </c>
      <c r="M25" s="31">
        <v>126.95</v>
      </c>
      <c r="N25" s="31">
        <v>121.55</v>
      </c>
      <c r="O25" s="42">
        <v>47016000</v>
      </c>
      <c r="P25" s="43">
        <v>-0.11179120972541018</v>
      </c>
    </row>
    <row r="26" spans="1:16" ht="12.75" customHeight="1">
      <c r="A26" s="31">
        <v>16</v>
      </c>
      <c r="B26" s="279" t="s">
        <v>57</v>
      </c>
      <c r="C26" s="33" t="s">
        <v>58</v>
      </c>
      <c r="D26" s="34">
        <v>44469</v>
      </c>
      <c r="E26" s="40">
        <v>3346.95</v>
      </c>
      <c r="F26" s="40">
        <v>3342.3833333333332</v>
      </c>
      <c r="G26" s="41">
        <v>3324.5666666666666</v>
      </c>
      <c r="H26" s="41">
        <v>3302.1833333333334</v>
      </c>
      <c r="I26" s="41">
        <v>3284.3666666666668</v>
      </c>
      <c r="J26" s="41">
        <v>3364.7666666666664</v>
      </c>
      <c r="K26" s="41">
        <v>3382.583333333333</v>
      </c>
      <c r="L26" s="41">
        <v>3404.9666666666662</v>
      </c>
      <c r="M26" s="31">
        <v>3360.2</v>
      </c>
      <c r="N26" s="31">
        <v>3320</v>
      </c>
      <c r="O26" s="42">
        <v>4941300</v>
      </c>
      <c r="P26" s="43">
        <v>-6.5741857659831118E-3</v>
      </c>
    </row>
    <row r="27" spans="1:16" ht="12.75" customHeight="1">
      <c r="A27" s="31">
        <v>17</v>
      </c>
      <c r="B27" s="32" t="s">
        <v>45</v>
      </c>
      <c r="C27" s="33" t="s">
        <v>310</v>
      </c>
      <c r="D27" s="34">
        <v>44469</v>
      </c>
      <c r="E27" s="40">
        <v>2055.25</v>
      </c>
      <c r="F27" s="40">
        <v>2071.4333333333329</v>
      </c>
      <c r="G27" s="41">
        <v>2035.9166666666661</v>
      </c>
      <c r="H27" s="41">
        <v>2016.583333333333</v>
      </c>
      <c r="I27" s="41">
        <v>1981.0666666666662</v>
      </c>
      <c r="J27" s="41">
        <v>2090.766666666666</v>
      </c>
      <c r="K27" s="41">
        <v>2126.2833333333333</v>
      </c>
      <c r="L27" s="41">
        <v>2145.6166666666659</v>
      </c>
      <c r="M27" s="31">
        <v>2106.9499999999998</v>
      </c>
      <c r="N27" s="31">
        <v>2052.1</v>
      </c>
      <c r="O27" s="42">
        <v>471075</v>
      </c>
      <c r="P27" s="43">
        <v>2.5134649910233394E-2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44469</v>
      </c>
      <c r="E28" s="40">
        <v>1176.8499999999999</v>
      </c>
      <c r="F28" s="40">
        <v>1179.7</v>
      </c>
      <c r="G28" s="41">
        <v>1170.1500000000001</v>
      </c>
      <c r="H28" s="41">
        <v>1163.45</v>
      </c>
      <c r="I28" s="41">
        <v>1153.9000000000001</v>
      </c>
      <c r="J28" s="41">
        <v>1186.4000000000001</v>
      </c>
      <c r="K28" s="41">
        <v>1195.9499999999998</v>
      </c>
      <c r="L28" s="41">
        <v>1202.6500000000001</v>
      </c>
      <c r="M28" s="31">
        <v>1189.25</v>
      </c>
      <c r="N28" s="31">
        <v>1173</v>
      </c>
      <c r="O28" s="42">
        <v>4383500</v>
      </c>
      <c r="P28" s="43">
        <v>-5.699954400364797E-4</v>
      </c>
    </row>
    <row r="29" spans="1:16" ht="12.75" customHeight="1">
      <c r="A29" s="31">
        <v>19</v>
      </c>
      <c r="B29" s="32" t="s">
        <v>48</v>
      </c>
      <c r="C29" s="33" t="s">
        <v>61</v>
      </c>
      <c r="D29" s="34">
        <v>44469</v>
      </c>
      <c r="E29" s="40">
        <v>743.5</v>
      </c>
      <c r="F29" s="40">
        <v>741.35</v>
      </c>
      <c r="G29" s="41">
        <v>736.15000000000009</v>
      </c>
      <c r="H29" s="41">
        <v>728.80000000000007</v>
      </c>
      <c r="I29" s="41">
        <v>723.60000000000014</v>
      </c>
      <c r="J29" s="41">
        <v>748.7</v>
      </c>
      <c r="K29" s="41">
        <v>753.90000000000009</v>
      </c>
      <c r="L29" s="41">
        <v>761.25</v>
      </c>
      <c r="M29" s="31">
        <v>746.55</v>
      </c>
      <c r="N29" s="31">
        <v>734</v>
      </c>
      <c r="O29" s="42">
        <v>15168400</v>
      </c>
      <c r="P29" s="43">
        <v>-6.8942037620223001E-3</v>
      </c>
    </row>
    <row r="30" spans="1:16" ht="12.75" customHeight="1">
      <c r="A30" s="31">
        <v>20</v>
      </c>
      <c r="B30" s="32" t="s">
        <v>59</v>
      </c>
      <c r="C30" s="33" t="s">
        <v>62</v>
      </c>
      <c r="D30" s="34">
        <v>44469</v>
      </c>
      <c r="E30" s="40">
        <v>791.5</v>
      </c>
      <c r="F30" s="40">
        <v>790.85</v>
      </c>
      <c r="G30" s="41">
        <v>786.65000000000009</v>
      </c>
      <c r="H30" s="41">
        <v>781.80000000000007</v>
      </c>
      <c r="I30" s="41">
        <v>777.60000000000014</v>
      </c>
      <c r="J30" s="41">
        <v>795.7</v>
      </c>
      <c r="K30" s="41">
        <v>799.90000000000009</v>
      </c>
      <c r="L30" s="41">
        <v>804.75</v>
      </c>
      <c r="M30" s="31">
        <v>795.05</v>
      </c>
      <c r="N30" s="31">
        <v>786</v>
      </c>
      <c r="O30" s="42">
        <v>31866000</v>
      </c>
      <c r="P30" s="43">
        <v>3.9697542533081286E-3</v>
      </c>
    </row>
    <row r="31" spans="1:16" ht="12.75" customHeight="1">
      <c r="A31" s="31">
        <v>21</v>
      </c>
      <c r="B31" s="32" t="s">
        <v>50</v>
      </c>
      <c r="C31" s="33" t="s">
        <v>63</v>
      </c>
      <c r="D31" s="34">
        <v>44469</v>
      </c>
      <c r="E31" s="40">
        <v>3714.6</v>
      </c>
      <c r="F31" s="40">
        <v>3720.1999999999994</v>
      </c>
      <c r="G31" s="41">
        <v>3700.4499999999989</v>
      </c>
      <c r="H31" s="41">
        <v>3686.2999999999997</v>
      </c>
      <c r="I31" s="41">
        <v>3666.5499999999993</v>
      </c>
      <c r="J31" s="41">
        <v>3734.3499999999985</v>
      </c>
      <c r="K31" s="41">
        <v>3754.0999999999995</v>
      </c>
      <c r="L31" s="41">
        <v>3768.2499999999982</v>
      </c>
      <c r="M31" s="31">
        <v>3739.95</v>
      </c>
      <c r="N31" s="31">
        <v>3706.05</v>
      </c>
      <c r="O31" s="42">
        <v>3113500</v>
      </c>
      <c r="P31" s="43">
        <v>7.0943331326855277E-2</v>
      </c>
    </row>
    <row r="32" spans="1:16" ht="12.75" customHeight="1">
      <c r="A32" s="31">
        <v>22</v>
      </c>
      <c r="B32" s="32" t="s">
        <v>64</v>
      </c>
      <c r="C32" s="33" t="s">
        <v>65</v>
      </c>
      <c r="D32" s="34">
        <v>44469</v>
      </c>
      <c r="E32" s="40">
        <v>16809.5</v>
      </c>
      <c r="F32" s="40">
        <v>16743</v>
      </c>
      <c r="G32" s="41">
        <v>16601.5</v>
      </c>
      <c r="H32" s="41">
        <v>16393.5</v>
      </c>
      <c r="I32" s="41">
        <v>16252</v>
      </c>
      <c r="J32" s="41">
        <v>16951</v>
      </c>
      <c r="K32" s="41">
        <v>17092.5</v>
      </c>
      <c r="L32" s="41">
        <v>17300.5</v>
      </c>
      <c r="M32" s="31">
        <v>16884.5</v>
      </c>
      <c r="N32" s="31">
        <v>16535</v>
      </c>
      <c r="O32" s="42">
        <v>814950</v>
      </c>
      <c r="P32" s="43">
        <v>9.3822573153738969E-3</v>
      </c>
    </row>
    <row r="33" spans="1:16" ht="12.75" customHeight="1">
      <c r="A33" s="31">
        <v>23</v>
      </c>
      <c r="B33" s="32" t="s">
        <v>64</v>
      </c>
      <c r="C33" s="33" t="s">
        <v>66</v>
      </c>
      <c r="D33" s="34">
        <v>44469</v>
      </c>
      <c r="E33" s="40">
        <v>7457.25</v>
      </c>
      <c r="F33" s="40">
        <v>7444.8166666666666</v>
      </c>
      <c r="G33" s="41">
        <v>7406.9333333333334</v>
      </c>
      <c r="H33" s="41">
        <v>7356.6166666666668</v>
      </c>
      <c r="I33" s="41">
        <v>7318.7333333333336</v>
      </c>
      <c r="J33" s="41">
        <v>7495.1333333333332</v>
      </c>
      <c r="K33" s="41">
        <v>7533.0166666666664</v>
      </c>
      <c r="L33" s="41">
        <v>7583.333333333333</v>
      </c>
      <c r="M33" s="31">
        <v>7482.7</v>
      </c>
      <c r="N33" s="31">
        <v>7394.5</v>
      </c>
      <c r="O33" s="42">
        <v>4121625</v>
      </c>
      <c r="P33" s="43">
        <v>2.5235633931286103E-3</v>
      </c>
    </row>
    <row r="34" spans="1:16" ht="12.75" customHeight="1">
      <c r="A34" s="31">
        <v>24</v>
      </c>
      <c r="B34" s="32" t="s">
        <v>50</v>
      </c>
      <c r="C34" s="33" t="s">
        <v>67</v>
      </c>
      <c r="D34" s="34">
        <v>44469</v>
      </c>
      <c r="E34" s="40">
        <v>2461.6999999999998</v>
      </c>
      <c r="F34" s="40">
        <v>2469.2166666666667</v>
      </c>
      <c r="G34" s="41">
        <v>2442.4333333333334</v>
      </c>
      <c r="H34" s="41">
        <v>2423.1666666666665</v>
      </c>
      <c r="I34" s="41">
        <v>2396.3833333333332</v>
      </c>
      <c r="J34" s="41">
        <v>2488.4833333333336</v>
      </c>
      <c r="K34" s="41">
        <v>2515.2666666666673</v>
      </c>
      <c r="L34" s="41">
        <v>2534.5333333333338</v>
      </c>
      <c r="M34" s="31">
        <v>2496</v>
      </c>
      <c r="N34" s="31">
        <v>2449.9499999999998</v>
      </c>
      <c r="O34" s="42">
        <v>1395600</v>
      </c>
      <c r="P34" s="43">
        <v>-5.6996295240809344E-3</v>
      </c>
    </row>
    <row r="35" spans="1:16" ht="12.75" customHeight="1">
      <c r="A35" s="31">
        <v>25</v>
      </c>
      <c r="B35" s="32" t="s">
        <v>59</v>
      </c>
      <c r="C35" s="33" t="s">
        <v>68</v>
      </c>
      <c r="D35" s="34">
        <v>44469</v>
      </c>
      <c r="E35" s="40">
        <v>284.60000000000002</v>
      </c>
      <c r="F35" s="40">
        <v>284.66666666666669</v>
      </c>
      <c r="G35" s="41">
        <v>282.68333333333339</v>
      </c>
      <c r="H35" s="41">
        <v>280.76666666666671</v>
      </c>
      <c r="I35" s="41">
        <v>278.78333333333342</v>
      </c>
      <c r="J35" s="41">
        <v>286.58333333333337</v>
      </c>
      <c r="K35" s="41">
        <v>288.56666666666661</v>
      </c>
      <c r="L35" s="41">
        <v>290.48333333333335</v>
      </c>
      <c r="M35" s="31">
        <v>286.64999999999998</v>
      </c>
      <c r="N35" s="31">
        <v>282.75</v>
      </c>
      <c r="O35" s="42">
        <v>26226000</v>
      </c>
      <c r="P35" s="43">
        <v>1.0262099570101234E-2</v>
      </c>
    </row>
    <row r="36" spans="1:16" ht="12.75" customHeight="1">
      <c r="A36" s="31">
        <v>26</v>
      </c>
      <c r="B36" s="32" t="s">
        <v>59</v>
      </c>
      <c r="C36" s="33" t="s">
        <v>69</v>
      </c>
      <c r="D36" s="34">
        <v>44469</v>
      </c>
      <c r="E36" s="40">
        <v>79.400000000000006</v>
      </c>
      <c r="F36" s="40">
        <v>79.433333333333337</v>
      </c>
      <c r="G36" s="41">
        <v>78.866666666666674</v>
      </c>
      <c r="H36" s="41">
        <v>78.333333333333343</v>
      </c>
      <c r="I36" s="41">
        <v>77.76666666666668</v>
      </c>
      <c r="J36" s="41">
        <v>79.966666666666669</v>
      </c>
      <c r="K36" s="41">
        <v>80.533333333333331</v>
      </c>
      <c r="L36" s="41">
        <v>81.066666666666663</v>
      </c>
      <c r="M36" s="31">
        <v>80</v>
      </c>
      <c r="N36" s="31">
        <v>78.900000000000006</v>
      </c>
      <c r="O36" s="42">
        <v>157353300</v>
      </c>
      <c r="P36" s="43">
        <v>8.3976906350753545E-3</v>
      </c>
    </row>
    <row r="37" spans="1:16" ht="12.75" customHeight="1">
      <c r="A37" s="31">
        <v>27</v>
      </c>
      <c r="B37" s="32" t="s">
        <v>57</v>
      </c>
      <c r="C37" s="33" t="s">
        <v>70</v>
      </c>
      <c r="D37" s="34">
        <v>44469</v>
      </c>
      <c r="E37" s="40">
        <v>1744.35</v>
      </c>
      <c r="F37" s="40">
        <v>1738.7833333333335</v>
      </c>
      <c r="G37" s="41">
        <v>1726.5666666666671</v>
      </c>
      <c r="H37" s="41">
        <v>1708.7833333333335</v>
      </c>
      <c r="I37" s="41">
        <v>1696.5666666666671</v>
      </c>
      <c r="J37" s="41">
        <v>1756.5666666666671</v>
      </c>
      <c r="K37" s="41">
        <v>1768.7833333333338</v>
      </c>
      <c r="L37" s="41">
        <v>1786.5666666666671</v>
      </c>
      <c r="M37" s="31">
        <v>1751</v>
      </c>
      <c r="N37" s="31">
        <v>1721</v>
      </c>
      <c r="O37" s="42">
        <v>1939850</v>
      </c>
      <c r="P37" s="43">
        <v>1.6719515710579419E-2</v>
      </c>
    </row>
    <row r="38" spans="1:16" ht="12.75" customHeight="1">
      <c r="A38" s="31">
        <v>28</v>
      </c>
      <c r="B38" s="32" t="s">
        <v>71</v>
      </c>
      <c r="C38" s="33" t="s">
        <v>72</v>
      </c>
      <c r="D38" s="34">
        <v>44469</v>
      </c>
      <c r="E38" s="40">
        <v>196.25</v>
      </c>
      <c r="F38" s="40">
        <v>196.53333333333333</v>
      </c>
      <c r="G38" s="41">
        <v>194.56666666666666</v>
      </c>
      <c r="H38" s="41">
        <v>192.88333333333333</v>
      </c>
      <c r="I38" s="41">
        <v>190.91666666666666</v>
      </c>
      <c r="J38" s="41">
        <v>198.21666666666667</v>
      </c>
      <c r="K38" s="41">
        <v>200.18333333333331</v>
      </c>
      <c r="L38" s="41">
        <v>201.86666666666667</v>
      </c>
      <c r="M38" s="31">
        <v>198.5</v>
      </c>
      <c r="N38" s="31">
        <v>194.85</v>
      </c>
      <c r="O38" s="42">
        <v>26603800</v>
      </c>
      <c r="P38" s="43">
        <v>-2.5644678729163698E-3</v>
      </c>
    </row>
    <row r="39" spans="1:16" ht="12.75" customHeight="1">
      <c r="A39" s="31">
        <v>29</v>
      </c>
      <c r="B39" s="32" t="s">
        <v>57</v>
      </c>
      <c r="C39" s="33" t="s">
        <v>73</v>
      </c>
      <c r="D39" s="34">
        <v>44469</v>
      </c>
      <c r="E39" s="40">
        <v>839</v>
      </c>
      <c r="F39" s="40">
        <v>836.76666666666677</v>
      </c>
      <c r="G39" s="41">
        <v>832.53333333333353</v>
      </c>
      <c r="H39" s="41">
        <v>826.06666666666672</v>
      </c>
      <c r="I39" s="41">
        <v>821.83333333333348</v>
      </c>
      <c r="J39" s="41">
        <v>843.23333333333358</v>
      </c>
      <c r="K39" s="41">
        <v>847.46666666666692</v>
      </c>
      <c r="L39" s="41">
        <v>853.93333333333362</v>
      </c>
      <c r="M39" s="31">
        <v>841</v>
      </c>
      <c r="N39" s="31">
        <v>830.3</v>
      </c>
      <c r="O39" s="42">
        <v>4824600</v>
      </c>
      <c r="P39" s="43">
        <v>-8.8135593220338981E-3</v>
      </c>
    </row>
    <row r="40" spans="1:16" ht="12.75" customHeight="1">
      <c r="A40" s="31">
        <v>30</v>
      </c>
      <c r="B40" s="32" t="s">
        <v>50</v>
      </c>
      <c r="C40" s="33" t="s">
        <v>74</v>
      </c>
      <c r="D40" s="34">
        <v>44469</v>
      </c>
      <c r="E40" s="40">
        <v>774.1</v>
      </c>
      <c r="F40" s="40">
        <v>770.85</v>
      </c>
      <c r="G40" s="41">
        <v>763.95</v>
      </c>
      <c r="H40" s="41">
        <v>753.80000000000007</v>
      </c>
      <c r="I40" s="41">
        <v>746.90000000000009</v>
      </c>
      <c r="J40" s="41">
        <v>781</v>
      </c>
      <c r="K40" s="41">
        <v>787.89999999999986</v>
      </c>
      <c r="L40" s="41">
        <v>798.05</v>
      </c>
      <c r="M40" s="31">
        <v>777.75</v>
      </c>
      <c r="N40" s="31">
        <v>760.7</v>
      </c>
      <c r="O40" s="42">
        <v>8439000</v>
      </c>
      <c r="P40" s="43">
        <v>-1.5056022408963586E-2</v>
      </c>
    </row>
    <row r="41" spans="1:16" ht="12.75" customHeight="1">
      <c r="A41" s="31">
        <v>31</v>
      </c>
      <c r="B41" s="32" t="s">
        <v>75</v>
      </c>
      <c r="C41" s="33" t="s">
        <v>76</v>
      </c>
      <c r="D41" s="34">
        <v>44469</v>
      </c>
      <c r="E41" s="40">
        <v>686.5</v>
      </c>
      <c r="F41" s="40">
        <v>681.19999999999993</v>
      </c>
      <c r="G41" s="41">
        <v>674.09999999999991</v>
      </c>
      <c r="H41" s="41">
        <v>661.69999999999993</v>
      </c>
      <c r="I41" s="41">
        <v>654.59999999999991</v>
      </c>
      <c r="J41" s="41">
        <v>693.59999999999991</v>
      </c>
      <c r="K41" s="41">
        <v>700.7</v>
      </c>
      <c r="L41" s="41">
        <v>713.09999999999991</v>
      </c>
      <c r="M41" s="31">
        <v>688.3</v>
      </c>
      <c r="N41" s="31">
        <v>668.8</v>
      </c>
      <c r="O41" s="42">
        <v>73201497</v>
      </c>
      <c r="P41" s="43">
        <v>2.1793669699196674E-3</v>
      </c>
    </row>
    <row r="42" spans="1:16" ht="12.75" customHeight="1">
      <c r="A42" s="31">
        <v>32</v>
      </c>
      <c r="B42" s="32" t="s">
        <v>71</v>
      </c>
      <c r="C42" s="33" t="s">
        <v>77</v>
      </c>
      <c r="D42" s="34">
        <v>44469</v>
      </c>
      <c r="E42" s="40">
        <v>55.9</v>
      </c>
      <c r="F42" s="40">
        <v>55.883333333333326</v>
      </c>
      <c r="G42" s="41">
        <v>55.316666666666649</v>
      </c>
      <c r="H42" s="41">
        <v>54.73333333333332</v>
      </c>
      <c r="I42" s="41">
        <v>54.166666666666643</v>
      </c>
      <c r="J42" s="41">
        <v>56.466666666666654</v>
      </c>
      <c r="K42" s="41">
        <v>57.033333333333331</v>
      </c>
      <c r="L42" s="41">
        <v>57.61666666666666</v>
      </c>
      <c r="M42" s="31">
        <v>56.45</v>
      </c>
      <c r="N42" s="31">
        <v>55.3</v>
      </c>
      <c r="O42" s="42">
        <v>118513500</v>
      </c>
      <c r="P42" s="43">
        <v>-5.4630363908714421E-3</v>
      </c>
    </row>
    <row r="43" spans="1:16" ht="12.75" customHeight="1">
      <c r="A43" s="31">
        <v>33</v>
      </c>
      <c r="B43" s="32" t="s">
        <v>48</v>
      </c>
      <c r="C43" s="33" t="s">
        <v>78</v>
      </c>
      <c r="D43" s="34">
        <v>44469</v>
      </c>
      <c r="E43" s="40">
        <v>353.9</v>
      </c>
      <c r="F43" s="40">
        <v>353.88333333333338</v>
      </c>
      <c r="G43" s="41">
        <v>351.11666666666679</v>
      </c>
      <c r="H43" s="41">
        <v>348.33333333333343</v>
      </c>
      <c r="I43" s="41">
        <v>345.56666666666683</v>
      </c>
      <c r="J43" s="41">
        <v>356.66666666666674</v>
      </c>
      <c r="K43" s="41">
        <v>359.43333333333328</v>
      </c>
      <c r="L43" s="41">
        <v>362.2166666666667</v>
      </c>
      <c r="M43" s="31">
        <v>356.65</v>
      </c>
      <c r="N43" s="31">
        <v>351.1</v>
      </c>
      <c r="O43" s="42">
        <v>17319000</v>
      </c>
      <c r="P43" s="43">
        <v>1.3322567622123537E-2</v>
      </c>
    </row>
    <row r="44" spans="1:16" ht="12.75" customHeight="1">
      <c r="A44" s="31">
        <v>34</v>
      </c>
      <c r="B44" s="32" t="s">
        <v>50</v>
      </c>
      <c r="C44" s="33" t="s">
        <v>79</v>
      </c>
      <c r="D44" s="34">
        <v>44469</v>
      </c>
      <c r="E44" s="40">
        <v>14333.55</v>
      </c>
      <c r="F44" s="40">
        <v>14328.5</v>
      </c>
      <c r="G44" s="41">
        <v>14275</v>
      </c>
      <c r="H44" s="41">
        <v>14216.45</v>
      </c>
      <c r="I44" s="41">
        <v>14162.95</v>
      </c>
      <c r="J44" s="41">
        <v>14387.05</v>
      </c>
      <c r="K44" s="41">
        <v>14440.55</v>
      </c>
      <c r="L44" s="41">
        <v>14499.099999999999</v>
      </c>
      <c r="M44" s="31">
        <v>14382</v>
      </c>
      <c r="N44" s="31">
        <v>14269.95</v>
      </c>
      <c r="O44" s="42">
        <v>173100</v>
      </c>
      <c r="P44" s="43">
        <v>-4.8864616269042828E-3</v>
      </c>
    </row>
    <row r="45" spans="1:16" ht="12.75" customHeight="1">
      <c r="A45" s="31">
        <v>35</v>
      </c>
      <c r="B45" s="32" t="s">
        <v>80</v>
      </c>
      <c r="C45" s="33" t="s">
        <v>81</v>
      </c>
      <c r="D45" s="34">
        <v>44469</v>
      </c>
      <c r="E45" s="40">
        <v>491.45</v>
      </c>
      <c r="F45" s="40">
        <v>490.65000000000003</v>
      </c>
      <c r="G45" s="41">
        <v>488.60000000000008</v>
      </c>
      <c r="H45" s="41">
        <v>485.75000000000006</v>
      </c>
      <c r="I45" s="41">
        <v>483.7000000000001</v>
      </c>
      <c r="J45" s="41">
        <v>493.50000000000006</v>
      </c>
      <c r="K45" s="41">
        <v>495.55</v>
      </c>
      <c r="L45" s="41">
        <v>498.40000000000003</v>
      </c>
      <c r="M45" s="31">
        <v>492.7</v>
      </c>
      <c r="N45" s="31">
        <v>487.8</v>
      </c>
      <c r="O45" s="42">
        <v>40680000</v>
      </c>
      <c r="P45" s="43">
        <v>1.3276098597158915E-4</v>
      </c>
    </row>
    <row r="46" spans="1:16" ht="12.75" customHeight="1">
      <c r="A46" s="31">
        <v>36</v>
      </c>
      <c r="B46" s="32" t="s">
        <v>57</v>
      </c>
      <c r="C46" s="33" t="s">
        <v>82</v>
      </c>
      <c r="D46" s="34">
        <v>44469</v>
      </c>
      <c r="E46" s="40">
        <v>4071.65</v>
      </c>
      <c r="F46" s="40">
        <v>4080.1666666666665</v>
      </c>
      <c r="G46" s="41">
        <v>4045.333333333333</v>
      </c>
      <c r="H46" s="41">
        <v>4019.0166666666664</v>
      </c>
      <c r="I46" s="41">
        <v>3984.1833333333329</v>
      </c>
      <c r="J46" s="41">
        <v>4106.4833333333336</v>
      </c>
      <c r="K46" s="41">
        <v>4141.3166666666657</v>
      </c>
      <c r="L46" s="41">
        <v>4167.6333333333332</v>
      </c>
      <c r="M46" s="31">
        <v>4115</v>
      </c>
      <c r="N46" s="31">
        <v>4053.85</v>
      </c>
      <c r="O46" s="42">
        <v>1355800</v>
      </c>
      <c r="P46" s="43">
        <v>2.5877723970944309E-2</v>
      </c>
    </row>
    <row r="47" spans="1:16" ht="12.75" customHeight="1">
      <c r="A47" s="31">
        <v>37</v>
      </c>
      <c r="B47" s="32" t="s">
        <v>48</v>
      </c>
      <c r="C47" s="33" t="s">
        <v>83</v>
      </c>
      <c r="D47" s="34">
        <v>44469</v>
      </c>
      <c r="E47" s="40">
        <v>560</v>
      </c>
      <c r="F47" s="40">
        <v>558.30000000000007</v>
      </c>
      <c r="G47" s="41">
        <v>553.80000000000018</v>
      </c>
      <c r="H47" s="41">
        <v>547.60000000000014</v>
      </c>
      <c r="I47" s="41">
        <v>543.10000000000025</v>
      </c>
      <c r="J47" s="41">
        <v>564.50000000000011</v>
      </c>
      <c r="K47" s="41">
        <v>568.99999999999989</v>
      </c>
      <c r="L47" s="41">
        <v>575.20000000000005</v>
      </c>
      <c r="M47" s="31">
        <v>562.79999999999995</v>
      </c>
      <c r="N47" s="31">
        <v>552.1</v>
      </c>
      <c r="O47" s="42">
        <v>18821000</v>
      </c>
      <c r="P47" s="43">
        <v>4.5796148426491311E-3</v>
      </c>
    </row>
    <row r="48" spans="1:16" ht="12.75" customHeight="1">
      <c r="A48" s="31">
        <v>38</v>
      </c>
      <c r="B48" s="32" t="s">
        <v>59</v>
      </c>
      <c r="C48" s="33" t="s">
        <v>84</v>
      </c>
      <c r="D48" s="34">
        <v>44469</v>
      </c>
      <c r="E48" s="40">
        <v>158.05000000000001</v>
      </c>
      <c r="F48" s="40">
        <v>158.48333333333335</v>
      </c>
      <c r="G48" s="41">
        <v>156.66666666666669</v>
      </c>
      <c r="H48" s="41">
        <v>155.28333333333333</v>
      </c>
      <c r="I48" s="41">
        <v>153.46666666666667</v>
      </c>
      <c r="J48" s="41">
        <v>159.8666666666667</v>
      </c>
      <c r="K48" s="41">
        <v>161.68333333333337</v>
      </c>
      <c r="L48" s="41">
        <v>163.06666666666672</v>
      </c>
      <c r="M48" s="31">
        <v>160.30000000000001</v>
      </c>
      <c r="N48" s="31">
        <v>157.1</v>
      </c>
      <c r="O48" s="42">
        <v>79180200</v>
      </c>
      <c r="P48" s="43">
        <v>5.8307038002469473E-3</v>
      </c>
    </row>
    <row r="49" spans="1:16" ht="12.75" customHeight="1">
      <c r="A49" s="31">
        <v>39</v>
      </c>
      <c r="B49" s="32" t="s">
        <v>64</v>
      </c>
      <c r="C49" s="33" t="s">
        <v>335</v>
      </c>
      <c r="D49" s="34">
        <v>44469</v>
      </c>
      <c r="E49" s="40">
        <v>626.9</v>
      </c>
      <c r="F49" s="40">
        <v>635.61666666666667</v>
      </c>
      <c r="G49" s="41">
        <v>616.38333333333333</v>
      </c>
      <c r="H49" s="41">
        <v>605.86666666666667</v>
      </c>
      <c r="I49" s="41">
        <v>586.63333333333333</v>
      </c>
      <c r="J49" s="41">
        <v>646.13333333333333</v>
      </c>
      <c r="K49" s="41">
        <v>665.36666666666667</v>
      </c>
      <c r="L49" s="41">
        <v>675.88333333333333</v>
      </c>
      <c r="M49" s="31">
        <v>654.85</v>
      </c>
      <c r="N49" s="31">
        <v>625.1</v>
      </c>
      <c r="O49" s="42">
        <v>3828825</v>
      </c>
      <c r="P49" s="43">
        <v>0.19908396946564885</v>
      </c>
    </row>
    <row r="50" spans="1:16" ht="12.75" customHeight="1">
      <c r="A50" s="31">
        <v>40</v>
      </c>
      <c r="B50" s="32" t="s">
        <v>64</v>
      </c>
      <c r="C50" s="33" t="s">
        <v>85</v>
      </c>
      <c r="D50" s="34">
        <v>44469</v>
      </c>
      <c r="E50" s="40">
        <v>569.70000000000005</v>
      </c>
      <c r="F50" s="40">
        <v>569.63333333333333</v>
      </c>
      <c r="G50" s="41">
        <v>561.61666666666667</v>
      </c>
      <c r="H50" s="41">
        <v>553.5333333333333</v>
      </c>
      <c r="I50" s="41">
        <v>545.51666666666665</v>
      </c>
      <c r="J50" s="41">
        <v>577.7166666666667</v>
      </c>
      <c r="K50" s="41">
        <v>585.73333333333335</v>
      </c>
      <c r="L50" s="41">
        <v>593.81666666666672</v>
      </c>
      <c r="M50" s="31">
        <v>577.65</v>
      </c>
      <c r="N50" s="31">
        <v>561.54999999999995</v>
      </c>
      <c r="O50" s="42">
        <v>11128750</v>
      </c>
      <c r="P50" s="43">
        <v>-2.1295673615781214E-3</v>
      </c>
    </row>
    <row r="51" spans="1:16" ht="12.75" customHeight="1">
      <c r="A51" s="31">
        <v>41</v>
      </c>
      <c r="B51" s="32" t="s">
        <v>48</v>
      </c>
      <c r="C51" s="33" t="s">
        <v>86</v>
      </c>
      <c r="D51" s="34">
        <v>44469</v>
      </c>
      <c r="E51" s="40">
        <v>948.45</v>
      </c>
      <c r="F51" s="40">
        <v>944.68333333333339</v>
      </c>
      <c r="G51" s="41">
        <v>937.16666666666674</v>
      </c>
      <c r="H51" s="41">
        <v>925.88333333333333</v>
      </c>
      <c r="I51" s="41">
        <v>918.36666666666667</v>
      </c>
      <c r="J51" s="41">
        <v>955.96666666666681</v>
      </c>
      <c r="K51" s="41">
        <v>963.48333333333346</v>
      </c>
      <c r="L51" s="41">
        <v>974.76666666666688</v>
      </c>
      <c r="M51" s="31">
        <v>952.2</v>
      </c>
      <c r="N51" s="31">
        <v>933.4</v>
      </c>
      <c r="O51" s="42">
        <v>11640200</v>
      </c>
      <c r="P51" s="43">
        <v>1.5653357531760434E-2</v>
      </c>
    </row>
    <row r="52" spans="1:16" ht="12.75" customHeight="1">
      <c r="A52" s="31">
        <v>42</v>
      </c>
      <c r="B52" s="32" t="s">
        <v>45</v>
      </c>
      <c r="C52" s="33" t="s">
        <v>87</v>
      </c>
      <c r="D52" s="34">
        <v>44469</v>
      </c>
      <c r="E52" s="40">
        <v>149.15</v>
      </c>
      <c r="F52" s="40">
        <v>149.73333333333335</v>
      </c>
      <c r="G52" s="41">
        <v>147.91666666666669</v>
      </c>
      <c r="H52" s="41">
        <v>146.68333333333334</v>
      </c>
      <c r="I52" s="41">
        <v>144.86666666666667</v>
      </c>
      <c r="J52" s="41">
        <v>150.9666666666667</v>
      </c>
      <c r="K52" s="41">
        <v>152.78333333333336</v>
      </c>
      <c r="L52" s="41">
        <v>154.01666666666671</v>
      </c>
      <c r="M52" s="31">
        <v>151.55000000000001</v>
      </c>
      <c r="N52" s="31">
        <v>148.5</v>
      </c>
      <c r="O52" s="42">
        <v>48211800</v>
      </c>
      <c r="P52" s="43">
        <v>1.2257495590828924E-2</v>
      </c>
    </row>
    <row r="53" spans="1:16" ht="12.75" customHeight="1">
      <c r="A53" s="31">
        <v>43</v>
      </c>
      <c r="B53" s="32" t="s">
        <v>88</v>
      </c>
      <c r="C53" s="33" t="s">
        <v>89</v>
      </c>
      <c r="D53" s="34">
        <v>44469</v>
      </c>
      <c r="E53" s="40">
        <v>5119.3500000000004</v>
      </c>
      <c r="F53" s="40">
        <v>5134.7333333333336</v>
      </c>
      <c r="G53" s="41">
        <v>5075.1166666666668</v>
      </c>
      <c r="H53" s="41">
        <v>5030.8833333333332</v>
      </c>
      <c r="I53" s="41">
        <v>4971.2666666666664</v>
      </c>
      <c r="J53" s="41">
        <v>5178.9666666666672</v>
      </c>
      <c r="K53" s="41">
        <v>5238.5833333333339</v>
      </c>
      <c r="L53" s="41">
        <v>5282.8166666666675</v>
      </c>
      <c r="M53" s="31">
        <v>5194.3500000000004</v>
      </c>
      <c r="N53" s="31">
        <v>5090.5</v>
      </c>
      <c r="O53" s="42">
        <v>817600</v>
      </c>
      <c r="P53" s="43">
        <v>-7.0439640514938064E-3</v>
      </c>
    </row>
    <row r="54" spans="1:16" ht="12.75" customHeight="1">
      <c r="A54" s="31">
        <v>44</v>
      </c>
      <c r="B54" s="32" t="s">
        <v>57</v>
      </c>
      <c r="C54" s="33" t="s">
        <v>90</v>
      </c>
      <c r="D54" s="34">
        <v>44469</v>
      </c>
      <c r="E54" s="40">
        <v>1741.9</v>
      </c>
      <c r="F54" s="40">
        <v>1728.1166666666668</v>
      </c>
      <c r="G54" s="41">
        <v>1711.7333333333336</v>
      </c>
      <c r="H54" s="41">
        <v>1681.5666666666668</v>
      </c>
      <c r="I54" s="41">
        <v>1665.1833333333336</v>
      </c>
      <c r="J54" s="41">
        <v>1758.2833333333335</v>
      </c>
      <c r="K54" s="41">
        <v>1774.6666666666667</v>
      </c>
      <c r="L54" s="41">
        <v>1804.8333333333335</v>
      </c>
      <c r="M54" s="31">
        <v>1744.5</v>
      </c>
      <c r="N54" s="31">
        <v>1697.95</v>
      </c>
      <c r="O54" s="42">
        <v>2754850</v>
      </c>
      <c r="P54" s="43">
        <v>-5.8267528116774346E-2</v>
      </c>
    </row>
    <row r="55" spans="1:16" ht="12.75" customHeight="1">
      <c r="A55" s="31">
        <v>45</v>
      </c>
      <c r="B55" s="32" t="s">
        <v>45</v>
      </c>
      <c r="C55" s="33" t="s">
        <v>91</v>
      </c>
      <c r="D55" s="34">
        <v>44469</v>
      </c>
      <c r="E55" s="40">
        <v>742.45</v>
      </c>
      <c r="F55" s="40">
        <v>741.35</v>
      </c>
      <c r="G55" s="41">
        <v>729.05000000000007</v>
      </c>
      <c r="H55" s="41">
        <v>715.65000000000009</v>
      </c>
      <c r="I55" s="41">
        <v>703.35000000000014</v>
      </c>
      <c r="J55" s="41">
        <v>754.75</v>
      </c>
      <c r="K55" s="41">
        <v>767.05</v>
      </c>
      <c r="L55" s="41">
        <v>780.44999999999993</v>
      </c>
      <c r="M55" s="31">
        <v>753.65</v>
      </c>
      <c r="N55" s="31">
        <v>727.95</v>
      </c>
      <c r="O55" s="42">
        <v>7788429</v>
      </c>
      <c r="P55" s="43">
        <v>5.2451079281823684E-3</v>
      </c>
    </row>
    <row r="56" spans="1:16" ht="12.75" customHeight="1">
      <c r="A56" s="31">
        <v>46</v>
      </c>
      <c r="B56" s="32" t="s">
        <v>45</v>
      </c>
      <c r="C56" s="33" t="s">
        <v>92</v>
      </c>
      <c r="D56" s="34">
        <v>44469</v>
      </c>
      <c r="E56" s="40">
        <v>816.85</v>
      </c>
      <c r="F56" s="40">
        <v>814.0333333333333</v>
      </c>
      <c r="G56" s="41">
        <v>795.06666666666661</v>
      </c>
      <c r="H56" s="41">
        <v>773.2833333333333</v>
      </c>
      <c r="I56" s="41">
        <v>754.31666666666661</v>
      </c>
      <c r="J56" s="41">
        <v>835.81666666666661</v>
      </c>
      <c r="K56" s="41">
        <v>854.7833333333333</v>
      </c>
      <c r="L56" s="41">
        <v>876.56666666666661</v>
      </c>
      <c r="M56" s="31">
        <v>833</v>
      </c>
      <c r="N56" s="31">
        <v>792.25</v>
      </c>
      <c r="O56" s="42">
        <v>2046250</v>
      </c>
      <c r="P56" s="43">
        <v>-8.4797092671108423E-3</v>
      </c>
    </row>
    <row r="57" spans="1:16" ht="12.75" customHeight="1">
      <c r="A57" s="31">
        <v>47</v>
      </c>
      <c r="B57" s="32" t="s">
        <v>59</v>
      </c>
      <c r="C57" s="33" t="s">
        <v>93</v>
      </c>
      <c r="D57" s="34">
        <v>44469</v>
      </c>
      <c r="E57" s="40">
        <v>155.85</v>
      </c>
      <c r="F57" s="40">
        <v>155.61666666666667</v>
      </c>
      <c r="G57" s="41">
        <v>155.13333333333335</v>
      </c>
      <c r="H57" s="41">
        <v>154.41666666666669</v>
      </c>
      <c r="I57" s="41">
        <v>153.93333333333337</v>
      </c>
      <c r="J57" s="41">
        <v>156.33333333333334</v>
      </c>
      <c r="K57" s="41">
        <v>156.81666666666669</v>
      </c>
      <c r="L57" s="41">
        <v>157.53333333333333</v>
      </c>
      <c r="M57" s="31">
        <v>156.1</v>
      </c>
      <c r="N57" s="31">
        <v>154.9</v>
      </c>
      <c r="O57" s="42">
        <v>7378000</v>
      </c>
      <c r="P57" s="43">
        <v>-1.3266998341625208E-2</v>
      </c>
    </row>
    <row r="58" spans="1:16" ht="12.75" customHeight="1">
      <c r="A58" s="31">
        <v>48</v>
      </c>
      <c r="B58" s="32" t="s">
        <v>71</v>
      </c>
      <c r="C58" s="33" t="s">
        <v>94</v>
      </c>
      <c r="D58" s="34">
        <v>44469</v>
      </c>
      <c r="E58" s="40">
        <v>1045.7</v>
      </c>
      <c r="F58" s="40">
        <v>1050.1333333333334</v>
      </c>
      <c r="G58" s="41">
        <v>1032.6166666666668</v>
      </c>
      <c r="H58" s="41">
        <v>1019.5333333333333</v>
      </c>
      <c r="I58" s="41">
        <v>1002.0166666666667</v>
      </c>
      <c r="J58" s="41">
        <v>1063.2166666666669</v>
      </c>
      <c r="K58" s="41">
        <v>1080.7333333333338</v>
      </c>
      <c r="L58" s="41">
        <v>1093.8166666666671</v>
      </c>
      <c r="M58" s="31">
        <v>1067.6500000000001</v>
      </c>
      <c r="N58" s="31">
        <v>1037.05</v>
      </c>
      <c r="O58" s="42">
        <v>2358600</v>
      </c>
      <c r="P58" s="43">
        <v>4.3433827286663259E-3</v>
      </c>
    </row>
    <row r="59" spans="1:16" ht="12.75" customHeight="1">
      <c r="A59" s="31">
        <v>49</v>
      </c>
      <c r="B59" s="32" t="s">
        <v>57</v>
      </c>
      <c r="C59" s="33" t="s">
        <v>95</v>
      </c>
      <c r="D59" s="34">
        <v>44469</v>
      </c>
      <c r="E59" s="40">
        <v>640.6</v>
      </c>
      <c r="F59" s="40">
        <v>637.05000000000007</v>
      </c>
      <c r="G59" s="41">
        <v>632.80000000000018</v>
      </c>
      <c r="H59" s="41">
        <v>625.00000000000011</v>
      </c>
      <c r="I59" s="41">
        <v>620.75000000000023</v>
      </c>
      <c r="J59" s="41">
        <v>644.85000000000014</v>
      </c>
      <c r="K59" s="41">
        <v>649.09999999999991</v>
      </c>
      <c r="L59" s="41">
        <v>656.90000000000009</v>
      </c>
      <c r="M59" s="31">
        <v>641.29999999999995</v>
      </c>
      <c r="N59" s="31">
        <v>629.25</v>
      </c>
      <c r="O59" s="42">
        <v>10873750</v>
      </c>
      <c r="P59" s="43">
        <v>-8.0404318860555939E-4</v>
      </c>
    </row>
    <row r="60" spans="1:16" ht="12.75" customHeight="1">
      <c r="A60" s="31">
        <v>50</v>
      </c>
      <c r="B60" s="32" t="s">
        <v>39</v>
      </c>
      <c r="C60" s="33" t="s">
        <v>96</v>
      </c>
      <c r="D60" s="34">
        <v>44469</v>
      </c>
      <c r="E60" s="40">
        <v>2368.15</v>
      </c>
      <c r="F60" s="40">
        <v>2365.3833333333332</v>
      </c>
      <c r="G60" s="41">
        <v>2352.7666666666664</v>
      </c>
      <c r="H60" s="41">
        <v>2337.3833333333332</v>
      </c>
      <c r="I60" s="41">
        <v>2324.7666666666664</v>
      </c>
      <c r="J60" s="41">
        <v>2380.7666666666664</v>
      </c>
      <c r="K60" s="41">
        <v>2393.3833333333332</v>
      </c>
      <c r="L60" s="41">
        <v>2408.7666666666664</v>
      </c>
      <c r="M60" s="31">
        <v>2378</v>
      </c>
      <c r="N60" s="31">
        <v>2350</v>
      </c>
      <c r="O60" s="42">
        <v>2848500</v>
      </c>
      <c r="P60" s="43">
        <v>-1.538195644659523E-2</v>
      </c>
    </row>
    <row r="61" spans="1:16" ht="12.75" customHeight="1">
      <c r="A61" s="31">
        <v>51</v>
      </c>
      <c r="B61" s="32" t="s">
        <v>48</v>
      </c>
      <c r="C61" s="33" t="s">
        <v>97</v>
      </c>
      <c r="D61" s="34">
        <v>44469</v>
      </c>
      <c r="E61" s="40">
        <v>5072.8999999999996</v>
      </c>
      <c r="F61" s="40">
        <v>5075.6333333333332</v>
      </c>
      <c r="G61" s="41">
        <v>5052.2666666666664</v>
      </c>
      <c r="H61" s="41">
        <v>5031.6333333333332</v>
      </c>
      <c r="I61" s="41">
        <v>5008.2666666666664</v>
      </c>
      <c r="J61" s="41">
        <v>5096.2666666666664</v>
      </c>
      <c r="K61" s="41">
        <v>5119.6333333333332</v>
      </c>
      <c r="L61" s="41">
        <v>5140.2666666666664</v>
      </c>
      <c r="M61" s="31">
        <v>5099</v>
      </c>
      <c r="N61" s="31">
        <v>5055</v>
      </c>
      <c r="O61" s="42">
        <v>2333400</v>
      </c>
      <c r="P61" s="43">
        <v>3.9191235414625457E-2</v>
      </c>
    </row>
    <row r="62" spans="1:16" ht="12.75" customHeight="1">
      <c r="A62" s="31">
        <v>52</v>
      </c>
      <c r="B62" s="32" t="s">
        <v>45</v>
      </c>
      <c r="C62" s="33" t="s">
        <v>255</v>
      </c>
      <c r="D62" s="34">
        <v>44469</v>
      </c>
      <c r="E62" s="40">
        <v>4323.6000000000004</v>
      </c>
      <c r="F62" s="40">
        <v>4330.0166666666664</v>
      </c>
      <c r="G62" s="41">
        <v>4291.583333333333</v>
      </c>
      <c r="H62" s="41">
        <v>4259.5666666666666</v>
      </c>
      <c r="I62" s="41">
        <v>4221.1333333333332</v>
      </c>
      <c r="J62" s="41">
        <v>4362.0333333333328</v>
      </c>
      <c r="K62" s="41">
        <v>4400.4666666666672</v>
      </c>
      <c r="L62" s="41">
        <v>4432.4833333333327</v>
      </c>
      <c r="M62" s="31">
        <v>4368.45</v>
      </c>
      <c r="N62" s="31">
        <v>4298</v>
      </c>
      <c r="O62" s="42">
        <v>370500</v>
      </c>
      <c r="P62" s="43">
        <v>-3.0421982335623161E-2</v>
      </c>
    </row>
    <row r="63" spans="1:16" ht="12.75" customHeight="1">
      <c r="A63" s="31">
        <v>53</v>
      </c>
      <c r="B63" s="32" t="s">
        <v>98</v>
      </c>
      <c r="C63" s="33" t="s">
        <v>99</v>
      </c>
      <c r="D63" s="34">
        <v>44469</v>
      </c>
      <c r="E63" s="40">
        <v>334.15</v>
      </c>
      <c r="F63" s="40">
        <v>333.45</v>
      </c>
      <c r="G63" s="41">
        <v>331.2</v>
      </c>
      <c r="H63" s="41">
        <v>328.25</v>
      </c>
      <c r="I63" s="41">
        <v>326</v>
      </c>
      <c r="J63" s="41">
        <v>336.4</v>
      </c>
      <c r="K63" s="41">
        <v>338.65</v>
      </c>
      <c r="L63" s="41">
        <v>341.59999999999997</v>
      </c>
      <c r="M63" s="31">
        <v>335.7</v>
      </c>
      <c r="N63" s="31">
        <v>330.5</v>
      </c>
      <c r="O63" s="42">
        <v>38695800</v>
      </c>
      <c r="P63" s="43">
        <v>-2.5518883974140864E-3</v>
      </c>
    </row>
    <row r="64" spans="1:16" ht="12.75" customHeight="1">
      <c r="A64" s="31">
        <v>54</v>
      </c>
      <c r="B64" s="32" t="s">
        <v>48</v>
      </c>
      <c r="C64" s="33" t="s">
        <v>100</v>
      </c>
      <c r="D64" s="34">
        <v>44469</v>
      </c>
      <c r="E64" s="40">
        <v>4912</v>
      </c>
      <c r="F64" s="40">
        <v>4906.8166666666666</v>
      </c>
      <c r="G64" s="41">
        <v>4889.583333333333</v>
      </c>
      <c r="H64" s="41">
        <v>4867.1666666666661</v>
      </c>
      <c r="I64" s="41">
        <v>4849.9333333333325</v>
      </c>
      <c r="J64" s="41">
        <v>4929.2333333333336</v>
      </c>
      <c r="K64" s="41">
        <v>4946.4666666666672</v>
      </c>
      <c r="L64" s="41">
        <v>4968.8833333333341</v>
      </c>
      <c r="M64" s="31">
        <v>4924.05</v>
      </c>
      <c r="N64" s="31">
        <v>4884.3999999999996</v>
      </c>
      <c r="O64" s="42">
        <v>2784250</v>
      </c>
      <c r="P64" s="43">
        <v>-3.6133108312778571E-2</v>
      </c>
    </row>
    <row r="65" spans="1:16" ht="12.75" customHeight="1">
      <c r="A65" s="31">
        <v>55</v>
      </c>
      <c r="B65" s="32" t="s">
        <v>50</v>
      </c>
      <c r="C65" s="33" t="s">
        <v>101</v>
      </c>
      <c r="D65" s="34">
        <v>44469</v>
      </c>
      <c r="E65" s="40">
        <v>2824.5</v>
      </c>
      <c r="F65" s="40">
        <v>2811.9666666666672</v>
      </c>
      <c r="G65" s="41">
        <v>2786.0833333333344</v>
      </c>
      <c r="H65" s="41">
        <v>2747.6666666666674</v>
      </c>
      <c r="I65" s="41">
        <v>2721.7833333333347</v>
      </c>
      <c r="J65" s="41">
        <v>2850.3833333333341</v>
      </c>
      <c r="K65" s="41">
        <v>2876.2666666666673</v>
      </c>
      <c r="L65" s="41">
        <v>2914.6833333333338</v>
      </c>
      <c r="M65" s="31">
        <v>2837.85</v>
      </c>
      <c r="N65" s="31">
        <v>2773.55</v>
      </c>
      <c r="O65" s="42">
        <v>4110750</v>
      </c>
      <c r="P65" s="43">
        <v>6.8581225889412772E-3</v>
      </c>
    </row>
    <row r="66" spans="1:16" ht="12.75" customHeight="1">
      <c r="A66" s="31">
        <v>56</v>
      </c>
      <c r="B66" s="32" t="s">
        <v>50</v>
      </c>
      <c r="C66" s="33" t="s">
        <v>102</v>
      </c>
      <c r="D66" s="34">
        <v>44469</v>
      </c>
      <c r="E66" s="40">
        <v>1381.3</v>
      </c>
      <c r="F66" s="40">
        <v>1375.9333333333332</v>
      </c>
      <c r="G66" s="41">
        <v>1358.7166666666662</v>
      </c>
      <c r="H66" s="41">
        <v>1336.133333333333</v>
      </c>
      <c r="I66" s="41">
        <v>1318.9166666666661</v>
      </c>
      <c r="J66" s="41">
        <v>1398.5166666666664</v>
      </c>
      <c r="K66" s="41">
        <v>1415.7333333333331</v>
      </c>
      <c r="L66" s="41">
        <v>1438.3166666666666</v>
      </c>
      <c r="M66" s="31">
        <v>1393.15</v>
      </c>
      <c r="N66" s="31">
        <v>1353.35</v>
      </c>
      <c r="O66" s="42">
        <v>7031200</v>
      </c>
      <c r="P66" s="43">
        <v>2.0189928976139176E-2</v>
      </c>
    </row>
    <row r="67" spans="1:16" ht="12.75" customHeight="1">
      <c r="A67" s="31">
        <v>57</v>
      </c>
      <c r="B67" s="32" t="s">
        <v>50</v>
      </c>
      <c r="C67" s="33" t="s">
        <v>103</v>
      </c>
      <c r="D67" s="34">
        <v>44469</v>
      </c>
      <c r="E67" s="40">
        <v>182.7</v>
      </c>
      <c r="F67" s="40">
        <v>182.96666666666667</v>
      </c>
      <c r="G67" s="41">
        <v>181.38333333333333</v>
      </c>
      <c r="H67" s="41">
        <v>180.06666666666666</v>
      </c>
      <c r="I67" s="41">
        <v>178.48333333333332</v>
      </c>
      <c r="J67" s="41">
        <v>184.28333333333333</v>
      </c>
      <c r="K67" s="41">
        <v>185.86666666666665</v>
      </c>
      <c r="L67" s="41">
        <v>187.18333333333334</v>
      </c>
      <c r="M67" s="31">
        <v>184.55</v>
      </c>
      <c r="N67" s="31">
        <v>181.65</v>
      </c>
      <c r="O67" s="42">
        <v>33818400</v>
      </c>
      <c r="P67" s="43">
        <v>1.1303692539562924E-2</v>
      </c>
    </row>
    <row r="68" spans="1:16" ht="12.75" customHeight="1">
      <c r="A68" s="31">
        <v>58</v>
      </c>
      <c r="B68" s="32" t="s">
        <v>59</v>
      </c>
      <c r="C68" s="33" t="s">
        <v>104</v>
      </c>
      <c r="D68" s="34">
        <v>44469</v>
      </c>
      <c r="E68" s="40">
        <v>82.7</v>
      </c>
      <c r="F68" s="40">
        <v>82.783333333333331</v>
      </c>
      <c r="G68" s="41">
        <v>82.016666666666666</v>
      </c>
      <c r="H68" s="41">
        <v>81.333333333333329</v>
      </c>
      <c r="I68" s="41">
        <v>80.566666666666663</v>
      </c>
      <c r="J68" s="41">
        <v>83.466666666666669</v>
      </c>
      <c r="K68" s="41">
        <v>84.23333333333332</v>
      </c>
      <c r="L68" s="41">
        <v>84.916666666666671</v>
      </c>
      <c r="M68" s="31">
        <v>83.55</v>
      </c>
      <c r="N68" s="31">
        <v>82.1</v>
      </c>
      <c r="O68" s="42">
        <v>81430000</v>
      </c>
      <c r="P68" s="43">
        <v>2.2219432588501131E-2</v>
      </c>
    </row>
    <row r="69" spans="1:16" ht="12.75" customHeight="1">
      <c r="A69" s="31">
        <v>59</v>
      </c>
      <c r="B69" s="32" t="s">
        <v>80</v>
      </c>
      <c r="C69" s="33" t="s">
        <v>105</v>
      </c>
      <c r="D69" s="34">
        <v>44469</v>
      </c>
      <c r="E69" s="40">
        <v>145.69999999999999</v>
      </c>
      <c r="F69" s="40">
        <v>146.71666666666667</v>
      </c>
      <c r="G69" s="41">
        <v>144.18333333333334</v>
      </c>
      <c r="H69" s="41">
        <v>142.66666666666666</v>
      </c>
      <c r="I69" s="41">
        <v>140.13333333333333</v>
      </c>
      <c r="J69" s="41">
        <v>148.23333333333335</v>
      </c>
      <c r="K69" s="41">
        <v>150.76666666666671</v>
      </c>
      <c r="L69" s="41">
        <v>152.28333333333336</v>
      </c>
      <c r="M69" s="31">
        <v>149.25</v>
      </c>
      <c r="N69" s="31">
        <v>145.19999999999999</v>
      </c>
      <c r="O69" s="42">
        <v>43572300</v>
      </c>
      <c r="P69" s="43">
        <v>5.0750220653133275E-2</v>
      </c>
    </row>
    <row r="70" spans="1:16" ht="12.75" customHeight="1">
      <c r="A70" s="31">
        <v>60</v>
      </c>
      <c r="B70" s="32" t="s">
        <v>48</v>
      </c>
      <c r="C70" s="33" t="s">
        <v>106</v>
      </c>
      <c r="D70" s="34">
        <v>44469</v>
      </c>
      <c r="E70" s="40">
        <v>526.25</v>
      </c>
      <c r="F70" s="40">
        <v>525.55000000000007</v>
      </c>
      <c r="G70" s="41">
        <v>520.10000000000014</v>
      </c>
      <c r="H70" s="41">
        <v>513.95000000000005</v>
      </c>
      <c r="I70" s="41">
        <v>508.50000000000011</v>
      </c>
      <c r="J70" s="41">
        <v>531.70000000000016</v>
      </c>
      <c r="K70" s="41">
        <v>537.1500000000002</v>
      </c>
      <c r="L70" s="41">
        <v>543.30000000000018</v>
      </c>
      <c r="M70" s="31">
        <v>531</v>
      </c>
      <c r="N70" s="31">
        <v>519.4</v>
      </c>
      <c r="O70" s="42">
        <v>7546300</v>
      </c>
      <c r="P70" s="43">
        <v>3.3639143730886849E-3</v>
      </c>
    </row>
    <row r="71" spans="1:16" ht="12.75" customHeight="1">
      <c r="A71" s="31">
        <v>61</v>
      </c>
      <c r="B71" s="32" t="s">
        <v>107</v>
      </c>
      <c r="C71" s="33" t="s">
        <v>108</v>
      </c>
      <c r="D71" s="34">
        <v>44469</v>
      </c>
      <c r="E71" s="40">
        <v>30.2</v>
      </c>
      <c r="F71" s="40">
        <v>30.299999999999997</v>
      </c>
      <c r="G71" s="41">
        <v>29.949999999999996</v>
      </c>
      <c r="H71" s="41">
        <v>29.7</v>
      </c>
      <c r="I71" s="41">
        <v>29.349999999999998</v>
      </c>
      <c r="J71" s="41">
        <v>30.549999999999994</v>
      </c>
      <c r="K71" s="41">
        <v>30.899999999999995</v>
      </c>
      <c r="L71" s="41">
        <v>31.149999999999991</v>
      </c>
      <c r="M71" s="31">
        <v>30.65</v>
      </c>
      <c r="N71" s="31">
        <v>30.05</v>
      </c>
      <c r="O71" s="42">
        <v>99202500</v>
      </c>
      <c r="P71" s="43">
        <v>-1.585144927536232E-3</v>
      </c>
    </row>
    <row r="72" spans="1:16" ht="12.75" customHeight="1">
      <c r="A72" s="31">
        <v>62</v>
      </c>
      <c r="B72" s="32" t="s">
        <v>57</v>
      </c>
      <c r="C72" s="33" t="s">
        <v>109</v>
      </c>
      <c r="D72" s="34">
        <v>44469</v>
      </c>
      <c r="E72" s="40">
        <v>1111.8499999999999</v>
      </c>
      <c r="F72" s="40">
        <v>1111.3833333333334</v>
      </c>
      <c r="G72" s="41">
        <v>1097.8166666666668</v>
      </c>
      <c r="H72" s="41">
        <v>1083.7833333333333</v>
      </c>
      <c r="I72" s="41">
        <v>1070.2166666666667</v>
      </c>
      <c r="J72" s="41">
        <v>1125.416666666667</v>
      </c>
      <c r="K72" s="41">
        <v>1138.9833333333336</v>
      </c>
      <c r="L72" s="41">
        <v>1153.0166666666671</v>
      </c>
      <c r="M72" s="31">
        <v>1124.95</v>
      </c>
      <c r="N72" s="31">
        <v>1097.3499999999999</v>
      </c>
      <c r="O72" s="42">
        <v>5354000</v>
      </c>
      <c r="P72" s="43">
        <v>-4.0501792114695338E-2</v>
      </c>
    </row>
    <row r="73" spans="1:16" ht="12.75" customHeight="1">
      <c r="A73" s="31">
        <v>63</v>
      </c>
      <c r="B73" s="32" t="s">
        <v>98</v>
      </c>
      <c r="C73" s="33" t="s">
        <v>110</v>
      </c>
      <c r="D73" s="34">
        <v>44469</v>
      </c>
      <c r="E73" s="40">
        <v>1582</v>
      </c>
      <c r="F73" s="40">
        <v>1579.4333333333334</v>
      </c>
      <c r="G73" s="41">
        <v>1568.8666666666668</v>
      </c>
      <c r="H73" s="41">
        <v>1555.7333333333333</v>
      </c>
      <c r="I73" s="41">
        <v>1545.1666666666667</v>
      </c>
      <c r="J73" s="41">
        <v>1592.5666666666668</v>
      </c>
      <c r="K73" s="41">
        <v>1603.1333333333334</v>
      </c>
      <c r="L73" s="41">
        <v>1616.2666666666669</v>
      </c>
      <c r="M73" s="31">
        <v>1590</v>
      </c>
      <c r="N73" s="31">
        <v>1566.3</v>
      </c>
      <c r="O73" s="42">
        <v>1735500</v>
      </c>
      <c r="P73" s="43">
        <v>-8.5406609728926851E-3</v>
      </c>
    </row>
    <row r="74" spans="1:16" ht="12.75" customHeight="1">
      <c r="A74" s="31">
        <v>64</v>
      </c>
      <c r="B74" s="32" t="s">
        <v>48</v>
      </c>
      <c r="C74" s="33" t="s">
        <v>111</v>
      </c>
      <c r="D74" s="34">
        <v>44469</v>
      </c>
      <c r="E74" s="40">
        <v>327.3</v>
      </c>
      <c r="F74" s="40">
        <v>327.7</v>
      </c>
      <c r="G74" s="41">
        <v>323.89999999999998</v>
      </c>
      <c r="H74" s="41">
        <v>320.5</v>
      </c>
      <c r="I74" s="41">
        <v>316.7</v>
      </c>
      <c r="J74" s="41">
        <v>331.09999999999997</v>
      </c>
      <c r="K74" s="41">
        <v>334.90000000000003</v>
      </c>
      <c r="L74" s="41">
        <v>338.29999999999995</v>
      </c>
      <c r="M74" s="31">
        <v>331.5</v>
      </c>
      <c r="N74" s="31">
        <v>324.3</v>
      </c>
      <c r="O74" s="42">
        <v>13082000</v>
      </c>
      <c r="P74" s="43">
        <v>-1.1014764471525662E-2</v>
      </c>
    </row>
    <row r="75" spans="1:16" ht="12.75" customHeight="1">
      <c r="A75" s="31">
        <v>65</v>
      </c>
      <c r="B75" s="32" t="s">
        <v>43</v>
      </c>
      <c r="C75" s="33" t="s">
        <v>112</v>
      </c>
      <c r="D75" s="34">
        <v>44469</v>
      </c>
      <c r="E75" s="40">
        <v>1600.95</v>
      </c>
      <c r="F75" s="40">
        <v>1592.3</v>
      </c>
      <c r="G75" s="41">
        <v>1581.3</v>
      </c>
      <c r="H75" s="41">
        <v>1561.65</v>
      </c>
      <c r="I75" s="41">
        <v>1550.65</v>
      </c>
      <c r="J75" s="41">
        <v>1611.9499999999998</v>
      </c>
      <c r="K75" s="41">
        <v>1622.9499999999998</v>
      </c>
      <c r="L75" s="41">
        <v>1642.5999999999997</v>
      </c>
      <c r="M75" s="31">
        <v>1603.3</v>
      </c>
      <c r="N75" s="31">
        <v>1572.65</v>
      </c>
      <c r="O75" s="42">
        <v>10698425</v>
      </c>
      <c r="P75" s="43">
        <v>7.1088994535033548E-4</v>
      </c>
    </row>
    <row r="76" spans="1:16" ht="12.75" customHeight="1">
      <c r="A76" s="31">
        <v>66</v>
      </c>
      <c r="B76" s="32" t="s">
        <v>80</v>
      </c>
      <c r="C76" t="s">
        <v>113</v>
      </c>
      <c r="D76" s="34">
        <v>44469</v>
      </c>
      <c r="E76" s="40">
        <v>682.3</v>
      </c>
      <c r="F76" s="40">
        <v>685.6</v>
      </c>
      <c r="G76" s="41">
        <v>677</v>
      </c>
      <c r="H76" s="41">
        <v>671.69999999999993</v>
      </c>
      <c r="I76" s="41">
        <v>663.09999999999991</v>
      </c>
      <c r="J76" s="41">
        <v>690.90000000000009</v>
      </c>
      <c r="K76" s="41">
        <v>699.50000000000023</v>
      </c>
      <c r="L76" s="41">
        <v>704.80000000000018</v>
      </c>
      <c r="M76" s="31">
        <v>694.2</v>
      </c>
      <c r="N76" s="31">
        <v>680.3</v>
      </c>
      <c r="O76" s="42">
        <v>3856250</v>
      </c>
      <c r="P76" s="43">
        <v>0.10099928622412563</v>
      </c>
    </row>
    <row r="77" spans="1:16" ht="12.75" customHeight="1">
      <c r="A77" s="31">
        <v>67</v>
      </c>
      <c r="B77" s="32" t="s">
        <v>45</v>
      </c>
      <c r="C77" s="33" t="s">
        <v>263</v>
      </c>
      <c r="D77" s="34">
        <v>44469</v>
      </c>
      <c r="E77" s="40">
        <v>1375</v>
      </c>
      <c r="F77" s="40">
        <v>1354.3833333333334</v>
      </c>
      <c r="G77" s="41">
        <v>1321.7666666666669</v>
      </c>
      <c r="H77" s="41">
        <v>1268.5333333333335</v>
      </c>
      <c r="I77" s="41">
        <v>1235.916666666667</v>
      </c>
      <c r="J77" s="41">
        <v>1407.6166666666668</v>
      </c>
      <c r="K77" s="41">
        <v>1440.2333333333331</v>
      </c>
      <c r="L77" s="41">
        <v>1493.4666666666667</v>
      </c>
      <c r="M77" s="31">
        <v>1387</v>
      </c>
      <c r="N77" s="31">
        <v>1301.1500000000001</v>
      </c>
      <c r="O77" s="42">
        <v>1634950</v>
      </c>
      <c r="P77" s="43">
        <v>5.972906403940887E-2</v>
      </c>
    </row>
    <row r="78" spans="1:16" ht="12.75" customHeight="1">
      <c r="A78" s="31">
        <v>68</v>
      </c>
      <c r="B78" s="32" t="s">
        <v>71</v>
      </c>
      <c r="C78" s="33" t="s">
        <v>114</v>
      </c>
      <c r="D78" s="34">
        <v>44469</v>
      </c>
      <c r="E78" s="40">
        <v>1454.35</v>
      </c>
      <c r="F78" s="40">
        <v>1444.6166666666668</v>
      </c>
      <c r="G78" s="41">
        <v>1428.9833333333336</v>
      </c>
      <c r="H78" s="41">
        <v>1403.6166666666668</v>
      </c>
      <c r="I78" s="41">
        <v>1387.9833333333336</v>
      </c>
      <c r="J78" s="41">
        <v>1469.9833333333336</v>
      </c>
      <c r="K78" s="41">
        <v>1485.6166666666668</v>
      </c>
      <c r="L78" s="41">
        <v>1510.9833333333336</v>
      </c>
      <c r="M78" s="31">
        <v>1460.25</v>
      </c>
      <c r="N78" s="31">
        <v>1419.25</v>
      </c>
      <c r="O78" s="42">
        <v>4584500</v>
      </c>
      <c r="P78" s="43">
        <v>4.3644298963447901E-4</v>
      </c>
    </row>
    <row r="79" spans="1:16" ht="12.75" customHeight="1">
      <c r="A79" s="31">
        <v>69</v>
      </c>
      <c r="B79" s="32" t="s">
        <v>88</v>
      </c>
      <c r="C79" s="33" t="s">
        <v>115</v>
      </c>
      <c r="D79" s="34">
        <v>44469</v>
      </c>
      <c r="E79" s="40">
        <v>1199.4000000000001</v>
      </c>
      <c r="F79" s="40">
        <v>1197.5833333333333</v>
      </c>
      <c r="G79" s="41">
        <v>1187.2666666666664</v>
      </c>
      <c r="H79" s="41">
        <v>1175.1333333333332</v>
      </c>
      <c r="I79" s="41">
        <v>1164.8166666666664</v>
      </c>
      <c r="J79" s="41">
        <v>1209.7166666666665</v>
      </c>
      <c r="K79" s="41">
        <v>1220.0333333333335</v>
      </c>
      <c r="L79" s="41">
        <v>1232.1666666666665</v>
      </c>
      <c r="M79" s="31">
        <v>1207.9000000000001</v>
      </c>
      <c r="N79" s="31">
        <v>1185.45</v>
      </c>
      <c r="O79" s="42">
        <v>19171600</v>
      </c>
      <c r="P79" s="43">
        <v>1.2270845653459492E-2</v>
      </c>
    </row>
    <row r="80" spans="1:16" ht="12.75" customHeight="1">
      <c r="A80" s="31">
        <v>70</v>
      </c>
      <c r="B80" s="32" t="s">
        <v>64</v>
      </c>
      <c r="C80" s="33" t="s">
        <v>116</v>
      </c>
      <c r="D80" s="34">
        <v>44469</v>
      </c>
      <c r="E80" s="40">
        <v>2830.5</v>
      </c>
      <c r="F80" s="40">
        <v>2833.5166666666664</v>
      </c>
      <c r="G80" s="41">
        <v>2812.0333333333328</v>
      </c>
      <c r="H80" s="41">
        <v>2793.5666666666666</v>
      </c>
      <c r="I80" s="41">
        <v>2772.083333333333</v>
      </c>
      <c r="J80" s="41">
        <v>2851.9833333333327</v>
      </c>
      <c r="K80" s="41">
        <v>2873.4666666666662</v>
      </c>
      <c r="L80" s="41">
        <v>2891.9333333333325</v>
      </c>
      <c r="M80" s="31">
        <v>2855</v>
      </c>
      <c r="N80" s="31">
        <v>2815.05</v>
      </c>
      <c r="O80" s="42">
        <v>13171800</v>
      </c>
      <c r="P80" s="43">
        <v>-2.263873739509828E-2</v>
      </c>
    </row>
    <row r="81" spans="1:16" ht="12.75" customHeight="1">
      <c r="A81" s="31">
        <v>71</v>
      </c>
      <c r="B81" s="32" t="s">
        <v>64</v>
      </c>
      <c r="C81" s="33" t="s">
        <v>117</v>
      </c>
      <c r="D81" s="34">
        <v>44469</v>
      </c>
      <c r="E81" s="40">
        <v>3257.5</v>
      </c>
      <c r="F81" s="40">
        <v>3286.5333333333333</v>
      </c>
      <c r="G81" s="41">
        <v>3203.0666666666666</v>
      </c>
      <c r="H81" s="41">
        <v>3148.6333333333332</v>
      </c>
      <c r="I81" s="41">
        <v>3065.1666666666665</v>
      </c>
      <c r="J81" s="41">
        <v>3340.9666666666667</v>
      </c>
      <c r="K81" s="41">
        <v>3424.4333333333329</v>
      </c>
      <c r="L81" s="41">
        <v>3478.8666666666668</v>
      </c>
      <c r="M81" s="31">
        <v>3370</v>
      </c>
      <c r="N81" s="31">
        <v>3232.1</v>
      </c>
      <c r="O81" s="42">
        <v>1533400</v>
      </c>
      <c r="P81" s="43">
        <v>9.9842203414144307E-2</v>
      </c>
    </row>
    <row r="82" spans="1:16" ht="12.75" customHeight="1">
      <c r="A82" s="31">
        <v>72</v>
      </c>
      <c r="B82" s="32" t="s">
        <v>59</v>
      </c>
      <c r="C82" s="33" t="s">
        <v>118</v>
      </c>
      <c r="D82" s="34">
        <v>44469</v>
      </c>
      <c r="E82" s="40">
        <v>1571.4</v>
      </c>
      <c r="F82" s="40">
        <v>1572.6833333333334</v>
      </c>
      <c r="G82" s="41">
        <v>1564.1166666666668</v>
      </c>
      <c r="H82" s="41">
        <v>1556.8333333333335</v>
      </c>
      <c r="I82" s="41">
        <v>1548.2666666666669</v>
      </c>
      <c r="J82" s="41">
        <v>1579.9666666666667</v>
      </c>
      <c r="K82" s="41">
        <v>1588.5333333333333</v>
      </c>
      <c r="L82" s="41">
        <v>1595.8166666666666</v>
      </c>
      <c r="M82" s="31">
        <v>1581.25</v>
      </c>
      <c r="N82" s="31">
        <v>1565.4</v>
      </c>
      <c r="O82" s="42">
        <v>25122350</v>
      </c>
      <c r="P82" s="43">
        <v>1.0709623171730135E-2</v>
      </c>
    </row>
    <row r="83" spans="1:16" ht="12.75" customHeight="1">
      <c r="A83" s="31">
        <v>73</v>
      </c>
      <c r="B83" s="32" t="s">
        <v>64</v>
      </c>
      <c r="C83" s="33" t="s">
        <v>119</v>
      </c>
      <c r="D83" s="34">
        <v>44469</v>
      </c>
      <c r="E83" s="40">
        <v>738</v>
      </c>
      <c r="F83" s="40">
        <v>740.23333333333323</v>
      </c>
      <c r="G83" s="41">
        <v>733.76666666666642</v>
      </c>
      <c r="H83" s="41">
        <v>729.53333333333319</v>
      </c>
      <c r="I83" s="41">
        <v>723.06666666666638</v>
      </c>
      <c r="J83" s="41">
        <v>744.46666666666647</v>
      </c>
      <c r="K83" s="41">
        <v>750.93333333333339</v>
      </c>
      <c r="L83" s="41">
        <v>755.16666666666652</v>
      </c>
      <c r="M83" s="31">
        <v>746.7</v>
      </c>
      <c r="N83" s="31">
        <v>736</v>
      </c>
      <c r="O83" s="42">
        <v>19428200</v>
      </c>
      <c r="P83" s="43">
        <v>-7.5297819734771862E-3</v>
      </c>
    </row>
    <row r="84" spans="1:16" ht="12.75" customHeight="1">
      <c r="A84" s="31">
        <v>74</v>
      </c>
      <c r="B84" s="32" t="s">
        <v>50</v>
      </c>
      <c r="C84" s="33" t="s">
        <v>120</v>
      </c>
      <c r="D84" s="34">
        <v>44469</v>
      </c>
      <c r="E84" s="40">
        <v>2804.5</v>
      </c>
      <c r="F84" s="40">
        <v>2795.4666666666667</v>
      </c>
      <c r="G84" s="41">
        <v>2781.0333333333333</v>
      </c>
      <c r="H84" s="41">
        <v>2757.5666666666666</v>
      </c>
      <c r="I84" s="41">
        <v>2743.1333333333332</v>
      </c>
      <c r="J84" s="41">
        <v>2818.9333333333334</v>
      </c>
      <c r="K84" s="41">
        <v>2833.3666666666668</v>
      </c>
      <c r="L84" s="41">
        <v>2856.8333333333335</v>
      </c>
      <c r="M84" s="31">
        <v>2809.9</v>
      </c>
      <c r="N84" s="31">
        <v>2772</v>
      </c>
      <c r="O84" s="42">
        <v>4643100</v>
      </c>
      <c r="P84" s="43">
        <v>9.7012029491656967E-4</v>
      </c>
    </row>
    <row r="85" spans="1:16" ht="12.75" customHeight="1">
      <c r="A85" s="31">
        <v>75</v>
      </c>
      <c r="B85" s="32" t="s">
        <v>121</v>
      </c>
      <c r="C85" s="33" t="s">
        <v>122</v>
      </c>
      <c r="D85" s="34">
        <v>44469</v>
      </c>
      <c r="E85" s="40">
        <v>465.05</v>
      </c>
      <c r="F85" s="40">
        <v>463.3</v>
      </c>
      <c r="G85" s="41">
        <v>458.35</v>
      </c>
      <c r="H85" s="41">
        <v>451.65000000000003</v>
      </c>
      <c r="I85" s="41">
        <v>446.70000000000005</v>
      </c>
      <c r="J85" s="41">
        <v>470</v>
      </c>
      <c r="K85" s="41">
        <v>474.94999999999993</v>
      </c>
      <c r="L85" s="41">
        <v>481.65</v>
      </c>
      <c r="M85" s="31">
        <v>468.25</v>
      </c>
      <c r="N85" s="31">
        <v>456.6</v>
      </c>
      <c r="O85" s="42">
        <v>35705050</v>
      </c>
      <c r="P85" s="43">
        <v>2.8360889219146698E-2</v>
      </c>
    </row>
    <row r="86" spans="1:16" ht="12.75" customHeight="1">
      <c r="A86" s="31">
        <v>76</v>
      </c>
      <c r="B86" s="32" t="s">
        <v>80</v>
      </c>
      <c r="C86" s="33" t="s">
        <v>123</v>
      </c>
      <c r="D86" s="34">
        <v>44469</v>
      </c>
      <c r="E86" s="40">
        <v>269.64999999999998</v>
      </c>
      <c r="F86" s="40">
        <v>271.26666666666671</v>
      </c>
      <c r="G86" s="41">
        <v>267.48333333333341</v>
      </c>
      <c r="H86" s="41">
        <v>265.31666666666672</v>
      </c>
      <c r="I86" s="41">
        <v>261.53333333333342</v>
      </c>
      <c r="J86" s="41">
        <v>273.43333333333339</v>
      </c>
      <c r="K86" s="41">
        <v>277.2166666666667</v>
      </c>
      <c r="L86" s="41">
        <v>279.38333333333338</v>
      </c>
      <c r="M86" s="31">
        <v>275.05</v>
      </c>
      <c r="N86" s="31">
        <v>269.10000000000002</v>
      </c>
      <c r="O86" s="42">
        <v>24337800</v>
      </c>
      <c r="P86" s="43">
        <v>1.4176417641764177E-2</v>
      </c>
    </row>
    <row r="87" spans="1:16" ht="12.75" customHeight="1">
      <c r="A87" s="31">
        <v>77</v>
      </c>
      <c r="B87" s="32" t="s">
        <v>57</v>
      </c>
      <c r="C87" s="33" t="s">
        <v>124</v>
      </c>
      <c r="D87" s="34">
        <v>44469</v>
      </c>
      <c r="E87" s="40">
        <v>2810.75</v>
      </c>
      <c r="F87" s="40">
        <v>2808.25</v>
      </c>
      <c r="G87" s="41">
        <v>2792.5</v>
      </c>
      <c r="H87" s="41">
        <v>2774.25</v>
      </c>
      <c r="I87" s="41">
        <v>2758.5</v>
      </c>
      <c r="J87" s="41">
        <v>2826.5</v>
      </c>
      <c r="K87" s="41">
        <v>2842.25</v>
      </c>
      <c r="L87" s="41">
        <v>2860.5</v>
      </c>
      <c r="M87" s="31">
        <v>2824</v>
      </c>
      <c r="N87" s="31">
        <v>2790</v>
      </c>
      <c r="O87" s="42">
        <v>7775100</v>
      </c>
      <c r="P87" s="43">
        <v>-2.3481407344676263E-3</v>
      </c>
    </row>
    <row r="88" spans="1:16" ht="12.75" customHeight="1">
      <c r="A88" s="31">
        <v>78</v>
      </c>
      <c r="B88" s="32" t="s">
        <v>64</v>
      </c>
      <c r="C88" s="33" t="s">
        <v>125</v>
      </c>
      <c r="D88" s="34">
        <v>44469</v>
      </c>
      <c r="E88" s="40">
        <v>227.5</v>
      </c>
      <c r="F88" s="40">
        <v>227.75</v>
      </c>
      <c r="G88" s="41">
        <v>226</v>
      </c>
      <c r="H88" s="41">
        <v>224.5</v>
      </c>
      <c r="I88" s="41">
        <v>222.75</v>
      </c>
      <c r="J88" s="41">
        <v>229.25</v>
      </c>
      <c r="K88" s="41">
        <v>231</v>
      </c>
      <c r="L88" s="41">
        <v>232.5</v>
      </c>
      <c r="M88" s="31">
        <v>229.5</v>
      </c>
      <c r="N88" s="31">
        <v>226.25</v>
      </c>
      <c r="O88" s="42">
        <v>36059200</v>
      </c>
      <c r="P88" s="43">
        <v>-6.4912880081995214E-3</v>
      </c>
    </row>
    <row r="89" spans="1:16" ht="12.75" customHeight="1">
      <c r="A89" s="31">
        <v>79</v>
      </c>
      <c r="B89" s="32" t="s">
        <v>59</v>
      </c>
      <c r="C89" s="33" t="s">
        <v>126</v>
      </c>
      <c r="D89" s="34">
        <v>44469</v>
      </c>
      <c r="E89" s="40">
        <v>720.3</v>
      </c>
      <c r="F89" s="40">
        <v>721.26666666666654</v>
      </c>
      <c r="G89" s="41">
        <v>717.1333333333331</v>
      </c>
      <c r="H89" s="41">
        <v>713.96666666666658</v>
      </c>
      <c r="I89" s="41">
        <v>709.83333333333314</v>
      </c>
      <c r="J89" s="41">
        <v>724.43333333333305</v>
      </c>
      <c r="K89" s="41">
        <v>728.56666666666649</v>
      </c>
      <c r="L89" s="41">
        <v>731.73333333333301</v>
      </c>
      <c r="M89" s="31">
        <v>725.4</v>
      </c>
      <c r="N89" s="31">
        <v>718.1</v>
      </c>
      <c r="O89" s="42">
        <v>84508875</v>
      </c>
      <c r="P89" s="43">
        <v>-1.5757866922892143E-2</v>
      </c>
    </row>
    <row r="90" spans="1:16" ht="12.75" customHeight="1">
      <c r="A90" s="31">
        <v>80</v>
      </c>
      <c r="B90" s="32" t="s">
        <v>64</v>
      </c>
      <c r="C90" s="33" t="s">
        <v>127</v>
      </c>
      <c r="D90" s="34">
        <v>44469</v>
      </c>
      <c r="E90" s="40">
        <v>1623.7</v>
      </c>
      <c r="F90" s="40">
        <v>1619.0166666666667</v>
      </c>
      <c r="G90" s="41">
        <v>1609.6333333333332</v>
      </c>
      <c r="H90" s="41">
        <v>1595.5666666666666</v>
      </c>
      <c r="I90" s="41">
        <v>1586.1833333333332</v>
      </c>
      <c r="J90" s="41">
        <v>1633.0833333333333</v>
      </c>
      <c r="K90" s="41">
        <v>1642.4666666666669</v>
      </c>
      <c r="L90" s="41">
        <v>1656.5333333333333</v>
      </c>
      <c r="M90" s="31">
        <v>1628.4</v>
      </c>
      <c r="N90" s="31">
        <v>1604.95</v>
      </c>
      <c r="O90" s="42">
        <v>2198525</v>
      </c>
      <c r="P90" s="43">
        <v>-6.7204301075268818E-3</v>
      </c>
    </row>
    <row r="91" spans="1:16" ht="12.75" customHeight="1">
      <c r="A91" s="31">
        <v>81</v>
      </c>
      <c r="B91" s="32" t="s">
        <v>64</v>
      </c>
      <c r="C91" s="33" t="s">
        <v>128</v>
      </c>
      <c r="D91" s="34">
        <v>44469</v>
      </c>
      <c r="E91" s="40">
        <v>697.9</v>
      </c>
      <c r="F91" s="40">
        <v>704.36666666666667</v>
      </c>
      <c r="G91" s="41">
        <v>689.88333333333333</v>
      </c>
      <c r="H91" s="41">
        <v>681.86666666666667</v>
      </c>
      <c r="I91" s="41">
        <v>667.38333333333333</v>
      </c>
      <c r="J91" s="41">
        <v>712.38333333333333</v>
      </c>
      <c r="K91" s="41">
        <v>726.86666666666667</v>
      </c>
      <c r="L91" s="41">
        <v>734.88333333333333</v>
      </c>
      <c r="M91" s="31">
        <v>718.85</v>
      </c>
      <c r="N91" s="31">
        <v>696.35</v>
      </c>
      <c r="O91" s="42">
        <v>6988500</v>
      </c>
      <c r="P91" s="43">
        <v>1.8806035425322547E-2</v>
      </c>
    </row>
    <row r="92" spans="1:16" ht="12.75" customHeight="1">
      <c r="A92" s="31">
        <v>82</v>
      </c>
      <c r="B92" s="32" t="s">
        <v>75</v>
      </c>
      <c r="C92" s="33" t="s">
        <v>129</v>
      </c>
      <c r="D92" s="34">
        <v>44469</v>
      </c>
      <c r="E92" s="40">
        <v>8.4499999999999993</v>
      </c>
      <c r="F92" s="40">
        <v>8.2666666666666675</v>
      </c>
      <c r="G92" s="41">
        <v>7.9833333333333343</v>
      </c>
      <c r="H92" s="41">
        <v>7.5166666666666666</v>
      </c>
      <c r="I92" s="41">
        <v>7.2333333333333334</v>
      </c>
      <c r="J92" s="41">
        <v>8.7333333333333343</v>
      </c>
      <c r="K92" s="41">
        <v>9.0166666666666693</v>
      </c>
      <c r="L92" s="41">
        <v>9.4833333333333361</v>
      </c>
      <c r="M92" s="31">
        <v>8.5500000000000007</v>
      </c>
      <c r="N92" s="31">
        <v>7.8</v>
      </c>
      <c r="O92" s="42">
        <v>830900000</v>
      </c>
      <c r="P92" s="43">
        <v>8.629999084835728E-2</v>
      </c>
    </row>
    <row r="93" spans="1:16" ht="12.75" customHeight="1">
      <c r="A93" s="31">
        <v>83</v>
      </c>
      <c r="B93" s="32" t="s">
        <v>59</v>
      </c>
      <c r="C93" s="33" t="s">
        <v>130</v>
      </c>
      <c r="D93" s="34">
        <v>44469</v>
      </c>
      <c r="E93" s="40">
        <v>46.9</v>
      </c>
      <c r="F93" s="40">
        <v>46.6</v>
      </c>
      <c r="G93" s="41">
        <v>46.2</v>
      </c>
      <c r="H93" s="41">
        <v>45.5</v>
      </c>
      <c r="I93" s="41">
        <v>45.1</v>
      </c>
      <c r="J93" s="41">
        <v>47.300000000000004</v>
      </c>
      <c r="K93" s="41">
        <v>47.699999999999996</v>
      </c>
      <c r="L93" s="41">
        <v>48.400000000000006</v>
      </c>
      <c r="M93" s="31">
        <v>47</v>
      </c>
      <c r="N93" s="31">
        <v>45.9</v>
      </c>
      <c r="O93" s="42">
        <v>181260000</v>
      </c>
      <c r="P93" s="43">
        <v>7.3917634635691657E-3</v>
      </c>
    </row>
    <row r="94" spans="1:16" ht="12.75" customHeight="1">
      <c r="A94" s="31">
        <v>84</v>
      </c>
      <c r="B94" s="32" t="s">
        <v>45</v>
      </c>
      <c r="C94" s="33" t="s">
        <v>417</v>
      </c>
      <c r="D94" s="34">
        <v>44469</v>
      </c>
      <c r="E94" s="40">
        <v>600.79999999999995</v>
      </c>
      <c r="F94" s="40">
        <v>602.51666666666654</v>
      </c>
      <c r="G94" s="41">
        <v>591.1333333333331</v>
      </c>
      <c r="H94" s="41">
        <v>581.46666666666658</v>
      </c>
      <c r="I94" s="41">
        <v>570.08333333333314</v>
      </c>
      <c r="J94" s="41">
        <v>612.18333333333305</v>
      </c>
      <c r="K94" s="41">
        <v>623.56666666666649</v>
      </c>
      <c r="L94" s="41">
        <v>633.23333333333301</v>
      </c>
      <c r="M94" s="31">
        <v>613.9</v>
      </c>
      <c r="N94" s="31">
        <v>592.85</v>
      </c>
      <c r="O94" s="42">
        <v>8885000</v>
      </c>
      <c r="P94" s="43">
        <v>0.1737120211360634</v>
      </c>
    </row>
    <row r="95" spans="1:16" ht="12.75" customHeight="1">
      <c r="A95" s="31">
        <v>85</v>
      </c>
      <c r="B95" s="32" t="s">
        <v>80</v>
      </c>
      <c r="C95" s="33" t="s">
        <v>131</v>
      </c>
      <c r="D95" s="34">
        <v>44469</v>
      </c>
      <c r="E95" s="40">
        <v>562.54999999999995</v>
      </c>
      <c r="F95" s="40">
        <v>564.26666666666665</v>
      </c>
      <c r="G95" s="41">
        <v>555.5333333333333</v>
      </c>
      <c r="H95" s="41">
        <v>548.51666666666665</v>
      </c>
      <c r="I95" s="41">
        <v>539.7833333333333</v>
      </c>
      <c r="J95" s="41">
        <v>571.2833333333333</v>
      </c>
      <c r="K95" s="41">
        <v>580.01666666666665</v>
      </c>
      <c r="L95" s="41">
        <v>587.0333333333333</v>
      </c>
      <c r="M95" s="31">
        <v>573</v>
      </c>
      <c r="N95" s="31">
        <v>557.25</v>
      </c>
      <c r="O95" s="42">
        <v>8866000</v>
      </c>
      <c r="P95" s="43">
        <v>2.4956286758861867E-2</v>
      </c>
    </row>
    <row r="96" spans="1:16" ht="12.75" customHeight="1">
      <c r="A96" s="31">
        <v>86</v>
      </c>
      <c r="B96" s="32" t="s">
        <v>107</v>
      </c>
      <c r="C96" s="33" t="s">
        <v>132</v>
      </c>
      <c r="D96" s="34">
        <v>44469</v>
      </c>
      <c r="E96" s="40">
        <v>151.44999999999999</v>
      </c>
      <c r="F96" s="40">
        <v>150.54999999999998</v>
      </c>
      <c r="G96" s="41">
        <v>147.24999999999997</v>
      </c>
      <c r="H96" s="41">
        <v>143.04999999999998</v>
      </c>
      <c r="I96" s="41">
        <v>139.74999999999997</v>
      </c>
      <c r="J96" s="41">
        <v>154.74999999999997</v>
      </c>
      <c r="K96" s="41">
        <v>158.04999999999998</v>
      </c>
      <c r="L96" s="41">
        <v>162.24999999999997</v>
      </c>
      <c r="M96" s="31">
        <v>153.85</v>
      </c>
      <c r="N96" s="31">
        <v>146.35</v>
      </c>
      <c r="O96" s="42">
        <v>11469900</v>
      </c>
      <c r="P96" s="43">
        <v>0.11401515151515151</v>
      </c>
    </row>
    <row r="97" spans="1:16" ht="12.75" customHeight="1">
      <c r="A97" s="31">
        <v>87</v>
      </c>
      <c r="B97" s="32" t="s">
        <v>45</v>
      </c>
      <c r="C97" s="33" t="s">
        <v>266</v>
      </c>
      <c r="D97" s="34">
        <v>44469</v>
      </c>
      <c r="E97" s="40">
        <v>8911.5499999999993</v>
      </c>
      <c r="F97" s="40">
        <v>8963.8333333333339</v>
      </c>
      <c r="G97" s="41">
        <v>8807.7166666666672</v>
      </c>
      <c r="H97" s="41">
        <v>8703.8833333333332</v>
      </c>
      <c r="I97" s="41">
        <v>8547.7666666666664</v>
      </c>
      <c r="J97" s="41">
        <v>9067.6666666666679</v>
      </c>
      <c r="K97" s="41">
        <v>9223.7833333333328</v>
      </c>
      <c r="L97" s="41">
        <v>9327.6166666666686</v>
      </c>
      <c r="M97" s="31">
        <v>9119.9500000000007</v>
      </c>
      <c r="N97" s="31">
        <v>8860</v>
      </c>
      <c r="O97" s="42">
        <v>277800</v>
      </c>
      <c r="P97" s="43">
        <v>1.0917030567685589E-2</v>
      </c>
    </row>
    <row r="98" spans="1:16" ht="12.75" customHeight="1">
      <c r="A98" s="31">
        <v>88</v>
      </c>
      <c r="B98" s="32" t="s">
        <v>45</v>
      </c>
      <c r="C98" s="33" t="s">
        <v>133</v>
      </c>
      <c r="D98" s="34">
        <v>44469</v>
      </c>
      <c r="E98" s="40">
        <v>1918.1</v>
      </c>
      <c r="F98" s="40">
        <v>1927.6499999999999</v>
      </c>
      <c r="G98" s="41">
        <v>1901.1499999999996</v>
      </c>
      <c r="H98" s="41">
        <v>1884.1999999999998</v>
      </c>
      <c r="I98" s="41">
        <v>1857.6999999999996</v>
      </c>
      <c r="J98" s="41">
        <v>1944.5999999999997</v>
      </c>
      <c r="K98" s="41">
        <v>1971.1000000000001</v>
      </c>
      <c r="L98" s="41">
        <v>1988.0499999999997</v>
      </c>
      <c r="M98" s="31">
        <v>1954.15</v>
      </c>
      <c r="N98" s="31">
        <v>1910.7</v>
      </c>
      <c r="O98" s="42">
        <v>2833500</v>
      </c>
      <c r="P98" s="43">
        <v>4.3070127001656543E-2</v>
      </c>
    </row>
    <row r="99" spans="1:16" ht="12.75" customHeight="1">
      <c r="A99" s="31">
        <v>89</v>
      </c>
      <c r="B99" s="32" t="s">
        <v>59</v>
      </c>
      <c r="C99" s="33" t="s">
        <v>134</v>
      </c>
      <c r="D99" s="34">
        <v>44469</v>
      </c>
      <c r="E99" s="40">
        <v>999.7</v>
      </c>
      <c r="F99" s="40">
        <v>1000.4499999999999</v>
      </c>
      <c r="G99" s="41">
        <v>992.89999999999986</v>
      </c>
      <c r="H99" s="41">
        <v>986.09999999999991</v>
      </c>
      <c r="I99" s="41">
        <v>978.54999999999984</v>
      </c>
      <c r="J99" s="41">
        <v>1007.2499999999999</v>
      </c>
      <c r="K99" s="41">
        <v>1014.7999999999998</v>
      </c>
      <c r="L99" s="41">
        <v>1021.5999999999999</v>
      </c>
      <c r="M99" s="31">
        <v>1008</v>
      </c>
      <c r="N99" s="31">
        <v>993.65</v>
      </c>
      <c r="O99" s="42">
        <v>15674400</v>
      </c>
      <c r="P99" s="43">
        <v>-3.7790055248618781E-2</v>
      </c>
    </row>
    <row r="100" spans="1:16" ht="12.75" customHeight="1">
      <c r="A100" s="31">
        <v>90</v>
      </c>
      <c r="B100" s="32" t="s">
        <v>75</v>
      </c>
      <c r="C100" s="33" t="s">
        <v>135</v>
      </c>
      <c r="D100" s="34">
        <v>44469</v>
      </c>
      <c r="E100" s="40">
        <v>242.55</v>
      </c>
      <c r="F100" s="40">
        <v>239.85</v>
      </c>
      <c r="G100" s="41">
        <v>235.2</v>
      </c>
      <c r="H100" s="41">
        <v>227.85</v>
      </c>
      <c r="I100" s="41">
        <v>223.2</v>
      </c>
      <c r="J100" s="41">
        <v>247.2</v>
      </c>
      <c r="K100" s="41">
        <v>251.85000000000002</v>
      </c>
      <c r="L100" s="41">
        <v>259.2</v>
      </c>
      <c r="M100" s="31">
        <v>244.5</v>
      </c>
      <c r="N100" s="31">
        <v>232.5</v>
      </c>
      <c r="O100" s="42">
        <v>13661200</v>
      </c>
      <c r="P100" s="43">
        <v>7.0175438596491229E-3</v>
      </c>
    </row>
    <row r="101" spans="1:16" ht="12.75" customHeight="1">
      <c r="A101" s="31">
        <v>91</v>
      </c>
      <c r="B101" s="32" t="s">
        <v>88</v>
      </c>
      <c r="C101" s="33" t="s">
        <v>136</v>
      </c>
      <c r="D101" s="34">
        <v>44469</v>
      </c>
      <c r="E101" s="40">
        <v>1692</v>
      </c>
      <c r="F101" s="40">
        <v>1690.6000000000001</v>
      </c>
      <c r="G101" s="41">
        <v>1684.9500000000003</v>
      </c>
      <c r="H101" s="41">
        <v>1677.9</v>
      </c>
      <c r="I101" s="41">
        <v>1672.2500000000002</v>
      </c>
      <c r="J101" s="41">
        <v>1697.6500000000003</v>
      </c>
      <c r="K101" s="41">
        <v>1703.3000000000004</v>
      </c>
      <c r="L101" s="41">
        <v>1710.3500000000004</v>
      </c>
      <c r="M101" s="31">
        <v>1696.25</v>
      </c>
      <c r="N101" s="31">
        <v>1683.55</v>
      </c>
      <c r="O101" s="42">
        <v>32372400</v>
      </c>
      <c r="P101" s="43">
        <v>7.3374283527193294E-3</v>
      </c>
    </row>
    <row r="102" spans="1:16" ht="12.75" customHeight="1">
      <c r="A102" s="31">
        <v>92</v>
      </c>
      <c r="B102" s="32" t="s">
        <v>80</v>
      </c>
      <c r="C102" s="33" t="s">
        <v>137</v>
      </c>
      <c r="D102" s="34">
        <v>44469</v>
      </c>
      <c r="E102" s="40">
        <v>113.2</v>
      </c>
      <c r="F102" s="40">
        <v>113.60000000000001</v>
      </c>
      <c r="G102" s="41">
        <v>112.10000000000002</v>
      </c>
      <c r="H102" s="41">
        <v>111.00000000000001</v>
      </c>
      <c r="I102" s="41">
        <v>109.50000000000003</v>
      </c>
      <c r="J102" s="41">
        <v>114.70000000000002</v>
      </c>
      <c r="K102" s="41">
        <v>116.19999999999999</v>
      </c>
      <c r="L102" s="41">
        <v>117.30000000000001</v>
      </c>
      <c r="M102" s="31">
        <v>115.1</v>
      </c>
      <c r="N102" s="31">
        <v>112.5</v>
      </c>
      <c r="O102" s="42">
        <v>52812500</v>
      </c>
      <c r="P102" s="43">
        <v>-7.4517468849254823E-3</v>
      </c>
    </row>
    <row r="103" spans="1:16" ht="12.75" customHeight="1">
      <c r="A103" s="31">
        <v>93</v>
      </c>
      <c r="B103" s="32" t="s">
        <v>48</v>
      </c>
      <c r="C103" s="33" t="s">
        <v>267</v>
      </c>
      <c r="D103" s="34">
        <v>44469</v>
      </c>
      <c r="E103" s="40">
        <v>2526.3000000000002</v>
      </c>
      <c r="F103" s="40">
        <v>2530.3666666666668</v>
      </c>
      <c r="G103" s="41">
        <v>2511.3333333333335</v>
      </c>
      <c r="H103" s="41">
        <v>2496.3666666666668</v>
      </c>
      <c r="I103" s="41">
        <v>2477.3333333333335</v>
      </c>
      <c r="J103" s="41">
        <v>2545.3333333333335</v>
      </c>
      <c r="K103" s="41">
        <v>2564.3666666666663</v>
      </c>
      <c r="L103" s="41">
        <v>2579.3333333333335</v>
      </c>
      <c r="M103" s="31">
        <v>2549.4</v>
      </c>
      <c r="N103" s="31">
        <v>2515.4</v>
      </c>
      <c r="O103" s="42">
        <v>175500</v>
      </c>
      <c r="P103" s="43">
        <v>-7.6335877862595417E-3</v>
      </c>
    </row>
    <row r="104" spans="1:16" ht="12.75" customHeight="1">
      <c r="A104" s="31">
        <v>94</v>
      </c>
      <c r="B104" s="32" t="s">
        <v>45</v>
      </c>
      <c r="C104" s="33" t="s">
        <v>138</v>
      </c>
      <c r="D104" s="34">
        <v>44469</v>
      </c>
      <c r="E104" s="40">
        <v>3302.7</v>
      </c>
      <c r="F104" s="40">
        <v>3288.2999999999997</v>
      </c>
      <c r="G104" s="41">
        <v>3224.3999999999996</v>
      </c>
      <c r="H104" s="41">
        <v>3146.1</v>
      </c>
      <c r="I104" s="41">
        <v>3082.2</v>
      </c>
      <c r="J104" s="41">
        <v>3366.5999999999995</v>
      </c>
      <c r="K104" s="41">
        <v>3430.5</v>
      </c>
      <c r="L104" s="41">
        <v>3508.7999999999993</v>
      </c>
      <c r="M104" s="31">
        <v>3352.2</v>
      </c>
      <c r="N104" s="31">
        <v>3210</v>
      </c>
      <c r="O104" s="42">
        <v>1890850</v>
      </c>
      <c r="P104" s="43">
        <v>-0.20994024986420423</v>
      </c>
    </row>
    <row r="105" spans="1:16" ht="12.75" customHeight="1">
      <c r="A105" s="31">
        <v>95</v>
      </c>
      <c r="B105" s="32" t="s">
        <v>57</v>
      </c>
      <c r="C105" s="33" t="s">
        <v>139</v>
      </c>
      <c r="D105" s="34">
        <v>44469</v>
      </c>
      <c r="E105" s="40">
        <v>213.25</v>
      </c>
      <c r="F105" s="40">
        <v>212.79999999999998</v>
      </c>
      <c r="G105" s="41">
        <v>211.44999999999996</v>
      </c>
      <c r="H105" s="41">
        <v>209.64999999999998</v>
      </c>
      <c r="I105" s="41">
        <v>208.29999999999995</v>
      </c>
      <c r="J105" s="41">
        <v>214.59999999999997</v>
      </c>
      <c r="K105" s="41">
        <v>215.95</v>
      </c>
      <c r="L105" s="41">
        <v>217.74999999999997</v>
      </c>
      <c r="M105" s="31">
        <v>214.15</v>
      </c>
      <c r="N105" s="31">
        <v>211</v>
      </c>
      <c r="O105" s="42">
        <v>172204800</v>
      </c>
      <c r="P105" s="43">
        <v>-1.4720421838954192E-2</v>
      </c>
    </row>
    <row r="106" spans="1:16" ht="12.75" customHeight="1">
      <c r="A106" s="31">
        <v>96</v>
      </c>
      <c r="B106" s="32" t="s">
        <v>121</v>
      </c>
      <c r="C106" s="33" t="s">
        <v>140</v>
      </c>
      <c r="D106" s="34">
        <v>44469</v>
      </c>
      <c r="E106" s="40">
        <v>401.75</v>
      </c>
      <c r="F106" s="40">
        <v>400.63333333333338</v>
      </c>
      <c r="G106" s="41">
        <v>397.11666666666679</v>
      </c>
      <c r="H106" s="41">
        <v>392.48333333333341</v>
      </c>
      <c r="I106" s="41">
        <v>388.96666666666681</v>
      </c>
      <c r="J106" s="41">
        <v>405.26666666666677</v>
      </c>
      <c r="K106" s="41">
        <v>408.7833333333333</v>
      </c>
      <c r="L106" s="41">
        <v>413.41666666666674</v>
      </c>
      <c r="M106" s="31">
        <v>404.15</v>
      </c>
      <c r="N106" s="31">
        <v>396</v>
      </c>
      <c r="O106" s="42">
        <v>42625000</v>
      </c>
      <c r="P106" s="43">
        <v>1.3192298550035654E-2</v>
      </c>
    </row>
    <row r="107" spans="1:16" ht="12.75" customHeight="1">
      <c r="A107" s="31">
        <v>97</v>
      </c>
      <c r="B107" s="32" t="s">
        <v>121</v>
      </c>
      <c r="C107" s="33" t="s">
        <v>141</v>
      </c>
      <c r="D107" s="34">
        <v>44469</v>
      </c>
      <c r="E107" s="40">
        <v>690.95</v>
      </c>
      <c r="F107" s="40">
        <v>689.79999999999984</v>
      </c>
      <c r="G107" s="41">
        <v>685.6999999999997</v>
      </c>
      <c r="H107" s="41">
        <v>680.44999999999982</v>
      </c>
      <c r="I107" s="41">
        <v>676.34999999999968</v>
      </c>
      <c r="J107" s="41">
        <v>695.04999999999973</v>
      </c>
      <c r="K107" s="41">
        <v>699.14999999999986</v>
      </c>
      <c r="L107" s="41">
        <v>704.39999999999975</v>
      </c>
      <c r="M107" s="31">
        <v>693.9</v>
      </c>
      <c r="N107" s="31">
        <v>684.55</v>
      </c>
      <c r="O107" s="42">
        <v>48408300</v>
      </c>
      <c r="P107" s="43">
        <v>-3.8060841783581051E-3</v>
      </c>
    </row>
    <row r="108" spans="1:16" ht="12.75" customHeight="1">
      <c r="A108" s="31">
        <v>98</v>
      </c>
      <c r="B108" s="32" t="s">
        <v>45</v>
      </c>
      <c r="C108" s="33" t="s">
        <v>142</v>
      </c>
      <c r="D108" s="34">
        <v>44469</v>
      </c>
      <c r="E108" s="40">
        <v>4099.3999999999996</v>
      </c>
      <c r="F108" s="40">
        <v>4094.9166666666665</v>
      </c>
      <c r="G108" s="41">
        <v>4041.4333333333334</v>
      </c>
      <c r="H108" s="41">
        <v>3983.4666666666667</v>
      </c>
      <c r="I108" s="41">
        <v>3929.9833333333336</v>
      </c>
      <c r="J108" s="41">
        <v>4152.8833333333332</v>
      </c>
      <c r="K108" s="41">
        <v>4206.3666666666659</v>
      </c>
      <c r="L108" s="41">
        <v>4264.333333333333</v>
      </c>
      <c r="M108" s="31">
        <v>4148.3999999999996</v>
      </c>
      <c r="N108" s="31">
        <v>4036.95</v>
      </c>
      <c r="O108" s="42">
        <v>1579250</v>
      </c>
      <c r="P108" s="43">
        <v>3.2695765898316166E-2</v>
      </c>
    </row>
    <row r="109" spans="1:16" ht="12.75" customHeight="1">
      <c r="A109" s="31">
        <v>99</v>
      </c>
      <c r="B109" s="32" t="s">
        <v>59</v>
      </c>
      <c r="C109" s="33" t="s">
        <v>143</v>
      </c>
      <c r="D109" s="34">
        <v>44469</v>
      </c>
      <c r="E109" s="40">
        <v>1818.6</v>
      </c>
      <c r="F109" s="40">
        <v>1823.5166666666667</v>
      </c>
      <c r="G109" s="41">
        <v>1803.1333333333332</v>
      </c>
      <c r="H109" s="41">
        <v>1787.6666666666665</v>
      </c>
      <c r="I109" s="41">
        <v>1767.2833333333331</v>
      </c>
      <c r="J109" s="41">
        <v>1838.9833333333333</v>
      </c>
      <c r="K109" s="41">
        <v>1859.366666666667</v>
      </c>
      <c r="L109" s="41">
        <v>1874.8333333333335</v>
      </c>
      <c r="M109" s="31">
        <v>1843.9</v>
      </c>
      <c r="N109" s="31">
        <v>1808.05</v>
      </c>
      <c r="O109" s="42">
        <v>18936000</v>
      </c>
      <c r="P109" s="43">
        <v>1.2598660991208745E-2</v>
      </c>
    </row>
    <row r="110" spans="1:16" ht="12.75" customHeight="1">
      <c r="A110" s="31">
        <v>100</v>
      </c>
      <c r="B110" s="32" t="s">
        <v>64</v>
      </c>
      <c r="C110" s="33" t="s">
        <v>144</v>
      </c>
      <c r="D110" s="34">
        <v>44469</v>
      </c>
      <c r="E110" s="40">
        <v>85</v>
      </c>
      <c r="F110" s="40">
        <v>84.833333333333329</v>
      </c>
      <c r="G110" s="41">
        <v>84.316666666666663</v>
      </c>
      <c r="H110" s="41">
        <v>83.63333333333334</v>
      </c>
      <c r="I110" s="41">
        <v>83.116666666666674</v>
      </c>
      <c r="J110" s="41">
        <v>85.516666666666652</v>
      </c>
      <c r="K110" s="41">
        <v>86.033333333333331</v>
      </c>
      <c r="L110" s="41">
        <v>86.71666666666664</v>
      </c>
      <c r="M110" s="31">
        <v>85.35</v>
      </c>
      <c r="N110" s="31">
        <v>84.15</v>
      </c>
      <c r="O110" s="42">
        <v>57202840</v>
      </c>
      <c r="P110" s="43">
        <v>9.2898756101401359E-3</v>
      </c>
    </row>
    <row r="111" spans="1:16" ht="12.75" customHeight="1">
      <c r="A111" s="31">
        <v>101</v>
      </c>
      <c r="B111" s="32" t="s">
        <v>45</v>
      </c>
      <c r="C111" s="33" t="s">
        <v>145</v>
      </c>
      <c r="D111" s="34">
        <v>44469</v>
      </c>
      <c r="E111" s="40">
        <v>4123.2</v>
      </c>
      <c r="F111" s="40">
        <v>4111.9000000000005</v>
      </c>
      <c r="G111" s="41">
        <v>4075.2500000000009</v>
      </c>
      <c r="H111" s="41">
        <v>4027.3</v>
      </c>
      <c r="I111" s="41">
        <v>3990.6500000000005</v>
      </c>
      <c r="J111" s="41">
        <v>4159.8500000000013</v>
      </c>
      <c r="K111" s="41">
        <v>4196.5000000000009</v>
      </c>
      <c r="L111" s="41">
        <v>4244.4500000000016</v>
      </c>
      <c r="M111" s="31">
        <v>4148.55</v>
      </c>
      <c r="N111" s="31">
        <v>4063.95</v>
      </c>
      <c r="O111" s="42">
        <v>440000</v>
      </c>
      <c r="P111" s="43">
        <v>3.0444964871194378E-2</v>
      </c>
    </row>
    <row r="112" spans="1:16" ht="12.75" customHeight="1">
      <c r="A112" s="31">
        <v>102</v>
      </c>
      <c r="B112" s="32" t="s">
        <v>64</v>
      </c>
      <c r="C112" s="33" t="s">
        <v>146</v>
      </c>
      <c r="D112" s="34">
        <v>44469</v>
      </c>
      <c r="E112" s="40">
        <v>411.1</v>
      </c>
      <c r="F112" s="40">
        <v>411.08333333333331</v>
      </c>
      <c r="G112" s="41">
        <v>403.56666666666661</v>
      </c>
      <c r="H112" s="41">
        <v>396.0333333333333</v>
      </c>
      <c r="I112" s="41">
        <v>388.51666666666659</v>
      </c>
      <c r="J112" s="41">
        <v>418.61666666666662</v>
      </c>
      <c r="K112" s="41">
        <v>426.13333333333338</v>
      </c>
      <c r="L112" s="41">
        <v>433.66666666666663</v>
      </c>
      <c r="M112" s="31">
        <v>418.6</v>
      </c>
      <c r="N112" s="31">
        <v>403.55</v>
      </c>
      <c r="O112" s="42">
        <v>25292000</v>
      </c>
      <c r="P112" s="43">
        <v>6.5195417789757418E-2</v>
      </c>
    </row>
    <row r="113" spans="1:16" ht="12.75" customHeight="1">
      <c r="A113" s="31">
        <v>103</v>
      </c>
      <c r="B113" s="32" t="s">
        <v>71</v>
      </c>
      <c r="C113" s="33" t="s">
        <v>147</v>
      </c>
      <c r="D113" s="34">
        <v>44469</v>
      </c>
      <c r="E113" s="40">
        <v>1670.55</v>
      </c>
      <c r="F113" s="40">
        <v>1671.1833333333334</v>
      </c>
      <c r="G113" s="41">
        <v>1661.3666666666668</v>
      </c>
      <c r="H113" s="41">
        <v>1652.1833333333334</v>
      </c>
      <c r="I113" s="41">
        <v>1642.3666666666668</v>
      </c>
      <c r="J113" s="41">
        <v>1680.3666666666668</v>
      </c>
      <c r="K113" s="41">
        <v>1690.1833333333334</v>
      </c>
      <c r="L113" s="41">
        <v>1699.3666666666668</v>
      </c>
      <c r="M113" s="31">
        <v>1681</v>
      </c>
      <c r="N113" s="31">
        <v>1662</v>
      </c>
      <c r="O113" s="42">
        <v>14697575</v>
      </c>
      <c r="P113" s="43">
        <v>6.6551832132790475E-4</v>
      </c>
    </row>
    <row r="114" spans="1:16" ht="12.75" customHeight="1">
      <c r="A114" s="31">
        <v>104</v>
      </c>
      <c r="B114" s="32" t="s">
        <v>88</v>
      </c>
      <c r="C114" s="33" t="s">
        <v>148</v>
      </c>
      <c r="D114" s="34">
        <v>44469</v>
      </c>
      <c r="E114" s="40">
        <v>5454.2</v>
      </c>
      <c r="F114" s="40">
        <v>5438</v>
      </c>
      <c r="G114" s="41">
        <v>5396.2</v>
      </c>
      <c r="H114" s="41">
        <v>5338.2</v>
      </c>
      <c r="I114" s="41">
        <v>5296.4</v>
      </c>
      <c r="J114" s="41">
        <v>5496</v>
      </c>
      <c r="K114" s="41">
        <v>5537.7999999999993</v>
      </c>
      <c r="L114" s="41">
        <v>5595.8</v>
      </c>
      <c r="M114" s="31">
        <v>5479.8</v>
      </c>
      <c r="N114" s="31">
        <v>5380</v>
      </c>
      <c r="O114" s="42">
        <v>724050</v>
      </c>
      <c r="P114" s="43">
        <v>-2.2280737289852137E-2</v>
      </c>
    </row>
    <row r="115" spans="1:16" ht="12.75" customHeight="1">
      <c r="A115" s="31">
        <v>105</v>
      </c>
      <c r="B115" s="32" t="s">
        <v>88</v>
      </c>
      <c r="C115" s="33" t="s">
        <v>149</v>
      </c>
      <c r="D115" s="34">
        <v>44469</v>
      </c>
      <c r="E115" s="40">
        <v>4332.5</v>
      </c>
      <c r="F115" s="40">
        <v>4343.4000000000005</v>
      </c>
      <c r="G115" s="41">
        <v>4294.1000000000013</v>
      </c>
      <c r="H115" s="41">
        <v>4255.7000000000007</v>
      </c>
      <c r="I115" s="41">
        <v>4206.4000000000015</v>
      </c>
      <c r="J115" s="41">
        <v>4381.8000000000011</v>
      </c>
      <c r="K115" s="41">
        <v>4431.1000000000004</v>
      </c>
      <c r="L115" s="41">
        <v>4469.5000000000009</v>
      </c>
      <c r="M115" s="31">
        <v>4392.7</v>
      </c>
      <c r="N115" s="31">
        <v>4305</v>
      </c>
      <c r="O115" s="42">
        <v>630000</v>
      </c>
      <c r="P115" s="43">
        <v>2.4057217165149546E-2</v>
      </c>
    </row>
    <row r="116" spans="1:16" ht="12.75" customHeight="1">
      <c r="A116" s="31">
        <v>106</v>
      </c>
      <c r="B116" s="32" t="s">
        <v>48</v>
      </c>
      <c r="C116" s="33" t="s">
        <v>150</v>
      </c>
      <c r="D116" s="34">
        <v>44469</v>
      </c>
      <c r="E116" s="40">
        <v>982.25</v>
      </c>
      <c r="F116" s="40">
        <v>980.98333333333323</v>
      </c>
      <c r="G116" s="41">
        <v>976.11666666666645</v>
      </c>
      <c r="H116" s="41">
        <v>969.98333333333323</v>
      </c>
      <c r="I116" s="41">
        <v>965.11666666666645</v>
      </c>
      <c r="J116" s="41">
        <v>987.11666666666645</v>
      </c>
      <c r="K116" s="41">
        <v>991.98333333333323</v>
      </c>
      <c r="L116" s="41">
        <v>998.11666666666645</v>
      </c>
      <c r="M116" s="31">
        <v>985.85</v>
      </c>
      <c r="N116" s="31">
        <v>974.85</v>
      </c>
      <c r="O116" s="42">
        <v>9665350</v>
      </c>
      <c r="P116" s="43">
        <v>-1.130336492478915E-2</v>
      </c>
    </row>
    <row r="117" spans="1:16" ht="12.75" customHeight="1">
      <c r="A117" s="31">
        <v>107</v>
      </c>
      <c r="B117" s="32" t="s">
        <v>50</v>
      </c>
      <c r="C117" s="33" t="s">
        <v>151</v>
      </c>
      <c r="D117" s="34">
        <v>44469</v>
      </c>
      <c r="E117" s="40">
        <v>751.75</v>
      </c>
      <c r="F117" s="40">
        <v>752.25</v>
      </c>
      <c r="G117" s="41">
        <v>747.5</v>
      </c>
      <c r="H117" s="41">
        <v>743.25</v>
      </c>
      <c r="I117" s="41">
        <v>738.5</v>
      </c>
      <c r="J117" s="41">
        <v>756.5</v>
      </c>
      <c r="K117" s="41">
        <v>761.25</v>
      </c>
      <c r="L117" s="41">
        <v>765.5</v>
      </c>
      <c r="M117" s="31">
        <v>757</v>
      </c>
      <c r="N117" s="31">
        <v>748</v>
      </c>
      <c r="O117" s="42">
        <v>13906200</v>
      </c>
      <c r="P117" s="43">
        <v>-4.8589891298902966E-3</v>
      </c>
    </row>
    <row r="118" spans="1:16" ht="12.75" customHeight="1">
      <c r="A118" s="31">
        <v>108</v>
      </c>
      <c r="B118" s="32" t="s">
        <v>64</v>
      </c>
      <c r="C118" s="33" t="s">
        <v>152</v>
      </c>
      <c r="D118" s="34">
        <v>44469</v>
      </c>
      <c r="E118" s="40">
        <v>168</v>
      </c>
      <c r="F118" s="40">
        <v>167.70000000000002</v>
      </c>
      <c r="G118" s="41">
        <v>166.05000000000004</v>
      </c>
      <c r="H118" s="41">
        <v>164.10000000000002</v>
      </c>
      <c r="I118" s="41">
        <v>162.45000000000005</v>
      </c>
      <c r="J118" s="41">
        <v>169.65000000000003</v>
      </c>
      <c r="K118" s="41">
        <v>171.3</v>
      </c>
      <c r="L118" s="41">
        <v>173.25000000000003</v>
      </c>
      <c r="M118" s="31">
        <v>169.35</v>
      </c>
      <c r="N118" s="31">
        <v>165.75</v>
      </c>
      <c r="O118" s="42">
        <v>28812000</v>
      </c>
      <c r="P118" s="43">
        <v>-2.411597344533261E-2</v>
      </c>
    </row>
    <row r="119" spans="1:16" ht="12.75" customHeight="1">
      <c r="A119" s="31">
        <v>109</v>
      </c>
      <c r="B119" s="32" t="s">
        <v>64</v>
      </c>
      <c r="C119" s="33" t="s">
        <v>153</v>
      </c>
      <c r="D119" s="34">
        <v>44469</v>
      </c>
      <c r="E119" s="40">
        <v>165.3</v>
      </c>
      <c r="F119" s="40">
        <v>164.56666666666666</v>
      </c>
      <c r="G119" s="41">
        <v>163.43333333333334</v>
      </c>
      <c r="H119" s="41">
        <v>161.56666666666666</v>
      </c>
      <c r="I119" s="41">
        <v>160.43333333333334</v>
      </c>
      <c r="J119" s="41">
        <v>166.43333333333334</v>
      </c>
      <c r="K119" s="41">
        <v>167.56666666666666</v>
      </c>
      <c r="L119" s="41">
        <v>169.43333333333334</v>
      </c>
      <c r="M119" s="31">
        <v>165.7</v>
      </c>
      <c r="N119" s="31">
        <v>162.69999999999999</v>
      </c>
      <c r="O119" s="42">
        <v>27204000</v>
      </c>
      <c r="P119" s="43">
        <v>8.8300220750551876E-4</v>
      </c>
    </row>
    <row r="120" spans="1:16" ht="12.75" customHeight="1">
      <c r="A120" s="31">
        <v>110</v>
      </c>
      <c r="B120" s="32" t="s">
        <v>57</v>
      </c>
      <c r="C120" s="33" t="s">
        <v>154</v>
      </c>
      <c r="D120" s="34">
        <v>44469</v>
      </c>
      <c r="E120" s="40">
        <v>575.04999999999995</v>
      </c>
      <c r="F120" s="40">
        <v>570.49999999999989</v>
      </c>
      <c r="G120" s="41">
        <v>565.0999999999998</v>
      </c>
      <c r="H120" s="41">
        <v>555.14999999999986</v>
      </c>
      <c r="I120" s="41">
        <v>549.74999999999977</v>
      </c>
      <c r="J120" s="41">
        <v>580.44999999999982</v>
      </c>
      <c r="K120" s="41">
        <v>585.84999999999991</v>
      </c>
      <c r="L120" s="41">
        <v>595.79999999999984</v>
      </c>
      <c r="M120" s="31">
        <v>575.9</v>
      </c>
      <c r="N120" s="31">
        <v>560.54999999999995</v>
      </c>
      <c r="O120" s="42">
        <v>10430000</v>
      </c>
      <c r="P120" s="43">
        <v>-2.6773761713520749E-3</v>
      </c>
    </row>
    <row r="121" spans="1:16" ht="12.75" customHeight="1">
      <c r="A121" s="31">
        <v>111</v>
      </c>
      <c r="B121" s="32" t="s">
        <v>50</v>
      </c>
      <c r="C121" s="33" t="s">
        <v>155</v>
      </c>
      <c r="D121" s="34">
        <v>44469</v>
      </c>
      <c r="E121" s="40">
        <v>6807.4</v>
      </c>
      <c r="F121" s="40">
        <v>6793.4666666666672</v>
      </c>
      <c r="G121" s="41">
        <v>6758.9333333333343</v>
      </c>
      <c r="H121" s="41">
        <v>6710.4666666666672</v>
      </c>
      <c r="I121" s="41">
        <v>6675.9333333333343</v>
      </c>
      <c r="J121" s="41">
        <v>6841.9333333333343</v>
      </c>
      <c r="K121" s="41">
        <v>6876.4666666666672</v>
      </c>
      <c r="L121" s="41">
        <v>6924.9333333333343</v>
      </c>
      <c r="M121" s="31">
        <v>6828</v>
      </c>
      <c r="N121" s="31">
        <v>6745</v>
      </c>
      <c r="O121" s="42">
        <v>3387600</v>
      </c>
      <c r="P121" s="43">
        <v>-3.7642630278790731E-3</v>
      </c>
    </row>
    <row r="122" spans="1:16" ht="12.75" customHeight="1">
      <c r="A122" s="31">
        <v>112</v>
      </c>
      <c r="B122" s="32" t="s">
        <v>57</v>
      </c>
      <c r="C122" s="33" t="s">
        <v>156</v>
      </c>
      <c r="D122" s="34">
        <v>44469</v>
      </c>
      <c r="E122" s="40">
        <v>757.9</v>
      </c>
      <c r="F122" s="40">
        <v>756.4</v>
      </c>
      <c r="G122" s="41">
        <v>746.59999999999991</v>
      </c>
      <c r="H122" s="41">
        <v>735.3</v>
      </c>
      <c r="I122" s="41">
        <v>725.49999999999989</v>
      </c>
      <c r="J122" s="41">
        <v>767.69999999999993</v>
      </c>
      <c r="K122" s="41">
        <v>777.49999999999989</v>
      </c>
      <c r="L122" s="41">
        <v>788.8</v>
      </c>
      <c r="M122" s="31">
        <v>766.2</v>
      </c>
      <c r="N122" s="31">
        <v>745.1</v>
      </c>
      <c r="O122" s="42">
        <v>14837500</v>
      </c>
      <c r="P122" s="43">
        <v>0</v>
      </c>
    </row>
    <row r="123" spans="1:16" ht="12.75" customHeight="1">
      <c r="A123" s="31">
        <v>113</v>
      </c>
      <c r="B123" s="32" t="s">
        <v>45</v>
      </c>
      <c r="C123" s="33" t="s">
        <v>471</v>
      </c>
      <c r="D123" s="34">
        <v>44469</v>
      </c>
      <c r="E123" s="40">
        <v>1663.75</v>
      </c>
      <c r="F123" s="40">
        <v>1655.2333333333333</v>
      </c>
      <c r="G123" s="41">
        <v>1636.1166666666668</v>
      </c>
      <c r="H123" s="41">
        <v>1608.4833333333333</v>
      </c>
      <c r="I123" s="41">
        <v>1589.3666666666668</v>
      </c>
      <c r="J123" s="41">
        <v>1682.8666666666668</v>
      </c>
      <c r="K123" s="41">
        <v>1701.9833333333331</v>
      </c>
      <c r="L123" s="41">
        <v>1729.6166666666668</v>
      </c>
      <c r="M123" s="31">
        <v>1674.35</v>
      </c>
      <c r="N123" s="31">
        <v>1627.6</v>
      </c>
      <c r="O123" s="42">
        <v>2175250</v>
      </c>
      <c r="P123" s="43">
        <v>-4.0064102564102561E-3</v>
      </c>
    </row>
    <row r="124" spans="1:16" ht="12.75" customHeight="1">
      <c r="A124" s="31">
        <v>114</v>
      </c>
      <c r="B124" s="32" t="s">
        <v>48</v>
      </c>
      <c r="C124" s="33" t="s">
        <v>157</v>
      </c>
      <c r="D124" s="34">
        <v>44469</v>
      </c>
      <c r="E124" s="40">
        <v>3018.6</v>
      </c>
      <c r="F124" s="40">
        <v>2998.3333333333335</v>
      </c>
      <c r="G124" s="41">
        <v>2937.666666666667</v>
      </c>
      <c r="H124" s="41">
        <v>2856.7333333333336</v>
      </c>
      <c r="I124" s="41">
        <v>2796.0666666666671</v>
      </c>
      <c r="J124" s="41">
        <v>3079.2666666666669</v>
      </c>
      <c r="K124" s="41">
        <v>3139.9333333333338</v>
      </c>
      <c r="L124" s="41">
        <v>3220.8666666666668</v>
      </c>
      <c r="M124" s="31">
        <v>3059</v>
      </c>
      <c r="N124" s="31">
        <v>2917.4</v>
      </c>
      <c r="O124" s="42">
        <v>329600</v>
      </c>
      <c r="P124" s="43">
        <v>1.2285012285012284E-2</v>
      </c>
    </row>
    <row r="125" spans="1:16" ht="12.75" customHeight="1">
      <c r="A125" s="31">
        <v>115</v>
      </c>
      <c r="B125" s="32" t="s">
        <v>64</v>
      </c>
      <c r="C125" s="33" t="s">
        <v>158</v>
      </c>
      <c r="D125" s="34">
        <v>44469</v>
      </c>
      <c r="E125" s="40">
        <v>1086.5999999999999</v>
      </c>
      <c r="F125" s="40">
        <v>1088.6499999999999</v>
      </c>
      <c r="G125" s="41">
        <v>1079.2999999999997</v>
      </c>
      <c r="H125" s="41">
        <v>1071.9999999999998</v>
      </c>
      <c r="I125" s="41">
        <v>1062.6499999999996</v>
      </c>
      <c r="J125" s="41">
        <v>1095.9499999999998</v>
      </c>
      <c r="K125" s="41">
        <v>1105.2999999999997</v>
      </c>
      <c r="L125" s="41">
        <v>1112.5999999999999</v>
      </c>
      <c r="M125" s="31">
        <v>1098</v>
      </c>
      <c r="N125" s="31">
        <v>1081.3499999999999</v>
      </c>
      <c r="O125" s="42">
        <v>3103750</v>
      </c>
      <c r="P125" s="43">
        <v>-3.4768546593895291E-2</v>
      </c>
    </row>
    <row r="126" spans="1:16" ht="12.75" customHeight="1">
      <c r="A126" s="31">
        <v>116</v>
      </c>
      <c r="B126" s="32" t="s">
        <v>80</v>
      </c>
      <c r="C126" s="33" t="s">
        <v>159</v>
      </c>
      <c r="D126" s="34">
        <v>44469</v>
      </c>
      <c r="E126" s="40">
        <v>1158.4000000000001</v>
      </c>
      <c r="F126" s="40">
        <v>1164.8333333333333</v>
      </c>
      <c r="G126" s="41">
        <v>1149.6666666666665</v>
      </c>
      <c r="H126" s="41">
        <v>1140.9333333333332</v>
      </c>
      <c r="I126" s="41">
        <v>1125.7666666666664</v>
      </c>
      <c r="J126" s="41">
        <v>1173.5666666666666</v>
      </c>
      <c r="K126" s="41">
        <v>1188.7333333333331</v>
      </c>
      <c r="L126" s="41">
        <v>1197.4666666666667</v>
      </c>
      <c r="M126" s="31">
        <v>1180</v>
      </c>
      <c r="N126" s="31">
        <v>1156.0999999999999</v>
      </c>
      <c r="O126" s="42">
        <v>1851600</v>
      </c>
      <c r="P126" s="43">
        <v>1.5131578947368421E-2</v>
      </c>
    </row>
    <row r="127" spans="1:16" ht="12.75" customHeight="1">
      <c r="A127" s="31">
        <v>117</v>
      </c>
      <c r="B127" s="32" t="s">
        <v>88</v>
      </c>
      <c r="C127" s="33" t="s">
        <v>160</v>
      </c>
      <c r="D127" s="34">
        <v>44469</v>
      </c>
      <c r="E127" s="40">
        <v>3778.4</v>
      </c>
      <c r="F127" s="40">
        <v>3770.4666666666667</v>
      </c>
      <c r="G127" s="41">
        <v>3726.9333333333334</v>
      </c>
      <c r="H127" s="41">
        <v>3675.4666666666667</v>
      </c>
      <c r="I127" s="41">
        <v>3631.9333333333334</v>
      </c>
      <c r="J127" s="41">
        <v>3821.9333333333334</v>
      </c>
      <c r="K127" s="41">
        <v>3865.4666666666672</v>
      </c>
      <c r="L127" s="41">
        <v>3916.9333333333334</v>
      </c>
      <c r="M127" s="31">
        <v>3814</v>
      </c>
      <c r="N127" s="31">
        <v>3719</v>
      </c>
      <c r="O127" s="42">
        <v>2110800</v>
      </c>
      <c r="P127" s="43">
        <v>2.4859195960380658E-2</v>
      </c>
    </row>
    <row r="128" spans="1:16" ht="12.75" customHeight="1">
      <c r="A128" s="31">
        <v>118</v>
      </c>
      <c r="B128" s="32" t="s">
        <v>50</v>
      </c>
      <c r="C128" s="33" t="s">
        <v>161</v>
      </c>
      <c r="D128" s="34">
        <v>44469</v>
      </c>
      <c r="E128" s="40">
        <v>212.9</v>
      </c>
      <c r="F128" s="40">
        <v>212.25</v>
      </c>
      <c r="G128" s="41">
        <v>211.15</v>
      </c>
      <c r="H128" s="41">
        <v>209.4</v>
      </c>
      <c r="I128" s="41">
        <v>208.3</v>
      </c>
      <c r="J128" s="41">
        <v>214</v>
      </c>
      <c r="K128" s="41">
        <v>215.10000000000002</v>
      </c>
      <c r="L128" s="41">
        <v>216.85</v>
      </c>
      <c r="M128" s="31">
        <v>213.35</v>
      </c>
      <c r="N128" s="31">
        <v>210.5</v>
      </c>
      <c r="O128" s="42">
        <v>35563500</v>
      </c>
      <c r="P128" s="43">
        <v>-7.4240500146527302E-3</v>
      </c>
    </row>
    <row r="129" spans="1:16" ht="12.75" customHeight="1">
      <c r="A129" s="31">
        <v>119</v>
      </c>
      <c r="B129" s="32" t="s">
        <v>88</v>
      </c>
      <c r="C129" s="33" t="s">
        <v>162</v>
      </c>
      <c r="D129" s="34">
        <v>44469</v>
      </c>
      <c r="E129" s="40">
        <v>2938</v>
      </c>
      <c r="F129" s="40">
        <v>2919.9</v>
      </c>
      <c r="G129" s="41">
        <v>2895.25</v>
      </c>
      <c r="H129" s="41">
        <v>2852.5</v>
      </c>
      <c r="I129" s="41">
        <v>2827.85</v>
      </c>
      <c r="J129" s="41">
        <v>2962.65</v>
      </c>
      <c r="K129" s="41">
        <v>2987.3000000000006</v>
      </c>
      <c r="L129" s="41">
        <v>3030.05</v>
      </c>
      <c r="M129" s="31">
        <v>2944.55</v>
      </c>
      <c r="N129" s="31">
        <v>2877.15</v>
      </c>
      <c r="O129" s="42">
        <v>1957800</v>
      </c>
      <c r="P129" s="43">
        <v>9.8910310142497904E-3</v>
      </c>
    </row>
    <row r="130" spans="1:16" ht="12.75" customHeight="1">
      <c r="A130" s="31">
        <v>120</v>
      </c>
      <c r="B130" s="32" t="s">
        <v>50</v>
      </c>
      <c r="C130" s="33" t="s">
        <v>163</v>
      </c>
      <c r="D130" s="34">
        <v>44469</v>
      </c>
      <c r="E130" s="40">
        <v>80161</v>
      </c>
      <c r="F130" s="40">
        <v>80643.866666666654</v>
      </c>
      <c r="G130" s="41">
        <v>79597.933333333305</v>
      </c>
      <c r="H130" s="41">
        <v>79034.866666666654</v>
      </c>
      <c r="I130" s="41">
        <v>77988.933333333305</v>
      </c>
      <c r="J130" s="41">
        <v>81206.933333333305</v>
      </c>
      <c r="K130" s="41">
        <v>82252.866666666654</v>
      </c>
      <c r="L130" s="41">
        <v>82815.933333333305</v>
      </c>
      <c r="M130" s="31">
        <v>81689.8</v>
      </c>
      <c r="N130" s="31">
        <v>80080.800000000003</v>
      </c>
      <c r="O130" s="42">
        <v>42400</v>
      </c>
      <c r="P130" s="43">
        <v>4.3050430504305043E-2</v>
      </c>
    </row>
    <row r="131" spans="1:16" ht="12.75" customHeight="1">
      <c r="A131" s="31">
        <v>121</v>
      </c>
      <c r="B131" s="32" t="s">
        <v>64</v>
      </c>
      <c r="C131" s="33" t="s">
        <v>164</v>
      </c>
      <c r="D131" s="34">
        <v>44469</v>
      </c>
      <c r="E131" s="40">
        <v>1542.4</v>
      </c>
      <c r="F131" s="40">
        <v>1537.4166666666667</v>
      </c>
      <c r="G131" s="41">
        <v>1527.3833333333334</v>
      </c>
      <c r="H131" s="41">
        <v>1512.3666666666668</v>
      </c>
      <c r="I131" s="41">
        <v>1502.3333333333335</v>
      </c>
      <c r="J131" s="41">
        <v>1552.4333333333334</v>
      </c>
      <c r="K131" s="41">
        <v>1562.4666666666667</v>
      </c>
      <c r="L131" s="41">
        <v>1577.4833333333333</v>
      </c>
      <c r="M131" s="31">
        <v>1547.45</v>
      </c>
      <c r="N131" s="31">
        <v>1522.4</v>
      </c>
      <c r="O131" s="42">
        <v>3074250</v>
      </c>
      <c r="P131" s="43">
        <v>4.9948770491803282E-2</v>
      </c>
    </row>
    <row r="132" spans="1:16" ht="12.75" customHeight="1">
      <c r="A132" s="31">
        <v>122</v>
      </c>
      <c r="B132" s="32" t="s">
        <v>45</v>
      </c>
      <c r="C132" s="33" t="s">
        <v>165</v>
      </c>
      <c r="D132" s="34">
        <v>44469</v>
      </c>
      <c r="E132" s="40">
        <v>440.6</v>
      </c>
      <c r="F132" s="40">
        <v>442.8</v>
      </c>
      <c r="G132" s="41">
        <v>434.8</v>
      </c>
      <c r="H132" s="41">
        <v>429</v>
      </c>
      <c r="I132" s="41">
        <v>421</v>
      </c>
      <c r="J132" s="41">
        <v>448.6</v>
      </c>
      <c r="K132" s="41">
        <v>456.6</v>
      </c>
      <c r="L132" s="41">
        <v>462.40000000000003</v>
      </c>
      <c r="M132" s="31">
        <v>450.8</v>
      </c>
      <c r="N132" s="31">
        <v>437</v>
      </c>
      <c r="O132" s="42">
        <v>4785600</v>
      </c>
      <c r="P132" s="43">
        <v>0.17663257277734068</v>
      </c>
    </row>
    <row r="133" spans="1:16" ht="12.75" customHeight="1">
      <c r="A133" s="31">
        <v>123</v>
      </c>
      <c r="B133" s="32" t="s">
        <v>121</v>
      </c>
      <c r="C133" s="33" t="s">
        <v>166</v>
      </c>
      <c r="D133" s="34">
        <v>44469</v>
      </c>
      <c r="E133" s="40">
        <v>97.1</v>
      </c>
      <c r="F133" s="40">
        <v>96.183333333333337</v>
      </c>
      <c r="G133" s="41">
        <v>94.666666666666671</v>
      </c>
      <c r="H133" s="41">
        <v>92.233333333333334</v>
      </c>
      <c r="I133" s="41">
        <v>90.716666666666669</v>
      </c>
      <c r="J133" s="41">
        <v>98.616666666666674</v>
      </c>
      <c r="K133" s="41">
        <v>100.13333333333333</v>
      </c>
      <c r="L133" s="41">
        <v>102.56666666666668</v>
      </c>
      <c r="M133" s="31">
        <v>97.7</v>
      </c>
      <c r="N133" s="31">
        <v>93.75</v>
      </c>
      <c r="O133" s="42">
        <v>112081000</v>
      </c>
      <c r="P133" s="43">
        <v>-2.6144756277695715E-2</v>
      </c>
    </row>
    <row r="134" spans="1:16" ht="12.75" customHeight="1">
      <c r="A134" s="31">
        <v>124</v>
      </c>
      <c r="B134" s="32" t="s">
        <v>45</v>
      </c>
      <c r="C134" s="33" t="s">
        <v>167</v>
      </c>
      <c r="D134" s="34">
        <v>44469</v>
      </c>
      <c r="E134" s="40">
        <v>6700.75</v>
      </c>
      <c r="F134" s="40">
        <v>6703.2</v>
      </c>
      <c r="G134" s="41">
        <v>6606.5499999999993</v>
      </c>
      <c r="H134" s="41">
        <v>6512.3499999999995</v>
      </c>
      <c r="I134" s="41">
        <v>6415.6999999999989</v>
      </c>
      <c r="J134" s="41">
        <v>6797.4</v>
      </c>
      <c r="K134" s="41">
        <v>6894.0499999999993</v>
      </c>
      <c r="L134" s="41">
        <v>6988.25</v>
      </c>
      <c r="M134" s="31">
        <v>6799.85</v>
      </c>
      <c r="N134" s="31">
        <v>6609</v>
      </c>
      <c r="O134" s="42">
        <v>1104875</v>
      </c>
      <c r="P134" s="43">
        <v>-6.6532896821206042E-2</v>
      </c>
    </row>
    <row r="135" spans="1:16" ht="12.75" customHeight="1">
      <c r="A135" s="31">
        <v>125</v>
      </c>
      <c r="B135" s="32" t="s">
        <v>39</v>
      </c>
      <c r="C135" s="33" t="s">
        <v>168</v>
      </c>
      <c r="D135" s="34">
        <v>44469</v>
      </c>
      <c r="E135" s="40">
        <v>3969.6</v>
      </c>
      <c r="F135" s="40">
        <v>3974.9500000000003</v>
      </c>
      <c r="G135" s="41">
        <v>3926.5500000000006</v>
      </c>
      <c r="H135" s="41">
        <v>3883.5000000000005</v>
      </c>
      <c r="I135" s="41">
        <v>3835.1000000000008</v>
      </c>
      <c r="J135" s="41">
        <v>4018.0000000000005</v>
      </c>
      <c r="K135" s="41">
        <v>4066.4</v>
      </c>
      <c r="L135" s="41">
        <v>4109.4500000000007</v>
      </c>
      <c r="M135" s="31">
        <v>4023.35</v>
      </c>
      <c r="N135" s="31">
        <v>3931.9</v>
      </c>
      <c r="O135" s="42">
        <v>493650</v>
      </c>
      <c r="P135" s="43">
        <v>5.5315055315055317E-2</v>
      </c>
    </row>
    <row r="136" spans="1:16" ht="12.75" customHeight="1">
      <c r="A136" s="31">
        <v>126</v>
      </c>
      <c r="B136" s="32" t="s">
        <v>57</v>
      </c>
      <c r="C136" s="33" t="s">
        <v>169</v>
      </c>
      <c r="D136" s="34">
        <v>44469</v>
      </c>
      <c r="E136" s="40">
        <v>20463.8</v>
      </c>
      <c r="F136" s="40">
        <v>20298.516666666666</v>
      </c>
      <c r="G136" s="41">
        <v>20047.283333333333</v>
      </c>
      <c r="H136" s="41">
        <v>19630.766666666666</v>
      </c>
      <c r="I136" s="41">
        <v>19379.533333333333</v>
      </c>
      <c r="J136" s="41">
        <v>20715.033333333333</v>
      </c>
      <c r="K136" s="41">
        <v>20966.266666666663</v>
      </c>
      <c r="L136" s="41">
        <v>21382.783333333333</v>
      </c>
      <c r="M136" s="31">
        <v>20549.75</v>
      </c>
      <c r="N136" s="31">
        <v>19882</v>
      </c>
      <c r="O136" s="42">
        <v>426000</v>
      </c>
      <c r="P136" s="43">
        <v>-2.2038567493112948E-2</v>
      </c>
    </row>
    <row r="137" spans="1:16" ht="12.75" customHeight="1">
      <c r="A137" s="31">
        <v>127</v>
      </c>
      <c r="B137" s="32" t="s">
        <v>121</v>
      </c>
      <c r="C137" s="33" t="s">
        <v>170</v>
      </c>
      <c r="D137" s="34">
        <v>44469</v>
      </c>
      <c r="E137" s="40">
        <v>152.55000000000001</v>
      </c>
      <c r="F137" s="40">
        <v>152.71666666666667</v>
      </c>
      <c r="G137" s="41">
        <v>151.53333333333333</v>
      </c>
      <c r="H137" s="41">
        <v>150.51666666666665</v>
      </c>
      <c r="I137" s="41">
        <v>149.33333333333331</v>
      </c>
      <c r="J137" s="41">
        <v>153.73333333333335</v>
      </c>
      <c r="K137" s="41">
        <v>154.91666666666669</v>
      </c>
      <c r="L137" s="41">
        <v>155.93333333333337</v>
      </c>
      <c r="M137" s="31">
        <v>153.9</v>
      </c>
      <c r="N137" s="31">
        <v>151.69999999999999</v>
      </c>
      <c r="O137" s="42">
        <v>102597100</v>
      </c>
      <c r="P137" s="43">
        <v>2.387001872158331E-2</v>
      </c>
    </row>
    <row r="138" spans="1:16" ht="12.75" customHeight="1">
      <c r="A138" s="31">
        <v>128</v>
      </c>
      <c r="B138" s="32" t="s">
        <v>171</v>
      </c>
      <c r="C138" s="33" t="s">
        <v>172</v>
      </c>
      <c r="D138" s="34">
        <v>44469</v>
      </c>
      <c r="E138" s="40">
        <v>114.6</v>
      </c>
      <c r="F138" s="40">
        <v>114.36666666666667</v>
      </c>
      <c r="G138" s="41">
        <v>114.03333333333335</v>
      </c>
      <c r="H138" s="41">
        <v>113.46666666666667</v>
      </c>
      <c r="I138" s="41">
        <v>113.13333333333334</v>
      </c>
      <c r="J138" s="41">
        <v>114.93333333333335</v>
      </c>
      <c r="K138" s="41">
        <v>115.26666666666667</v>
      </c>
      <c r="L138" s="41">
        <v>115.83333333333336</v>
      </c>
      <c r="M138" s="31">
        <v>114.7</v>
      </c>
      <c r="N138" s="31">
        <v>113.8</v>
      </c>
      <c r="O138" s="42">
        <v>65715300</v>
      </c>
      <c r="P138" s="43">
        <v>-7.8313253012048199E-3</v>
      </c>
    </row>
    <row r="139" spans="1:16" ht="12.75" customHeight="1">
      <c r="A139" s="31">
        <v>129</v>
      </c>
      <c r="B139" s="32" t="s">
        <v>88</v>
      </c>
      <c r="C139" s="33" t="s">
        <v>482</v>
      </c>
      <c r="D139" s="34">
        <v>44469</v>
      </c>
      <c r="E139" s="40">
        <v>4791.3999999999996</v>
      </c>
      <c r="F139" s="40">
        <v>4777.2666666666664</v>
      </c>
      <c r="G139" s="41">
        <v>4730.1333333333332</v>
      </c>
      <c r="H139" s="41">
        <v>4668.8666666666668</v>
      </c>
      <c r="I139" s="41">
        <v>4621.7333333333336</v>
      </c>
      <c r="J139" s="41">
        <v>4838.5333333333328</v>
      </c>
      <c r="K139" s="41">
        <v>4885.6666666666661</v>
      </c>
      <c r="L139" s="41">
        <v>4946.9333333333325</v>
      </c>
      <c r="M139" s="31">
        <v>4824.3999999999996</v>
      </c>
      <c r="N139" s="31">
        <v>4716</v>
      </c>
      <c r="O139" s="42">
        <v>468875</v>
      </c>
      <c r="P139" s="43">
        <v>0.28370978781656397</v>
      </c>
    </row>
    <row r="140" spans="1:16" ht="12.75" customHeight="1">
      <c r="A140" s="31">
        <v>130</v>
      </c>
      <c r="B140" s="32" t="s">
        <v>80</v>
      </c>
      <c r="C140" s="33" t="s">
        <v>173</v>
      </c>
      <c r="D140" s="34">
        <v>44469</v>
      </c>
      <c r="E140" s="40">
        <v>122.25</v>
      </c>
      <c r="F140" s="40">
        <v>121.61666666666667</v>
      </c>
      <c r="G140" s="41">
        <v>118.98333333333335</v>
      </c>
      <c r="H140" s="41">
        <v>115.71666666666667</v>
      </c>
      <c r="I140" s="41">
        <v>113.08333333333334</v>
      </c>
      <c r="J140" s="41">
        <v>124.88333333333335</v>
      </c>
      <c r="K140" s="41">
        <v>127.51666666666668</v>
      </c>
      <c r="L140" s="41">
        <v>130.78333333333336</v>
      </c>
      <c r="M140" s="31">
        <v>124.25</v>
      </c>
      <c r="N140" s="31">
        <v>118.35</v>
      </c>
      <c r="O140" s="42">
        <v>55016500</v>
      </c>
      <c r="P140" s="43">
        <v>1.1753044463324838E-2</v>
      </c>
    </row>
    <row r="141" spans="1:16" ht="12.75" customHeight="1">
      <c r="A141" s="31">
        <v>131</v>
      </c>
      <c r="B141" s="32" t="s">
        <v>41</v>
      </c>
      <c r="C141" s="33" t="s">
        <v>174</v>
      </c>
      <c r="D141" s="34">
        <v>44469</v>
      </c>
      <c r="E141" s="40">
        <v>32215.8</v>
      </c>
      <c r="F141" s="40">
        <v>32264.933333333334</v>
      </c>
      <c r="G141" s="41">
        <v>31912.866666666669</v>
      </c>
      <c r="H141" s="41">
        <v>31609.933333333334</v>
      </c>
      <c r="I141" s="41">
        <v>31257.866666666669</v>
      </c>
      <c r="J141" s="41">
        <v>32567.866666666669</v>
      </c>
      <c r="K141" s="41">
        <v>32919.933333333334</v>
      </c>
      <c r="L141" s="41">
        <v>33222.866666666669</v>
      </c>
      <c r="M141" s="31">
        <v>32617</v>
      </c>
      <c r="N141" s="31">
        <v>31962</v>
      </c>
      <c r="O141" s="42">
        <v>89490</v>
      </c>
      <c r="P141" s="43">
        <v>-8.3111702127659573E-3</v>
      </c>
    </row>
    <row r="142" spans="1:16" ht="12.75" customHeight="1">
      <c r="A142" s="31">
        <v>132</v>
      </c>
      <c r="B142" s="32" t="s">
        <v>48</v>
      </c>
      <c r="C142" s="33" t="s">
        <v>175</v>
      </c>
      <c r="D142" s="34">
        <v>44469</v>
      </c>
      <c r="E142" s="40">
        <v>2581.3000000000002</v>
      </c>
      <c r="F142" s="40">
        <v>2585.0166666666669</v>
      </c>
      <c r="G142" s="41">
        <v>2558.8833333333337</v>
      </c>
      <c r="H142" s="41">
        <v>2536.4666666666667</v>
      </c>
      <c r="I142" s="41">
        <v>2510.3333333333335</v>
      </c>
      <c r="J142" s="41">
        <v>2607.4333333333338</v>
      </c>
      <c r="K142" s="41">
        <v>2633.5666666666671</v>
      </c>
      <c r="L142" s="41">
        <v>2655.983333333334</v>
      </c>
      <c r="M142" s="31">
        <v>2611.15</v>
      </c>
      <c r="N142" s="31">
        <v>2562.6</v>
      </c>
      <c r="O142" s="42">
        <v>3719100</v>
      </c>
      <c r="P142" s="43">
        <v>5.50185873605948E-3</v>
      </c>
    </row>
    <row r="143" spans="1:16" ht="12.75" customHeight="1">
      <c r="A143" s="31">
        <v>133</v>
      </c>
      <c r="B143" s="32" t="s">
        <v>80</v>
      </c>
      <c r="C143" s="33" t="s">
        <v>176</v>
      </c>
      <c r="D143" s="34">
        <v>44469</v>
      </c>
      <c r="E143" s="40">
        <v>231.8</v>
      </c>
      <c r="F143" s="40">
        <v>232.1</v>
      </c>
      <c r="G143" s="41">
        <v>229.7</v>
      </c>
      <c r="H143" s="41">
        <v>227.6</v>
      </c>
      <c r="I143" s="41">
        <v>225.2</v>
      </c>
      <c r="J143" s="41">
        <v>234.2</v>
      </c>
      <c r="K143" s="41">
        <v>236.60000000000002</v>
      </c>
      <c r="L143" s="41">
        <v>238.7</v>
      </c>
      <c r="M143" s="31">
        <v>234.5</v>
      </c>
      <c r="N143" s="31">
        <v>230</v>
      </c>
      <c r="O143" s="42">
        <v>22101000</v>
      </c>
      <c r="P143" s="43">
        <v>-1.7733333333333334E-2</v>
      </c>
    </row>
    <row r="144" spans="1:16" ht="12.75" customHeight="1">
      <c r="A144" s="31">
        <v>134</v>
      </c>
      <c r="B144" s="32" t="s">
        <v>64</v>
      </c>
      <c r="C144" s="33" t="s">
        <v>177</v>
      </c>
      <c r="D144" s="34">
        <v>44469</v>
      </c>
      <c r="E144" s="40">
        <v>135.6</v>
      </c>
      <c r="F144" s="40">
        <v>135.16666666666666</v>
      </c>
      <c r="G144" s="41">
        <v>133.08333333333331</v>
      </c>
      <c r="H144" s="41">
        <v>130.56666666666666</v>
      </c>
      <c r="I144" s="41">
        <v>128.48333333333332</v>
      </c>
      <c r="J144" s="41">
        <v>137.68333333333331</v>
      </c>
      <c r="K144" s="41">
        <v>139.76666666666662</v>
      </c>
      <c r="L144" s="41">
        <v>142.2833333333333</v>
      </c>
      <c r="M144" s="31">
        <v>137.25</v>
      </c>
      <c r="N144" s="31">
        <v>132.65</v>
      </c>
      <c r="O144" s="42">
        <v>30466800</v>
      </c>
      <c r="P144" s="43">
        <v>1.1319201481786376E-2</v>
      </c>
    </row>
    <row r="145" spans="1:16" ht="12.75" customHeight="1">
      <c r="A145" s="31">
        <v>135</v>
      </c>
      <c r="B145" s="32" t="s">
        <v>48</v>
      </c>
      <c r="C145" s="33" t="s">
        <v>178</v>
      </c>
      <c r="D145" s="34">
        <v>44469</v>
      </c>
      <c r="E145" s="40">
        <v>6104.65</v>
      </c>
      <c r="F145" s="40">
        <v>6088</v>
      </c>
      <c r="G145" s="41">
        <v>6050.65</v>
      </c>
      <c r="H145" s="41">
        <v>5996.65</v>
      </c>
      <c r="I145" s="41">
        <v>5959.2999999999993</v>
      </c>
      <c r="J145" s="41">
        <v>6142</v>
      </c>
      <c r="K145" s="41">
        <v>6179.35</v>
      </c>
      <c r="L145" s="41">
        <v>6233.35</v>
      </c>
      <c r="M145" s="31">
        <v>6125.35</v>
      </c>
      <c r="N145" s="31">
        <v>6034</v>
      </c>
      <c r="O145" s="42">
        <v>253250</v>
      </c>
      <c r="P145" s="43">
        <v>-1.9361084220716359E-2</v>
      </c>
    </row>
    <row r="146" spans="1:16" ht="12.75" customHeight="1">
      <c r="A146" s="31">
        <v>136</v>
      </c>
      <c r="B146" s="32" t="s">
        <v>57</v>
      </c>
      <c r="C146" s="33" t="s">
        <v>179</v>
      </c>
      <c r="D146" s="34">
        <v>44469</v>
      </c>
      <c r="E146" s="40">
        <v>2350</v>
      </c>
      <c r="F146" s="40">
        <v>2337.6833333333329</v>
      </c>
      <c r="G146" s="41">
        <v>2321.9166666666661</v>
      </c>
      <c r="H146" s="41">
        <v>2293.833333333333</v>
      </c>
      <c r="I146" s="41">
        <v>2278.0666666666662</v>
      </c>
      <c r="J146" s="41">
        <v>2365.766666666666</v>
      </c>
      <c r="K146" s="41">
        <v>2381.5333333333333</v>
      </c>
      <c r="L146" s="41">
        <v>2409.6166666666659</v>
      </c>
      <c r="M146" s="31">
        <v>2353.4499999999998</v>
      </c>
      <c r="N146" s="31">
        <v>2309.6</v>
      </c>
      <c r="O146" s="42">
        <v>3047500</v>
      </c>
      <c r="P146" s="43">
        <v>-1.8015067147068458E-3</v>
      </c>
    </row>
    <row r="147" spans="1:16" ht="12.75" customHeight="1">
      <c r="A147" s="31">
        <v>137</v>
      </c>
      <c r="B147" s="32" t="s">
        <v>39</v>
      </c>
      <c r="C147" s="33" t="s">
        <v>180</v>
      </c>
      <c r="D147" s="34">
        <v>44469</v>
      </c>
      <c r="E147" s="40">
        <v>3420.5</v>
      </c>
      <c r="F147" s="40">
        <v>3415.9</v>
      </c>
      <c r="G147" s="41">
        <v>3375.65</v>
      </c>
      <c r="H147" s="41">
        <v>3330.8</v>
      </c>
      <c r="I147" s="41">
        <v>3290.55</v>
      </c>
      <c r="J147" s="41">
        <v>3460.75</v>
      </c>
      <c r="K147" s="41">
        <v>3501</v>
      </c>
      <c r="L147" s="41">
        <v>3545.85</v>
      </c>
      <c r="M147" s="31">
        <v>3456.15</v>
      </c>
      <c r="N147" s="31">
        <v>3371.05</v>
      </c>
      <c r="O147" s="42">
        <v>1037250</v>
      </c>
      <c r="P147" s="43">
        <v>-1.9244647582391148E-3</v>
      </c>
    </row>
    <row r="148" spans="1:16" ht="12.75" customHeight="1">
      <c r="A148" s="31">
        <v>138</v>
      </c>
      <c r="B148" s="32" t="s">
        <v>59</v>
      </c>
      <c r="C148" s="33" t="s">
        <v>181</v>
      </c>
      <c r="D148" s="34">
        <v>44469</v>
      </c>
      <c r="E148" s="40">
        <v>37.700000000000003</v>
      </c>
      <c r="F148" s="40">
        <v>37.716666666666669</v>
      </c>
      <c r="G148" s="41">
        <v>37.483333333333334</v>
      </c>
      <c r="H148" s="41">
        <v>37.266666666666666</v>
      </c>
      <c r="I148" s="41">
        <v>37.033333333333331</v>
      </c>
      <c r="J148" s="41">
        <v>37.933333333333337</v>
      </c>
      <c r="K148" s="41">
        <v>38.166666666666671</v>
      </c>
      <c r="L148" s="41">
        <v>38.38333333333334</v>
      </c>
      <c r="M148" s="31">
        <v>37.950000000000003</v>
      </c>
      <c r="N148" s="31">
        <v>37.5</v>
      </c>
      <c r="O148" s="42">
        <v>293744000</v>
      </c>
      <c r="P148" s="43">
        <v>-4.9861796108611996E-3</v>
      </c>
    </row>
    <row r="149" spans="1:16" ht="12.75" customHeight="1">
      <c r="A149" s="31">
        <v>139</v>
      </c>
      <c r="B149" s="32" t="s">
        <v>45</v>
      </c>
      <c r="C149" s="33" t="s">
        <v>273</v>
      </c>
      <c r="D149" s="34">
        <v>44469</v>
      </c>
      <c r="E149" s="40">
        <v>2392.1999999999998</v>
      </c>
      <c r="F149" s="40">
        <v>2395.0833333333335</v>
      </c>
      <c r="G149" s="41">
        <v>2362.2166666666672</v>
      </c>
      <c r="H149" s="41">
        <v>2332.2333333333336</v>
      </c>
      <c r="I149" s="41">
        <v>2299.3666666666672</v>
      </c>
      <c r="J149" s="41">
        <v>2425.0666666666671</v>
      </c>
      <c r="K149" s="41">
        <v>2457.9333333333329</v>
      </c>
      <c r="L149" s="41">
        <v>2487.916666666667</v>
      </c>
      <c r="M149" s="31">
        <v>2427.9499999999998</v>
      </c>
      <c r="N149" s="31">
        <v>2365.1</v>
      </c>
      <c r="O149" s="42">
        <v>572700</v>
      </c>
      <c r="P149" s="43">
        <v>-3.43955488113303E-2</v>
      </c>
    </row>
    <row r="150" spans="1:16" ht="12.75" customHeight="1">
      <c r="A150" s="31">
        <v>140</v>
      </c>
      <c r="B150" s="32" t="s">
        <v>171</v>
      </c>
      <c r="C150" s="33" t="s">
        <v>182</v>
      </c>
      <c r="D150" s="34">
        <v>44469</v>
      </c>
      <c r="E150" s="40">
        <v>173.55</v>
      </c>
      <c r="F150" s="40">
        <v>173.44999999999996</v>
      </c>
      <c r="G150" s="41">
        <v>172.54999999999993</v>
      </c>
      <c r="H150" s="41">
        <v>171.54999999999995</v>
      </c>
      <c r="I150" s="41">
        <v>170.64999999999992</v>
      </c>
      <c r="J150" s="41">
        <v>174.44999999999993</v>
      </c>
      <c r="K150" s="41">
        <v>175.34999999999997</v>
      </c>
      <c r="L150" s="41">
        <v>176.34999999999994</v>
      </c>
      <c r="M150" s="31">
        <v>174.35</v>
      </c>
      <c r="N150" s="31">
        <v>172.45</v>
      </c>
      <c r="O150" s="42">
        <v>32403308</v>
      </c>
      <c r="P150" s="43">
        <v>-5.2390307793058286E-3</v>
      </c>
    </row>
    <row r="151" spans="1:16" ht="12.75" customHeight="1">
      <c r="A151" s="31">
        <v>141</v>
      </c>
      <c r="B151" s="32" t="s">
        <v>183</v>
      </c>
      <c r="C151" s="33" t="s">
        <v>184</v>
      </c>
      <c r="D151" s="34">
        <v>44469</v>
      </c>
      <c r="E151" s="40">
        <v>1384.25</v>
      </c>
      <c r="F151" s="40">
        <v>1375.3333333333333</v>
      </c>
      <c r="G151" s="41">
        <v>1355.9666666666665</v>
      </c>
      <c r="H151" s="41">
        <v>1327.6833333333332</v>
      </c>
      <c r="I151" s="41">
        <v>1308.3166666666664</v>
      </c>
      <c r="J151" s="41">
        <v>1403.6166666666666</v>
      </c>
      <c r="K151" s="41">
        <v>1422.9833333333333</v>
      </c>
      <c r="L151" s="41">
        <v>1451.2666666666667</v>
      </c>
      <c r="M151" s="31">
        <v>1394.7</v>
      </c>
      <c r="N151" s="31">
        <v>1347.05</v>
      </c>
      <c r="O151" s="42">
        <v>2495724</v>
      </c>
      <c r="P151" s="43">
        <v>-2.2788844621513944E-2</v>
      </c>
    </row>
    <row r="152" spans="1:16" ht="12.75" customHeight="1">
      <c r="A152" s="31">
        <v>142</v>
      </c>
      <c r="B152" s="32" t="s">
        <v>43</v>
      </c>
      <c r="C152" s="33" t="s">
        <v>185</v>
      </c>
      <c r="D152" s="34">
        <v>44469</v>
      </c>
      <c r="E152" s="40">
        <v>1059.0999999999999</v>
      </c>
      <c r="F152" s="40">
        <v>1049.8833333333332</v>
      </c>
      <c r="G152" s="41">
        <v>1037.7666666666664</v>
      </c>
      <c r="H152" s="41">
        <v>1016.4333333333332</v>
      </c>
      <c r="I152" s="41">
        <v>1004.3166666666664</v>
      </c>
      <c r="J152" s="41">
        <v>1071.2166666666665</v>
      </c>
      <c r="K152" s="41">
        <v>1083.3333333333333</v>
      </c>
      <c r="L152" s="41">
        <v>1104.6666666666665</v>
      </c>
      <c r="M152" s="31">
        <v>1062</v>
      </c>
      <c r="N152" s="31">
        <v>1028.55</v>
      </c>
      <c r="O152" s="42">
        <v>1789250</v>
      </c>
      <c r="P152" s="43">
        <v>-2.5011579434923575E-2</v>
      </c>
    </row>
    <row r="153" spans="1:16" ht="12.75" customHeight="1">
      <c r="A153" s="31">
        <v>143</v>
      </c>
      <c r="B153" s="32" t="s">
        <v>59</v>
      </c>
      <c r="C153" s="33" t="s">
        <v>186</v>
      </c>
      <c r="D153" s="34">
        <v>44469</v>
      </c>
      <c r="E153" s="40">
        <v>172.6</v>
      </c>
      <c r="F153" s="40">
        <v>173.05000000000004</v>
      </c>
      <c r="G153" s="41">
        <v>170.85000000000008</v>
      </c>
      <c r="H153" s="41">
        <v>169.10000000000005</v>
      </c>
      <c r="I153" s="41">
        <v>166.90000000000009</v>
      </c>
      <c r="J153" s="41">
        <v>174.80000000000007</v>
      </c>
      <c r="K153" s="41">
        <v>177.00000000000006</v>
      </c>
      <c r="L153" s="41">
        <v>178.75000000000006</v>
      </c>
      <c r="M153" s="31">
        <v>175.25</v>
      </c>
      <c r="N153" s="31">
        <v>171.3</v>
      </c>
      <c r="O153" s="42">
        <v>31676700</v>
      </c>
      <c r="P153" s="43">
        <v>2.4479459763646596E-2</v>
      </c>
    </row>
    <row r="154" spans="1:16" ht="12.75" customHeight="1">
      <c r="A154" s="31">
        <v>144</v>
      </c>
      <c r="B154" s="32" t="s">
        <v>171</v>
      </c>
      <c r="C154" s="33" t="s">
        <v>187</v>
      </c>
      <c r="D154" s="34">
        <v>44469</v>
      </c>
      <c r="E154" s="40">
        <v>156.05000000000001</v>
      </c>
      <c r="F154" s="40">
        <v>156.53333333333333</v>
      </c>
      <c r="G154" s="41">
        <v>154.56666666666666</v>
      </c>
      <c r="H154" s="41">
        <v>153.08333333333334</v>
      </c>
      <c r="I154" s="41">
        <v>151.11666666666667</v>
      </c>
      <c r="J154" s="41">
        <v>158.01666666666665</v>
      </c>
      <c r="K154" s="41">
        <v>159.98333333333329</v>
      </c>
      <c r="L154" s="41">
        <v>161.46666666666664</v>
      </c>
      <c r="M154" s="31">
        <v>158.5</v>
      </c>
      <c r="N154" s="31">
        <v>155.05000000000001</v>
      </c>
      <c r="O154" s="42">
        <v>24438000</v>
      </c>
      <c r="P154" s="43">
        <v>1.5457491897282473E-2</v>
      </c>
    </row>
    <row r="155" spans="1:16" ht="12.75" customHeight="1">
      <c r="A155" s="31">
        <v>145</v>
      </c>
      <c r="B155" s="279" t="s">
        <v>80</v>
      </c>
      <c r="C155" s="33" t="s">
        <v>188</v>
      </c>
      <c r="D155" s="34">
        <v>44469</v>
      </c>
      <c r="E155" s="40">
        <v>2430.1</v>
      </c>
      <c r="F155" s="40">
        <v>2431.0333333333333</v>
      </c>
      <c r="G155" s="41">
        <v>2419.3166666666666</v>
      </c>
      <c r="H155" s="41">
        <v>2408.5333333333333</v>
      </c>
      <c r="I155" s="41">
        <v>2396.8166666666666</v>
      </c>
      <c r="J155" s="41">
        <v>2441.8166666666666</v>
      </c>
      <c r="K155" s="41">
        <v>2453.5333333333328</v>
      </c>
      <c r="L155" s="41">
        <v>2464.3166666666666</v>
      </c>
      <c r="M155" s="31">
        <v>2442.75</v>
      </c>
      <c r="N155" s="31">
        <v>2420.25</v>
      </c>
      <c r="O155" s="42">
        <v>33186250</v>
      </c>
      <c r="P155" s="43">
        <v>1.1043832590730798E-2</v>
      </c>
    </row>
    <row r="156" spans="1:16" ht="12.75" customHeight="1">
      <c r="A156" s="31">
        <v>146</v>
      </c>
      <c r="B156" s="32" t="s">
        <v>121</v>
      </c>
      <c r="C156" s="33" t="s">
        <v>189</v>
      </c>
      <c r="D156" s="34">
        <v>44469</v>
      </c>
      <c r="E156" s="40">
        <v>120.8</v>
      </c>
      <c r="F156" s="40">
        <v>120.3</v>
      </c>
      <c r="G156" s="41">
        <v>118.6</v>
      </c>
      <c r="H156" s="41">
        <v>116.39999999999999</v>
      </c>
      <c r="I156" s="41">
        <v>114.69999999999999</v>
      </c>
      <c r="J156" s="41">
        <v>122.5</v>
      </c>
      <c r="K156" s="41">
        <v>124.20000000000002</v>
      </c>
      <c r="L156" s="41">
        <v>126.4</v>
      </c>
      <c r="M156" s="31">
        <v>122</v>
      </c>
      <c r="N156" s="31">
        <v>118.1</v>
      </c>
      <c r="O156" s="42">
        <v>169470500</v>
      </c>
      <c r="P156" s="43">
        <v>-9.9345099345099341E-3</v>
      </c>
    </row>
    <row r="157" spans="1:16" ht="12.75" customHeight="1">
      <c r="A157" s="31">
        <v>147</v>
      </c>
      <c r="B157" s="32" t="s">
        <v>64</v>
      </c>
      <c r="C157" s="33" t="s">
        <v>190</v>
      </c>
      <c r="D157" s="34">
        <v>44469</v>
      </c>
      <c r="E157" s="40">
        <v>1172.2</v>
      </c>
      <c r="F157" s="40">
        <v>1180.7166666666667</v>
      </c>
      <c r="G157" s="41">
        <v>1159.0833333333335</v>
      </c>
      <c r="H157" s="41">
        <v>1145.9666666666667</v>
      </c>
      <c r="I157" s="41">
        <v>1124.3333333333335</v>
      </c>
      <c r="J157" s="41">
        <v>1193.8333333333335</v>
      </c>
      <c r="K157" s="41">
        <v>1215.4666666666667</v>
      </c>
      <c r="L157" s="41">
        <v>1228.5833333333335</v>
      </c>
      <c r="M157" s="31">
        <v>1202.3499999999999</v>
      </c>
      <c r="N157" s="31">
        <v>1167.5999999999999</v>
      </c>
      <c r="O157" s="42">
        <v>10861500</v>
      </c>
      <c r="P157" s="43">
        <v>0.63656910385354282</v>
      </c>
    </row>
    <row r="158" spans="1:16" ht="12.75" customHeight="1">
      <c r="A158" s="31">
        <v>148</v>
      </c>
      <c r="B158" s="32" t="s">
        <v>59</v>
      </c>
      <c r="C158" s="33" t="s">
        <v>191</v>
      </c>
      <c r="D158" s="34">
        <v>44469</v>
      </c>
      <c r="E158" s="40">
        <v>433.1</v>
      </c>
      <c r="F158" s="40">
        <v>432.75</v>
      </c>
      <c r="G158" s="41">
        <v>430.85</v>
      </c>
      <c r="H158" s="41">
        <v>428.6</v>
      </c>
      <c r="I158" s="41">
        <v>426.70000000000005</v>
      </c>
      <c r="J158" s="41">
        <v>435</v>
      </c>
      <c r="K158" s="41">
        <v>436.9</v>
      </c>
      <c r="L158" s="41">
        <v>439.15</v>
      </c>
      <c r="M158" s="31">
        <v>434.65</v>
      </c>
      <c r="N158" s="31">
        <v>430.5</v>
      </c>
      <c r="O158" s="42">
        <v>91176000</v>
      </c>
      <c r="P158" s="43">
        <v>-5.806441060534193E-3</v>
      </c>
    </row>
    <row r="159" spans="1:16" ht="12.75" customHeight="1">
      <c r="A159" s="31">
        <v>149</v>
      </c>
      <c r="B159" s="32" t="s">
        <v>43</v>
      </c>
      <c r="C159" s="33" t="s">
        <v>192</v>
      </c>
      <c r="D159" s="34">
        <v>44469</v>
      </c>
      <c r="E159" s="40">
        <v>30760.2</v>
      </c>
      <c r="F159" s="40">
        <v>30713.333333333332</v>
      </c>
      <c r="G159" s="41">
        <v>30526.866666666665</v>
      </c>
      <c r="H159" s="41">
        <v>30293.533333333333</v>
      </c>
      <c r="I159" s="41">
        <v>30107.066666666666</v>
      </c>
      <c r="J159" s="41">
        <v>30946.666666666664</v>
      </c>
      <c r="K159" s="41">
        <v>31133.133333333331</v>
      </c>
      <c r="L159" s="41">
        <v>31366.466666666664</v>
      </c>
      <c r="M159" s="31">
        <v>30899.8</v>
      </c>
      <c r="N159" s="31">
        <v>30480</v>
      </c>
      <c r="O159" s="42">
        <v>171825</v>
      </c>
      <c r="P159" s="43">
        <v>2.9107844564110026E-4</v>
      </c>
    </row>
    <row r="160" spans="1:16" ht="12.75" customHeight="1">
      <c r="A160" s="31">
        <v>150</v>
      </c>
      <c r="B160" s="32" t="s">
        <v>71</v>
      </c>
      <c r="C160" s="33" t="s">
        <v>193</v>
      </c>
      <c r="D160" s="34">
        <v>44469</v>
      </c>
      <c r="E160" s="40">
        <v>2236.9499999999998</v>
      </c>
      <c r="F160" s="40">
        <v>2238.5</v>
      </c>
      <c r="G160" s="41">
        <v>2215</v>
      </c>
      <c r="H160" s="41">
        <v>2193.0500000000002</v>
      </c>
      <c r="I160" s="41">
        <v>2169.5500000000002</v>
      </c>
      <c r="J160" s="41">
        <v>2260.4499999999998</v>
      </c>
      <c r="K160" s="41">
        <v>2283.9499999999998</v>
      </c>
      <c r="L160" s="41">
        <v>2305.8999999999996</v>
      </c>
      <c r="M160" s="31">
        <v>2262</v>
      </c>
      <c r="N160" s="31">
        <v>2216.5500000000002</v>
      </c>
      <c r="O160" s="42">
        <v>2082850</v>
      </c>
      <c r="P160" s="43">
        <v>2.5314742114525519E-2</v>
      </c>
    </row>
    <row r="161" spans="1:16" ht="12.75" customHeight="1">
      <c r="A161" s="31">
        <v>151</v>
      </c>
      <c r="B161" s="32" t="s">
        <v>41</v>
      </c>
      <c r="C161" s="33" t="s">
        <v>194</v>
      </c>
      <c r="D161" s="34">
        <v>44469</v>
      </c>
      <c r="E161" s="40">
        <v>10368.75</v>
      </c>
      <c r="F161" s="40">
        <v>10316.316666666668</v>
      </c>
      <c r="G161" s="41">
        <v>10218.683333333334</v>
      </c>
      <c r="H161" s="41">
        <v>10068.616666666667</v>
      </c>
      <c r="I161" s="41">
        <v>9970.9833333333336</v>
      </c>
      <c r="J161" s="41">
        <v>10466.383333333335</v>
      </c>
      <c r="K161" s="41">
        <v>10564.01666666667</v>
      </c>
      <c r="L161" s="41">
        <v>10714.083333333336</v>
      </c>
      <c r="M161" s="31">
        <v>10413.950000000001</v>
      </c>
      <c r="N161" s="31">
        <v>10166.25</v>
      </c>
      <c r="O161" s="42">
        <v>712000</v>
      </c>
      <c r="P161" s="43">
        <v>7.2491056298248924E-2</v>
      </c>
    </row>
    <row r="162" spans="1:16" ht="12.75" customHeight="1">
      <c r="A162" s="31">
        <v>152</v>
      </c>
      <c r="B162" s="32" t="s">
        <v>64</v>
      </c>
      <c r="C162" s="33" t="s">
        <v>195</v>
      </c>
      <c r="D162" s="34">
        <v>44469</v>
      </c>
      <c r="E162" s="40">
        <v>1351.3</v>
      </c>
      <c r="F162" s="40">
        <v>1351.2166666666665</v>
      </c>
      <c r="G162" s="41">
        <v>1336.7833333333328</v>
      </c>
      <c r="H162" s="41">
        <v>1322.2666666666664</v>
      </c>
      <c r="I162" s="41">
        <v>1307.8333333333328</v>
      </c>
      <c r="J162" s="41">
        <v>1365.7333333333329</v>
      </c>
      <c r="K162" s="41">
        <v>1380.1666666666667</v>
      </c>
      <c r="L162" s="41">
        <v>1394.6833333333329</v>
      </c>
      <c r="M162" s="31">
        <v>1365.65</v>
      </c>
      <c r="N162" s="31">
        <v>1336.7</v>
      </c>
      <c r="O162" s="42">
        <v>4432400</v>
      </c>
      <c r="P162" s="43">
        <v>6.6315406976744182E-3</v>
      </c>
    </row>
    <row r="163" spans="1:16" ht="12.75" customHeight="1">
      <c r="A163" s="31">
        <v>153</v>
      </c>
      <c r="B163" s="32" t="s">
        <v>48</v>
      </c>
      <c r="C163" s="33" t="s">
        <v>531</v>
      </c>
      <c r="D163" s="34">
        <v>44469</v>
      </c>
      <c r="E163" s="40">
        <v>598.4</v>
      </c>
      <c r="F163" s="40">
        <v>599.08333333333337</v>
      </c>
      <c r="G163" s="41">
        <v>593.16666666666674</v>
      </c>
      <c r="H163" s="41">
        <v>587.93333333333339</v>
      </c>
      <c r="I163" s="41">
        <v>582.01666666666677</v>
      </c>
      <c r="J163" s="41">
        <v>604.31666666666672</v>
      </c>
      <c r="K163" s="41">
        <v>610.23333333333346</v>
      </c>
      <c r="L163" s="41">
        <v>615.4666666666667</v>
      </c>
      <c r="M163" s="31">
        <v>605</v>
      </c>
      <c r="N163" s="31">
        <v>593.85</v>
      </c>
      <c r="O163" s="42">
        <v>1925775</v>
      </c>
      <c r="P163" s="43">
        <v>4.9313138429024307E-3</v>
      </c>
    </row>
    <row r="164" spans="1:16" ht="12.75" customHeight="1">
      <c r="A164" s="31">
        <v>154</v>
      </c>
      <c r="B164" s="32" t="s">
        <v>48</v>
      </c>
      <c r="C164" s="33" t="s">
        <v>196</v>
      </c>
      <c r="D164" s="34">
        <v>44469</v>
      </c>
      <c r="E164" s="40">
        <v>776.6</v>
      </c>
      <c r="F164" s="40">
        <v>777.11666666666679</v>
      </c>
      <c r="G164" s="41">
        <v>771.78333333333353</v>
      </c>
      <c r="H164" s="41">
        <v>766.9666666666667</v>
      </c>
      <c r="I164" s="41">
        <v>761.63333333333344</v>
      </c>
      <c r="J164" s="41">
        <v>781.93333333333362</v>
      </c>
      <c r="K164" s="41">
        <v>787.26666666666688</v>
      </c>
      <c r="L164" s="41">
        <v>792.08333333333371</v>
      </c>
      <c r="M164" s="31">
        <v>782.45</v>
      </c>
      <c r="N164" s="31">
        <v>772.3</v>
      </c>
      <c r="O164" s="42">
        <v>30657200</v>
      </c>
      <c r="P164" s="43">
        <v>-1.4890458410184894E-2</v>
      </c>
    </row>
    <row r="165" spans="1:16" ht="12.75" customHeight="1">
      <c r="A165" s="31">
        <v>155</v>
      </c>
      <c r="B165" s="32" t="s">
        <v>183</v>
      </c>
      <c r="C165" s="33" t="s">
        <v>197</v>
      </c>
      <c r="D165" s="34">
        <v>44469</v>
      </c>
      <c r="E165" s="40">
        <v>492.5</v>
      </c>
      <c r="F165" s="40">
        <v>489.65000000000003</v>
      </c>
      <c r="G165" s="41">
        <v>483.85000000000008</v>
      </c>
      <c r="H165" s="41">
        <v>475.20000000000005</v>
      </c>
      <c r="I165" s="41">
        <v>469.40000000000009</v>
      </c>
      <c r="J165" s="41">
        <v>498.30000000000007</v>
      </c>
      <c r="K165" s="41">
        <v>504.1</v>
      </c>
      <c r="L165" s="41">
        <v>512.75</v>
      </c>
      <c r="M165" s="31">
        <v>495.45</v>
      </c>
      <c r="N165" s="31">
        <v>481</v>
      </c>
      <c r="O165" s="42">
        <v>14481000</v>
      </c>
      <c r="P165" s="43">
        <v>8.8828508726094685E-3</v>
      </c>
    </row>
    <row r="166" spans="1:16" ht="12.75" customHeight="1">
      <c r="A166" s="31">
        <v>156</v>
      </c>
      <c r="B166" s="32" t="s">
        <v>48</v>
      </c>
      <c r="C166" s="33" t="s">
        <v>278</v>
      </c>
      <c r="D166" s="34">
        <v>44469</v>
      </c>
      <c r="E166" s="40">
        <v>632.70000000000005</v>
      </c>
      <c r="F166" s="40">
        <v>626.91666666666674</v>
      </c>
      <c r="G166" s="41">
        <v>619.73333333333346</v>
      </c>
      <c r="H166" s="41">
        <v>606.76666666666677</v>
      </c>
      <c r="I166" s="41">
        <v>599.58333333333348</v>
      </c>
      <c r="J166" s="41">
        <v>639.88333333333344</v>
      </c>
      <c r="K166" s="41">
        <v>647.06666666666683</v>
      </c>
      <c r="L166" s="41">
        <v>660.03333333333342</v>
      </c>
      <c r="M166" s="31">
        <v>634.1</v>
      </c>
      <c r="N166" s="31">
        <v>613.95000000000005</v>
      </c>
      <c r="O166" s="42">
        <v>1060800</v>
      </c>
      <c r="P166" s="43">
        <v>7.2639225181598066E-3</v>
      </c>
    </row>
    <row r="167" spans="1:16" ht="12.75" customHeight="1">
      <c r="A167" s="31">
        <v>157</v>
      </c>
      <c r="B167" s="32" t="s">
        <v>39</v>
      </c>
      <c r="C167" s="33" t="s">
        <v>198</v>
      </c>
      <c r="D167" s="34">
        <v>44469</v>
      </c>
      <c r="E167" s="40">
        <v>830.4</v>
      </c>
      <c r="F167" s="40">
        <v>829.23333333333323</v>
      </c>
      <c r="G167" s="41">
        <v>823.36666666666645</v>
      </c>
      <c r="H167" s="41">
        <v>816.33333333333326</v>
      </c>
      <c r="I167" s="41">
        <v>810.46666666666647</v>
      </c>
      <c r="J167" s="41">
        <v>836.26666666666642</v>
      </c>
      <c r="K167" s="41">
        <v>842.13333333333321</v>
      </c>
      <c r="L167" s="41">
        <v>849.1666666666664</v>
      </c>
      <c r="M167" s="31">
        <v>835.1</v>
      </c>
      <c r="N167" s="31">
        <v>822.2</v>
      </c>
      <c r="O167" s="42">
        <v>11664000</v>
      </c>
      <c r="P167" s="43">
        <v>-1.1190233977619531E-2</v>
      </c>
    </row>
    <row r="168" spans="1:16" ht="12.75" customHeight="1">
      <c r="A168" s="31">
        <v>158</v>
      </c>
      <c r="B168" s="32" t="s">
        <v>57</v>
      </c>
      <c r="C168" s="33" t="s">
        <v>199</v>
      </c>
      <c r="D168" s="34">
        <v>44469</v>
      </c>
      <c r="E168" s="40">
        <v>878.3</v>
      </c>
      <c r="F168" s="40">
        <v>878.98333333333323</v>
      </c>
      <c r="G168" s="41">
        <v>873.11666666666645</v>
      </c>
      <c r="H168" s="41">
        <v>867.93333333333317</v>
      </c>
      <c r="I168" s="41">
        <v>862.06666666666638</v>
      </c>
      <c r="J168" s="41">
        <v>884.16666666666652</v>
      </c>
      <c r="K168" s="41">
        <v>890.0333333333333</v>
      </c>
      <c r="L168" s="41">
        <v>895.21666666666658</v>
      </c>
      <c r="M168" s="31">
        <v>884.85</v>
      </c>
      <c r="N168" s="31">
        <v>873.8</v>
      </c>
      <c r="O168" s="42">
        <v>8244450</v>
      </c>
      <c r="P168" s="43">
        <v>-2.2880000000000001E-2</v>
      </c>
    </row>
    <row r="169" spans="1:16" ht="12.75" customHeight="1">
      <c r="A169" s="31">
        <v>159</v>
      </c>
      <c r="B169" s="32" t="s">
        <v>50</v>
      </c>
      <c r="C169" s="33" t="s">
        <v>200</v>
      </c>
      <c r="D169" s="34">
        <v>44469</v>
      </c>
      <c r="E169" s="40">
        <v>298.89999999999998</v>
      </c>
      <c r="F169" s="40">
        <v>298.90000000000003</v>
      </c>
      <c r="G169" s="41">
        <v>293.80000000000007</v>
      </c>
      <c r="H169" s="41">
        <v>288.70000000000005</v>
      </c>
      <c r="I169" s="41">
        <v>283.60000000000008</v>
      </c>
      <c r="J169" s="41">
        <v>304.00000000000006</v>
      </c>
      <c r="K169" s="41">
        <v>309.10000000000008</v>
      </c>
      <c r="L169" s="41">
        <v>314.20000000000005</v>
      </c>
      <c r="M169" s="31">
        <v>304</v>
      </c>
      <c r="N169" s="31">
        <v>293.8</v>
      </c>
      <c r="O169" s="42">
        <v>103506300</v>
      </c>
      <c r="P169" s="43">
        <v>-1.6332168684488502E-2</v>
      </c>
    </row>
    <row r="170" spans="1:16" ht="12.75" customHeight="1">
      <c r="A170" s="31">
        <v>160</v>
      </c>
      <c r="B170" s="32" t="s">
        <v>171</v>
      </c>
      <c r="C170" s="33" t="s">
        <v>201</v>
      </c>
      <c r="D170" s="34">
        <v>44469</v>
      </c>
      <c r="E170" s="40">
        <v>133.05000000000001</v>
      </c>
      <c r="F170" s="40">
        <v>133.11666666666667</v>
      </c>
      <c r="G170" s="41">
        <v>131.68333333333334</v>
      </c>
      <c r="H170" s="41">
        <v>130.31666666666666</v>
      </c>
      <c r="I170" s="41">
        <v>128.88333333333333</v>
      </c>
      <c r="J170" s="41">
        <v>134.48333333333335</v>
      </c>
      <c r="K170" s="41">
        <v>135.91666666666669</v>
      </c>
      <c r="L170" s="41">
        <v>137.28333333333336</v>
      </c>
      <c r="M170" s="31">
        <v>134.55000000000001</v>
      </c>
      <c r="N170" s="31">
        <v>131.75</v>
      </c>
      <c r="O170" s="42">
        <v>127359000</v>
      </c>
      <c r="P170" s="43">
        <v>1.3591189900617782E-2</v>
      </c>
    </row>
    <row r="171" spans="1:16" ht="12.75" customHeight="1">
      <c r="A171" s="31">
        <v>161</v>
      </c>
      <c r="B171" s="32" t="s">
        <v>121</v>
      </c>
      <c r="C171" s="33" t="s">
        <v>202</v>
      </c>
      <c r="D171" s="34">
        <v>44469</v>
      </c>
      <c r="E171" s="40">
        <v>1449.75</v>
      </c>
      <c r="F171" s="40">
        <v>1443.2833333333335</v>
      </c>
      <c r="G171" s="41">
        <v>1429.416666666667</v>
      </c>
      <c r="H171" s="41">
        <v>1409.0833333333335</v>
      </c>
      <c r="I171" s="41">
        <v>1395.2166666666669</v>
      </c>
      <c r="J171" s="41">
        <v>1463.616666666667</v>
      </c>
      <c r="K171" s="41">
        <v>1477.4833333333333</v>
      </c>
      <c r="L171" s="41">
        <v>1497.8166666666671</v>
      </c>
      <c r="M171" s="31">
        <v>1457.15</v>
      </c>
      <c r="N171" s="31">
        <v>1422.95</v>
      </c>
      <c r="O171" s="42">
        <v>41650000</v>
      </c>
      <c r="P171" s="43">
        <v>-8.3982596377618138E-3</v>
      </c>
    </row>
    <row r="172" spans="1:16" ht="12.75" customHeight="1">
      <c r="A172" s="31">
        <v>162</v>
      </c>
      <c r="B172" s="32" t="s">
        <v>88</v>
      </c>
      <c r="C172" s="33" t="s">
        <v>203</v>
      </c>
      <c r="D172" s="34">
        <v>44469</v>
      </c>
      <c r="E172" s="40">
        <v>3801.05</v>
      </c>
      <c r="F172" s="40">
        <v>3797.7833333333333</v>
      </c>
      <c r="G172" s="41">
        <v>3773.2666666666664</v>
      </c>
      <c r="H172" s="41">
        <v>3745.4833333333331</v>
      </c>
      <c r="I172" s="41">
        <v>3720.9666666666662</v>
      </c>
      <c r="J172" s="41">
        <v>3825.5666666666666</v>
      </c>
      <c r="K172" s="41">
        <v>3850.0833333333339</v>
      </c>
      <c r="L172" s="41">
        <v>3877.8666666666668</v>
      </c>
      <c r="M172" s="31">
        <v>3822.3</v>
      </c>
      <c r="N172" s="31">
        <v>3770</v>
      </c>
      <c r="O172" s="42">
        <v>9651600</v>
      </c>
      <c r="P172" s="43">
        <v>4.8725637181409294E-3</v>
      </c>
    </row>
    <row r="173" spans="1:16" ht="12.75" customHeight="1">
      <c r="A173" s="31">
        <v>163</v>
      </c>
      <c r="B173" s="32" t="s">
        <v>88</v>
      </c>
      <c r="C173" s="33" t="s">
        <v>204</v>
      </c>
      <c r="D173" s="34">
        <v>44469</v>
      </c>
      <c r="E173" s="40">
        <v>1438.25</v>
      </c>
      <c r="F173" s="40">
        <v>1433.1166666666668</v>
      </c>
      <c r="G173" s="41">
        <v>1424.2333333333336</v>
      </c>
      <c r="H173" s="41">
        <v>1410.2166666666667</v>
      </c>
      <c r="I173" s="41">
        <v>1401.3333333333335</v>
      </c>
      <c r="J173" s="41">
        <v>1447.1333333333337</v>
      </c>
      <c r="K173" s="41">
        <v>1456.0166666666669</v>
      </c>
      <c r="L173" s="41">
        <v>1470.0333333333338</v>
      </c>
      <c r="M173" s="31">
        <v>1442</v>
      </c>
      <c r="N173" s="31">
        <v>1419.1</v>
      </c>
      <c r="O173" s="42">
        <v>10255200</v>
      </c>
      <c r="P173" s="43">
        <v>1.285925925925926E-2</v>
      </c>
    </row>
    <row r="174" spans="1:16" ht="12.75" customHeight="1">
      <c r="A174" s="31">
        <v>164</v>
      </c>
      <c r="B174" s="32" t="s">
        <v>57</v>
      </c>
      <c r="C174" s="33" t="s">
        <v>205</v>
      </c>
      <c r="D174" s="34">
        <v>44469</v>
      </c>
      <c r="E174" s="40">
        <v>2037.3</v>
      </c>
      <c r="F174" s="40">
        <v>2040.6166666666668</v>
      </c>
      <c r="G174" s="41">
        <v>2020.0833333333335</v>
      </c>
      <c r="H174" s="41">
        <v>2002.8666666666668</v>
      </c>
      <c r="I174" s="41">
        <v>1982.3333333333335</v>
      </c>
      <c r="J174" s="41">
        <v>2057.8333333333335</v>
      </c>
      <c r="K174" s="41">
        <v>2078.3666666666663</v>
      </c>
      <c r="L174" s="41">
        <v>2095.5833333333335</v>
      </c>
      <c r="M174" s="31">
        <v>2061.15</v>
      </c>
      <c r="N174" s="31">
        <v>2023.4</v>
      </c>
      <c r="O174" s="42">
        <v>5286000</v>
      </c>
      <c r="P174" s="43">
        <v>-2.0703070723912743E-2</v>
      </c>
    </row>
    <row r="175" spans="1:16" ht="12.75" customHeight="1">
      <c r="A175" s="31">
        <v>165</v>
      </c>
      <c r="B175" s="32" t="s">
        <v>48</v>
      </c>
      <c r="C175" s="33" t="s">
        <v>206</v>
      </c>
      <c r="D175" s="34">
        <v>44469</v>
      </c>
      <c r="E175" s="40">
        <v>3115.75</v>
      </c>
      <c r="F175" s="40">
        <v>3104.0166666666664</v>
      </c>
      <c r="G175" s="41">
        <v>3083.7333333333327</v>
      </c>
      <c r="H175" s="41">
        <v>3051.7166666666662</v>
      </c>
      <c r="I175" s="41">
        <v>3031.4333333333325</v>
      </c>
      <c r="J175" s="41">
        <v>3136.0333333333328</v>
      </c>
      <c r="K175" s="41">
        <v>3156.3166666666666</v>
      </c>
      <c r="L175" s="41">
        <v>3188.333333333333</v>
      </c>
      <c r="M175" s="31">
        <v>3124.3</v>
      </c>
      <c r="N175" s="31">
        <v>3072</v>
      </c>
      <c r="O175" s="42">
        <v>834750</v>
      </c>
      <c r="P175" s="43">
        <v>1.8919743667989014E-2</v>
      </c>
    </row>
    <row r="176" spans="1:16" ht="12.75" customHeight="1">
      <c r="A176" s="31">
        <v>166</v>
      </c>
      <c r="B176" s="32" t="s">
        <v>171</v>
      </c>
      <c r="C176" s="33" t="s">
        <v>207</v>
      </c>
      <c r="D176" s="34">
        <v>44469</v>
      </c>
      <c r="E176" s="40">
        <v>478.6</v>
      </c>
      <c r="F176" s="40">
        <v>480.58333333333331</v>
      </c>
      <c r="G176" s="41">
        <v>472.71666666666664</v>
      </c>
      <c r="H176" s="41">
        <v>466.83333333333331</v>
      </c>
      <c r="I176" s="41">
        <v>458.96666666666664</v>
      </c>
      <c r="J176" s="41">
        <v>486.46666666666664</v>
      </c>
      <c r="K176" s="41">
        <v>494.33333333333331</v>
      </c>
      <c r="L176" s="41">
        <v>500.21666666666664</v>
      </c>
      <c r="M176" s="31">
        <v>488.45</v>
      </c>
      <c r="N176" s="31">
        <v>474.7</v>
      </c>
      <c r="O176" s="42">
        <v>3577500</v>
      </c>
      <c r="P176" s="43">
        <v>3.6055603822762815E-2</v>
      </c>
    </row>
    <row r="177" spans="1:16" ht="12.75" customHeight="1">
      <c r="A177" s="31">
        <v>167</v>
      </c>
      <c r="B177" s="32" t="s">
        <v>45</v>
      </c>
      <c r="C177" s="33" t="s">
        <v>208</v>
      </c>
      <c r="D177" s="34">
        <v>44469</v>
      </c>
      <c r="E177" s="40">
        <v>1026.3499999999999</v>
      </c>
      <c r="F177" s="40">
        <v>1029.55</v>
      </c>
      <c r="G177" s="41">
        <v>1011.5</v>
      </c>
      <c r="H177" s="41">
        <v>996.65000000000009</v>
      </c>
      <c r="I177" s="41">
        <v>978.60000000000014</v>
      </c>
      <c r="J177" s="41">
        <v>1044.3999999999999</v>
      </c>
      <c r="K177" s="41">
        <v>1062.4499999999996</v>
      </c>
      <c r="L177" s="41">
        <v>1077.2999999999997</v>
      </c>
      <c r="M177" s="31">
        <v>1047.5999999999999</v>
      </c>
      <c r="N177" s="31">
        <v>1014.7</v>
      </c>
      <c r="O177" s="42">
        <v>2132225</v>
      </c>
      <c r="P177" s="43">
        <v>5.4121863799283153E-2</v>
      </c>
    </row>
    <row r="178" spans="1:16" ht="12.75" customHeight="1">
      <c r="A178" s="31">
        <v>168</v>
      </c>
      <c r="B178" s="32" t="s">
        <v>50</v>
      </c>
      <c r="C178" s="33" t="s">
        <v>209</v>
      </c>
      <c r="D178" s="34">
        <v>44469</v>
      </c>
      <c r="E178" s="40">
        <v>544.5</v>
      </c>
      <c r="F178" s="40">
        <v>544.21666666666658</v>
      </c>
      <c r="G178" s="41">
        <v>539.83333333333314</v>
      </c>
      <c r="H178" s="41">
        <v>535.16666666666652</v>
      </c>
      <c r="I178" s="41">
        <v>530.78333333333308</v>
      </c>
      <c r="J178" s="41">
        <v>548.88333333333321</v>
      </c>
      <c r="K178" s="41">
        <v>553.26666666666665</v>
      </c>
      <c r="L178" s="41">
        <v>557.93333333333328</v>
      </c>
      <c r="M178" s="31">
        <v>548.6</v>
      </c>
      <c r="N178" s="31">
        <v>539.54999999999995</v>
      </c>
      <c r="O178" s="42">
        <v>5167400</v>
      </c>
      <c r="P178" s="43">
        <v>1.5964767409854114E-2</v>
      </c>
    </row>
    <row r="179" spans="1:16" ht="12.75" customHeight="1">
      <c r="A179" s="31">
        <v>169</v>
      </c>
      <c r="B179" s="32" t="s">
        <v>57</v>
      </c>
      <c r="C179" s="33" t="s">
        <v>210</v>
      </c>
      <c r="D179" s="34">
        <v>44469</v>
      </c>
      <c r="E179" s="40">
        <v>1604.85</v>
      </c>
      <c r="F179" s="40">
        <v>1602.2333333333333</v>
      </c>
      <c r="G179" s="41">
        <v>1581.6166666666668</v>
      </c>
      <c r="H179" s="41">
        <v>1558.3833333333334</v>
      </c>
      <c r="I179" s="41">
        <v>1537.7666666666669</v>
      </c>
      <c r="J179" s="41">
        <v>1625.4666666666667</v>
      </c>
      <c r="K179" s="41">
        <v>1646.083333333333</v>
      </c>
      <c r="L179" s="41">
        <v>1669.3166666666666</v>
      </c>
      <c r="M179" s="31">
        <v>1622.85</v>
      </c>
      <c r="N179" s="31">
        <v>1579</v>
      </c>
      <c r="O179" s="42">
        <v>1432200</v>
      </c>
      <c r="P179" s="43">
        <v>-3.8533834586466163E-2</v>
      </c>
    </row>
    <row r="180" spans="1:16" ht="12.75" customHeight="1">
      <c r="A180" s="31">
        <v>170</v>
      </c>
      <c r="B180" s="32" t="s">
        <v>43</v>
      </c>
      <c r="C180" s="33" t="s">
        <v>211</v>
      </c>
      <c r="D180" s="34">
        <v>44469</v>
      </c>
      <c r="E180" s="40">
        <v>7948.35</v>
      </c>
      <c r="F180" s="40">
        <v>7945.9666666666672</v>
      </c>
      <c r="G180" s="41">
        <v>7902.4833333333345</v>
      </c>
      <c r="H180" s="41">
        <v>7856.6166666666677</v>
      </c>
      <c r="I180" s="41">
        <v>7813.133333333335</v>
      </c>
      <c r="J180" s="41">
        <v>7991.8333333333339</v>
      </c>
      <c r="K180" s="41">
        <v>8035.3166666666675</v>
      </c>
      <c r="L180" s="41">
        <v>8081.1833333333334</v>
      </c>
      <c r="M180" s="31">
        <v>7989.45</v>
      </c>
      <c r="N180" s="31">
        <v>7900.1</v>
      </c>
      <c r="O180" s="42">
        <v>1653500</v>
      </c>
      <c r="P180" s="43">
        <v>-4.9945841858226019E-3</v>
      </c>
    </row>
    <row r="181" spans="1:16" ht="12.75" customHeight="1">
      <c r="A181" s="31">
        <v>171</v>
      </c>
      <c r="B181" s="32" t="s">
        <v>39</v>
      </c>
      <c r="C181" s="33" t="s">
        <v>212</v>
      </c>
      <c r="D181" s="34">
        <v>44469</v>
      </c>
      <c r="E181" s="40">
        <v>758.2</v>
      </c>
      <c r="F181" s="40">
        <v>758.9</v>
      </c>
      <c r="G181" s="41">
        <v>754</v>
      </c>
      <c r="H181" s="41">
        <v>749.80000000000007</v>
      </c>
      <c r="I181" s="41">
        <v>744.90000000000009</v>
      </c>
      <c r="J181" s="41">
        <v>763.09999999999991</v>
      </c>
      <c r="K181" s="41">
        <v>767.99999999999977</v>
      </c>
      <c r="L181" s="41">
        <v>772.19999999999982</v>
      </c>
      <c r="M181" s="31">
        <v>763.8</v>
      </c>
      <c r="N181" s="31">
        <v>754.7</v>
      </c>
      <c r="O181" s="42">
        <v>22844900</v>
      </c>
      <c r="P181" s="43">
        <v>-1.1935887234284415E-3</v>
      </c>
    </row>
    <row r="182" spans="1:16" ht="12.75" customHeight="1">
      <c r="A182" s="31">
        <v>172</v>
      </c>
      <c r="B182" s="32" t="s">
        <v>121</v>
      </c>
      <c r="C182" s="33" t="s">
        <v>213</v>
      </c>
      <c r="D182" s="34">
        <v>44469</v>
      </c>
      <c r="E182" s="40">
        <v>302.5</v>
      </c>
      <c r="F182" s="40">
        <v>302.08333333333331</v>
      </c>
      <c r="G182" s="41">
        <v>299.41666666666663</v>
      </c>
      <c r="H182" s="41">
        <v>296.33333333333331</v>
      </c>
      <c r="I182" s="41">
        <v>293.66666666666663</v>
      </c>
      <c r="J182" s="41">
        <v>305.16666666666663</v>
      </c>
      <c r="K182" s="41">
        <v>307.83333333333326</v>
      </c>
      <c r="L182" s="41">
        <v>310.91666666666663</v>
      </c>
      <c r="M182" s="31">
        <v>304.75</v>
      </c>
      <c r="N182" s="31">
        <v>299</v>
      </c>
      <c r="O182" s="42">
        <v>127915300</v>
      </c>
      <c r="P182" s="43">
        <v>-4.1030096782757701E-3</v>
      </c>
    </row>
    <row r="183" spans="1:16" ht="12.75" customHeight="1">
      <c r="A183" s="31">
        <v>173</v>
      </c>
      <c r="B183" s="32" t="s">
        <v>71</v>
      </c>
      <c r="C183" s="33" t="s">
        <v>214</v>
      </c>
      <c r="D183" s="34">
        <v>44469</v>
      </c>
      <c r="E183" s="40">
        <v>1215.7</v>
      </c>
      <c r="F183" s="40">
        <v>1211.8</v>
      </c>
      <c r="G183" s="41">
        <v>1204</v>
      </c>
      <c r="H183" s="41">
        <v>1192.3</v>
      </c>
      <c r="I183" s="41">
        <v>1184.5</v>
      </c>
      <c r="J183" s="41">
        <v>1223.5</v>
      </c>
      <c r="K183" s="41">
        <v>1231.2999999999997</v>
      </c>
      <c r="L183" s="41">
        <v>1243</v>
      </c>
      <c r="M183" s="31">
        <v>1219.5999999999999</v>
      </c>
      <c r="N183" s="31">
        <v>1200.0999999999999</v>
      </c>
      <c r="O183" s="42">
        <v>3054500</v>
      </c>
      <c r="P183" s="43">
        <v>3.7710208934941397E-2</v>
      </c>
    </row>
    <row r="184" spans="1:16" ht="12.75" customHeight="1">
      <c r="A184" s="31">
        <v>174</v>
      </c>
      <c r="B184" s="32" t="s">
        <v>88</v>
      </c>
      <c r="C184" s="33" t="s">
        <v>215</v>
      </c>
      <c r="D184" s="34">
        <v>44469</v>
      </c>
      <c r="E184" s="40">
        <v>664.35</v>
      </c>
      <c r="F184" s="40">
        <v>661.76666666666677</v>
      </c>
      <c r="G184" s="41">
        <v>657.93333333333351</v>
      </c>
      <c r="H184" s="41">
        <v>651.51666666666677</v>
      </c>
      <c r="I184" s="41">
        <v>647.68333333333351</v>
      </c>
      <c r="J184" s="41">
        <v>668.18333333333351</v>
      </c>
      <c r="K184" s="41">
        <v>672.01666666666677</v>
      </c>
      <c r="L184" s="41">
        <v>678.43333333333351</v>
      </c>
      <c r="M184" s="31">
        <v>665.6</v>
      </c>
      <c r="N184" s="31">
        <v>655.35</v>
      </c>
      <c r="O184" s="42">
        <v>29288000</v>
      </c>
      <c r="P184" s="43">
        <v>1.0990831768474539E-2</v>
      </c>
    </row>
    <row r="185" spans="1:16" ht="12.75" customHeight="1">
      <c r="A185" s="31">
        <v>175</v>
      </c>
      <c r="B185" s="32" t="s">
        <v>183</v>
      </c>
      <c r="C185" s="33" t="s">
        <v>216</v>
      </c>
      <c r="D185" s="34">
        <v>44469</v>
      </c>
      <c r="E185" s="40">
        <v>183.4</v>
      </c>
      <c r="F185" s="40">
        <v>181.75</v>
      </c>
      <c r="G185" s="41">
        <v>179</v>
      </c>
      <c r="H185" s="41">
        <v>174.6</v>
      </c>
      <c r="I185" s="41">
        <v>171.85</v>
      </c>
      <c r="J185" s="41">
        <v>186.15</v>
      </c>
      <c r="K185" s="41">
        <v>188.9</v>
      </c>
      <c r="L185" s="41">
        <v>193.3</v>
      </c>
      <c r="M185" s="31">
        <v>184.5</v>
      </c>
      <c r="N185" s="31">
        <v>177.35</v>
      </c>
      <c r="O185" s="42">
        <v>77586000</v>
      </c>
      <c r="P185" s="43">
        <v>3.6479354237814341E-3</v>
      </c>
    </row>
    <row r="186" spans="1:16" ht="12.75" customHeight="1">
      <c r="L186" s="1"/>
      <c r="M186" s="1"/>
      <c r="N186" s="1"/>
      <c r="O186" s="1"/>
      <c r="P186" s="1"/>
    </row>
    <row r="187" spans="1:16" ht="12.75" customHeight="1">
      <c r="L187" s="1"/>
      <c r="M187" s="1"/>
      <c r="N187" s="1"/>
      <c r="O187" s="1"/>
      <c r="P187" s="1"/>
    </row>
    <row r="188" spans="1:16" ht="12.75" customHeight="1">
      <c r="L188" s="1"/>
      <c r="M188" s="1"/>
      <c r="N188" s="1"/>
      <c r="O188" s="1"/>
      <c r="P188" s="1"/>
    </row>
    <row r="189" spans="1:16" ht="12.75" customHeight="1">
      <c r="L189" s="1"/>
      <c r="M189" s="1"/>
      <c r="N189" s="1"/>
      <c r="O189" s="1"/>
      <c r="P189" s="1"/>
    </row>
    <row r="190" spans="1:16" ht="12.75" customHeight="1">
      <c r="L190" s="1"/>
      <c r="M190" s="1"/>
      <c r="N190" s="1"/>
      <c r="O190" s="1"/>
      <c r="P190" s="1"/>
    </row>
    <row r="191" spans="1:16" ht="12.75" customHeight="1">
      <c r="L191" s="1"/>
      <c r="M191" s="1"/>
      <c r="N191" s="1"/>
      <c r="O191" s="1"/>
      <c r="P191" s="1"/>
    </row>
    <row r="192" spans="1:16" ht="12.75" customHeight="1">
      <c r="L192" s="1"/>
      <c r="M192" s="1"/>
      <c r="N192" s="1"/>
      <c r="O192" s="1"/>
      <c r="P192" s="1"/>
    </row>
    <row r="193" spans="1:16" ht="12.75" customHeight="1">
      <c r="L193" s="1"/>
      <c r="M193" s="1"/>
      <c r="N193" s="1"/>
      <c r="O193" s="1"/>
      <c r="P193" s="1"/>
    </row>
    <row r="194" spans="1:16" ht="12.75" customHeight="1">
      <c r="L194" s="1"/>
      <c r="M194" s="1"/>
      <c r="N194" s="1"/>
      <c r="O194" s="1"/>
      <c r="P194" s="1"/>
    </row>
    <row r="195" spans="1:16" ht="12.75" customHeight="1">
      <c r="L195" s="1"/>
      <c r="M195" s="1"/>
      <c r="N195" s="1"/>
      <c r="O195" s="1"/>
      <c r="P195" s="1"/>
    </row>
    <row r="196" spans="1:16" ht="12.75" customHeight="1">
      <c r="L196" s="1"/>
      <c r="M196" s="1"/>
      <c r="N196" s="1"/>
      <c r="O196" s="1"/>
      <c r="P196" s="1"/>
    </row>
    <row r="197" spans="1:16" ht="12.75" customHeight="1">
      <c r="A197" s="44"/>
      <c r="B197" s="45"/>
      <c r="C197" s="44"/>
      <c r="D197" s="46"/>
      <c r="E197" s="47"/>
      <c r="F197" s="47"/>
      <c r="G197" s="48"/>
      <c r="H197" s="48"/>
      <c r="I197" s="48"/>
      <c r="J197" s="48"/>
      <c r="K197" s="48"/>
      <c r="L197" s="1"/>
      <c r="M197" s="1"/>
      <c r="N197" s="1"/>
      <c r="O197" s="1"/>
      <c r="P197" s="1"/>
    </row>
    <row r="198" spans="1:16" ht="12.75" customHeight="1">
      <c r="A198" s="1"/>
      <c r="B198" s="45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1"/>
      <c r="B199" s="45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45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45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49" t="s">
        <v>217</v>
      </c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49" t="s">
        <v>218</v>
      </c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49" t="s">
        <v>219</v>
      </c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49" t="s">
        <v>220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49" t="s">
        <v>221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4" t="s">
        <v>222</v>
      </c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50" t="s">
        <v>223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50" t="s">
        <v>224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50" t="s">
        <v>225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50" t="s">
        <v>226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50" t="s">
        <v>227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50" t="s">
        <v>228</v>
      </c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50" t="s">
        <v>229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230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231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C17" sqref="C17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44452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446" t="s">
        <v>16</v>
      </c>
      <c r="B8" s="448"/>
      <c r="C8" s="452" t="s">
        <v>20</v>
      </c>
      <c r="D8" s="452" t="s">
        <v>21</v>
      </c>
      <c r="E8" s="443" t="s">
        <v>22</v>
      </c>
      <c r="F8" s="444"/>
      <c r="G8" s="445"/>
      <c r="H8" s="443" t="s">
        <v>23</v>
      </c>
      <c r="I8" s="444"/>
      <c r="J8" s="445"/>
      <c r="K8" s="26"/>
      <c r="L8" s="53"/>
      <c r="M8" s="53"/>
      <c r="N8" s="1"/>
      <c r="O8" s="1"/>
    </row>
    <row r="9" spans="1:15" ht="36" customHeight="1">
      <c r="A9" s="450"/>
      <c r="B9" s="451"/>
      <c r="C9" s="451"/>
      <c r="D9" s="45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232</v>
      </c>
      <c r="N9" s="1"/>
      <c r="O9" s="1"/>
    </row>
    <row r="10" spans="1:15" ht="12.75" customHeight="1">
      <c r="A10" s="56">
        <v>1</v>
      </c>
      <c r="B10" s="31" t="s">
        <v>233</v>
      </c>
      <c r="C10" s="37">
        <v>17369.25</v>
      </c>
      <c r="D10" s="35">
        <v>17350.533333333336</v>
      </c>
      <c r="E10" s="35">
        <v>17321.416666666672</v>
      </c>
      <c r="F10" s="35">
        <v>17273.583333333336</v>
      </c>
      <c r="G10" s="35">
        <v>17244.466666666671</v>
      </c>
      <c r="H10" s="35">
        <v>17398.366666666672</v>
      </c>
      <c r="I10" s="35">
        <v>17427.483333333334</v>
      </c>
      <c r="J10" s="35">
        <v>17475.316666666673</v>
      </c>
      <c r="K10" s="37">
        <v>17379.650000000001</v>
      </c>
      <c r="L10" s="37">
        <v>17302.7</v>
      </c>
      <c r="M10" s="57"/>
      <c r="N10" s="1"/>
      <c r="O10" s="1"/>
    </row>
    <row r="11" spans="1:15" ht="12.75" customHeight="1">
      <c r="A11" s="56">
        <v>2</v>
      </c>
      <c r="B11" s="31" t="s">
        <v>234</v>
      </c>
      <c r="C11" s="31">
        <v>36683.199999999997</v>
      </c>
      <c r="D11" s="40">
        <v>36702.366666666661</v>
      </c>
      <c r="E11" s="40">
        <v>36547.533333333326</v>
      </c>
      <c r="F11" s="40">
        <v>36411.866666666661</v>
      </c>
      <c r="G11" s="40">
        <v>36257.033333333326</v>
      </c>
      <c r="H11" s="40">
        <v>36838.033333333326</v>
      </c>
      <c r="I11" s="40">
        <v>36992.866666666654</v>
      </c>
      <c r="J11" s="40">
        <v>37128.533333333326</v>
      </c>
      <c r="K11" s="31">
        <v>36857.199999999997</v>
      </c>
      <c r="L11" s="31">
        <v>36566.699999999997</v>
      </c>
      <c r="M11" s="57"/>
      <c r="N11" s="1"/>
      <c r="O11" s="1"/>
    </row>
    <row r="12" spans="1:15" ht="12.75" customHeight="1">
      <c r="A12" s="56">
        <v>3</v>
      </c>
      <c r="B12" s="44" t="s">
        <v>235</v>
      </c>
      <c r="C12" s="31">
        <v>2057.35</v>
      </c>
      <c r="D12" s="40">
        <v>2052.4833333333331</v>
      </c>
      <c r="E12" s="40">
        <v>2040.1666666666661</v>
      </c>
      <c r="F12" s="40">
        <v>2022.9833333333329</v>
      </c>
      <c r="G12" s="40">
        <v>2010.6666666666658</v>
      </c>
      <c r="H12" s="40">
        <v>2069.6666666666661</v>
      </c>
      <c r="I12" s="40">
        <v>2081.9833333333327</v>
      </c>
      <c r="J12" s="40">
        <v>2099.1666666666665</v>
      </c>
      <c r="K12" s="31">
        <v>2064.8000000000002</v>
      </c>
      <c r="L12" s="31">
        <v>2035.3</v>
      </c>
      <c r="M12" s="57"/>
      <c r="N12" s="1"/>
      <c r="O12" s="1"/>
    </row>
    <row r="13" spans="1:15" ht="12.75" customHeight="1">
      <c r="A13" s="56">
        <v>4</v>
      </c>
      <c r="B13" s="31" t="s">
        <v>236</v>
      </c>
      <c r="C13" s="31">
        <v>4852.1000000000004</v>
      </c>
      <c r="D13" s="40">
        <v>4842.7166666666672</v>
      </c>
      <c r="E13" s="40">
        <v>4829.0833333333339</v>
      </c>
      <c r="F13" s="40">
        <v>4806.0666666666666</v>
      </c>
      <c r="G13" s="40">
        <v>4792.4333333333334</v>
      </c>
      <c r="H13" s="40">
        <v>4865.7333333333345</v>
      </c>
      <c r="I13" s="40">
        <v>4879.3666666666677</v>
      </c>
      <c r="J13" s="40">
        <v>4902.383333333335</v>
      </c>
      <c r="K13" s="31">
        <v>4856.3500000000004</v>
      </c>
      <c r="L13" s="31">
        <v>4819.7</v>
      </c>
      <c r="M13" s="57"/>
      <c r="N13" s="1"/>
      <c r="O13" s="1"/>
    </row>
    <row r="14" spans="1:15" ht="12.75" customHeight="1">
      <c r="A14" s="56">
        <v>5</v>
      </c>
      <c r="B14" s="31" t="s">
        <v>237</v>
      </c>
      <c r="C14" s="31">
        <v>34802.300000000003</v>
      </c>
      <c r="D14" s="40">
        <v>34731.716666666667</v>
      </c>
      <c r="E14" s="40">
        <v>34600.583333333336</v>
      </c>
      <c r="F14" s="40">
        <v>34398.866666666669</v>
      </c>
      <c r="G14" s="40">
        <v>34267.733333333337</v>
      </c>
      <c r="H14" s="40">
        <v>34933.433333333334</v>
      </c>
      <c r="I14" s="40">
        <v>35064.566666666666</v>
      </c>
      <c r="J14" s="40">
        <v>35266.283333333333</v>
      </c>
      <c r="K14" s="31">
        <v>34862.85</v>
      </c>
      <c r="L14" s="31">
        <v>34530</v>
      </c>
      <c r="M14" s="57"/>
      <c r="N14" s="1"/>
      <c r="O14" s="1"/>
    </row>
    <row r="15" spans="1:15" ht="12.75" customHeight="1">
      <c r="A15" s="56">
        <v>6</v>
      </c>
      <c r="B15" s="31" t="s">
        <v>238</v>
      </c>
      <c r="C15" s="31">
        <v>3730.3</v>
      </c>
      <c r="D15" s="40">
        <v>3722.8666666666663</v>
      </c>
      <c r="E15" s="40">
        <v>3704.1333333333328</v>
      </c>
      <c r="F15" s="40">
        <v>3677.9666666666662</v>
      </c>
      <c r="G15" s="40">
        <v>3659.2333333333327</v>
      </c>
      <c r="H15" s="40">
        <v>3749.0333333333328</v>
      </c>
      <c r="I15" s="40">
        <v>3767.7666666666664</v>
      </c>
      <c r="J15" s="40">
        <v>3793.9333333333329</v>
      </c>
      <c r="K15" s="31">
        <v>3741.6</v>
      </c>
      <c r="L15" s="31">
        <v>3696.7</v>
      </c>
      <c r="M15" s="57"/>
      <c r="N15" s="1"/>
      <c r="O15" s="1"/>
    </row>
    <row r="16" spans="1:15" ht="12.75" customHeight="1">
      <c r="A16" s="56">
        <v>7</v>
      </c>
      <c r="B16" s="31" t="s">
        <v>239</v>
      </c>
      <c r="C16" s="31">
        <v>7829</v>
      </c>
      <c r="D16" s="40">
        <v>7814.3</v>
      </c>
      <c r="E16" s="40">
        <v>7792.2000000000007</v>
      </c>
      <c r="F16" s="40">
        <v>7755.4000000000005</v>
      </c>
      <c r="G16" s="40">
        <v>7733.3000000000011</v>
      </c>
      <c r="H16" s="40">
        <v>7851.1</v>
      </c>
      <c r="I16" s="40">
        <v>7873.2000000000007</v>
      </c>
      <c r="J16" s="40">
        <v>7910</v>
      </c>
      <c r="K16" s="31">
        <v>7836.4</v>
      </c>
      <c r="L16" s="31">
        <v>7777.5</v>
      </c>
      <c r="M16" s="57"/>
      <c r="N16" s="1"/>
      <c r="O16" s="1"/>
    </row>
    <row r="17" spans="1:15" ht="12.75" customHeight="1">
      <c r="A17" s="56">
        <v>8</v>
      </c>
      <c r="B17" s="31" t="s">
        <v>44</v>
      </c>
      <c r="C17" s="31">
        <v>2458.75</v>
      </c>
      <c r="D17" s="40">
        <v>2451.75</v>
      </c>
      <c r="E17" s="40">
        <v>2440.5</v>
      </c>
      <c r="F17" s="40">
        <v>2422.25</v>
      </c>
      <c r="G17" s="40">
        <v>2411</v>
      </c>
      <c r="H17" s="40">
        <v>2470</v>
      </c>
      <c r="I17" s="40">
        <v>2481.25</v>
      </c>
      <c r="J17" s="40">
        <v>2499.5</v>
      </c>
      <c r="K17" s="31">
        <v>2463</v>
      </c>
      <c r="L17" s="31">
        <v>2433.5</v>
      </c>
      <c r="M17" s="31">
        <v>1.8141700000000001</v>
      </c>
      <c r="N17" s="1"/>
      <c r="O17" s="1"/>
    </row>
    <row r="18" spans="1:15" ht="12.75" customHeight="1">
      <c r="A18" s="56">
        <v>9</v>
      </c>
      <c r="B18" s="31" t="s">
        <v>60</v>
      </c>
      <c r="C18" s="31">
        <v>1173.75</v>
      </c>
      <c r="D18" s="40">
        <v>1176.2333333333333</v>
      </c>
      <c r="E18" s="40">
        <v>1167.5166666666667</v>
      </c>
      <c r="F18" s="40">
        <v>1161.2833333333333</v>
      </c>
      <c r="G18" s="40">
        <v>1152.5666666666666</v>
      </c>
      <c r="H18" s="40">
        <v>1182.4666666666667</v>
      </c>
      <c r="I18" s="40">
        <v>1191.1833333333334</v>
      </c>
      <c r="J18" s="40">
        <v>1197.4166666666667</v>
      </c>
      <c r="K18" s="31">
        <v>1184.95</v>
      </c>
      <c r="L18" s="31">
        <v>1170</v>
      </c>
      <c r="M18" s="31">
        <v>6.8999800000000002</v>
      </c>
      <c r="N18" s="1"/>
      <c r="O18" s="1"/>
    </row>
    <row r="19" spans="1:15" ht="12.75" customHeight="1">
      <c r="A19" s="56">
        <v>10</v>
      </c>
      <c r="B19" s="31" t="s">
        <v>40</v>
      </c>
      <c r="C19" s="58">
        <v>909.6</v>
      </c>
      <c r="D19" s="40">
        <v>910.38333333333333</v>
      </c>
      <c r="E19" s="40">
        <v>902.81666666666661</v>
      </c>
      <c r="F19" s="40">
        <v>896.0333333333333</v>
      </c>
      <c r="G19" s="40">
        <v>888.46666666666658</v>
      </c>
      <c r="H19" s="40">
        <v>917.16666666666663</v>
      </c>
      <c r="I19" s="40">
        <v>924.73333333333346</v>
      </c>
      <c r="J19" s="40">
        <v>931.51666666666665</v>
      </c>
      <c r="K19" s="31">
        <v>917.95</v>
      </c>
      <c r="L19" s="31">
        <v>903.6</v>
      </c>
      <c r="M19" s="31">
        <v>7.0668499999999996</v>
      </c>
      <c r="N19" s="1"/>
      <c r="O19" s="1"/>
    </row>
    <row r="20" spans="1:15" ht="12.75" customHeight="1">
      <c r="A20" s="56">
        <v>11</v>
      </c>
      <c r="B20" s="31" t="s">
        <v>240</v>
      </c>
      <c r="C20" s="31">
        <v>20706.900000000001</v>
      </c>
      <c r="D20" s="40">
        <v>20500.45</v>
      </c>
      <c r="E20" s="40">
        <v>20058.900000000001</v>
      </c>
      <c r="F20" s="40">
        <v>19410.900000000001</v>
      </c>
      <c r="G20" s="40">
        <v>18969.350000000002</v>
      </c>
      <c r="H20" s="40">
        <v>21148.45</v>
      </c>
      <c r="I20" s="40">
        <v>21589.999999999996</v>
      </c>
      <c r="J20" s="40">
        <v>22238</v>
      </c>
      <c r="K20" s="31">
        <v>20942</v>
      </c>
      <c r="L20" s="31">
        <v>19852.45</v>
      </c>
      <c r="M20" s="31">
        <v>0.29887999999999998</v>
      </c>
      <c r="N20" s="1"/>
      <c r="O20" s="1"/>
    </row>
    <row r="21" spans="1:15" ht="12.75" customHeight="1">
      <c r="A21" s="56">
        <v>12</v>
      </c>
      <c r="B21" s="31" t="s">
        <v>46</v>
      </c>
      <c r="C21" s="31">
        <v>1545</v>
      </c>
      <c r="D21" s="40">
        <v>1548.5166666666667</v>
      </c>
      <c r="E21" s="40">
        <v>1531.5333333333333</v>
      </c>
      <c r="F21" s="40">
        <v>1518.0666666666666</v>
      </c>
      <c r="G21" s="40">
        <v>1501.0833333333333</v>
      </c>
      <c r="H21" s="40">
        <v>1561.9833333333333</v>
      </c>
      <c r="I21" s="40">
        <v>1578.9666666666665</v>
      </c>
      <c r="J21" s="40">
        <v>1592.4333333333334</v>
      </c>
      <c r="K21" s="31">
        <v>1565.5</v>
      </c>
      <c r="L21" s="31">
        <v>1535.05</v>
      </c>
      <c r="M21" s="31">
        <v>12.43149</v>
      </c>
      <c r="N21" s="1"/>
      <c r="O21" s="1"/>
    </row>
    <row r="22" spans="1:15" ht="12.75" customHeight="1">
      <c r="A22" s="56">
        <v>13</v>
      </c>
      <c r="B22" s="31" t="s">
        <v>241</v>
      </c>
      <c r="C22" s="31">
        <v>1215.95</v>
      </c>
      <c r="D22" s="40">
        <v>1193.55</v>
      </c>
      <c r="E22" s="40">
        <v>1170.8999999999999</v>
      </c>
      <c r="F22" s="40">
        <v>1125.8499999999999</v>
      </c>
      <c r="G22" s="40">
        <v>1103.1999999999998</v>
      </c>
      <c r="H22" s="40">
        <v>1238.5999999999999</v>
      </c>
      <c r="I22" s="40">
        <v>1261.25</v>
      </c>
      <c r="J22" s="40">
        <v>1306.3</v>
      </c>
      <c r="K22" s="31">
        <v>1216.2</v>
      </c>
      <c r="L22" s="31">
        <v>1148.5</v>
      </c>
      <c r="M22" s="31">
        <v>5.82097</v>
      </c>
      <c r="N22" s="1"/>
      <c r="O22" s="1"/>
    </row>
    <row r="23" spans="1:15" ht="12.75" customHeight="1">
      <c r="A23" s="56">
        <v>14</v>
      </c>
      <c r="B23" s="31" t="s">
        <v>47</v>
      </c>
      <c r="C23" s="31">
        <v>749.7</v>
      </c>
      <c r="D23" s="40">
        <v>747.56666666666661</v>
      </c>
      <c r="E23" s="40">
        <v>744.13333333333321</v>
      </c>
      <c r="F23" s="40">
        <v>738.56666666666661</v>
      </c>
      <c r="G23" s="40">
        <v>735.13333333333321</v>
      </c>
      <c r="H23" s="40">
        <v>753.13333333333321</v>
      </c>
      <c r="I23" s="40">
        <v>756.56666666666661</v>
      </c>
      <c r="J23" s="40">
        <v>762.13333333333321</v>
      </c>
      <c r="K23" s="31">
        <v>751</v>
      </c>
      <c r="L23" s="31">
        <v>742</v>
      </c>
      <c r="M23" s="31">
        <v>28.290600000000001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1391.75</v>
      </c>
      <c r="D24" s="40">
        <v>1380.25</v>
      </c>
      <c r="E24" s="40">
        <v>1350.5</v>
      </c>
      <c r="F24" s="40">
        <v>1309.25</v>
      </c>
      <c r="G24" s="40">
        <v>1279.5</v>
      </c>
      <c r="H24" s="40">
        <v>1421.5</v>
      </c>
      <c r="I24" s="40">
        <v>1451.25</v>
      </c>
      <c r="J24" s="40">
        <v>1492.5</v>
      </c>
      <c r="K24" s="31">
        <v>1410</v>
      </c>
      <c r="L24" s="31">
        <v>1339</v>
      </c>
      <c r="M24" s="31">
        <v>2.4323800000000002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1806.75</v>
      </c>
      <c r="D25" s="40">
        <v>1779.1499999999999</v>
      </c>
      <c r="E25" s="40">
        <v>1738.1499999999996</v>
      </c>
      <c r="F25" s="40">
        <v>1669.5499999999997</v>
      </c>
      <c r="G25" s="40">
        <v>1628.5499999999995</v>
      </c>
      <c r="H25" s="40">
        <v>1847.7499999999998</v>
      </c>
      <c r="I25" s="40">
        <v>1888.7500000000002</v>
      </c>
      <c r="J25" s="40">
        <v>1957.35</v>
      </c>
      <c r="K25" s="31">
        <v>1820.15</v>
      </c>
      <c r="L25" s="31">
        <v>1710.55</v>
      </c>
      <c r="M25" s="31">
        <v>6.2178899999999997</v>
      </c>
      <c r="N25" s="1"/>
      <c r="O25" s="1"/>
    </row>
    <row r="26" spans="1:15" ht="12.75" customHeight="1">
      <c r="A26" s="56">
        <v>17</v>
      </c>
      <c r="B26" s="31" t="s">
        <v>244</v>
      </c>
      <c r="C26" s="31">
        <v>114.3</v>
      </c>
      <c r="D26" s="40">
        <v>115.06666666666666</v>
      </c>
      <c r="E26" s="40">
        <v>112.93333333333332</v>
      </c>
      <c r="F26" s="40">
        <v>111.56666666666666</v>
      </c>
      <c r="G26" s="40">
        <v>109.43333333333332</v>
      </c>
      <c r="H26" s="40">
        <v>116.43333333333332</v>
      </c>
      <c r="I26" s="40">
        <v>118.56666666666665</v>
      </c>
      <c r="J26" s="40">
        <v>119.93333333333332</v>
      </c>
      <c r="K26" s="31">
        <v>117.2</v>
      </c>
      <c r="L26" s="31">
        <v>113.7</v>
      </c>
      <c r="M26" s="31">
        <v>24.650700000000001</v>
      </c>
      <c r="N26" s="1"/>
      <c r="O26" s="1"/>
    </row>
    <row r="27" spans="1:15" ht="12.75" customHeight="1">
      <c r="A27" s="56">
        <v>18</v>
      </c>
      <c r="B27" s="31" t="s">
        <v>42</v>
      </c>
      <c r="C27" s="31">
        <v>214.4</v>
      </c>
      <c r="D27" s="40">
        <v>214.46666666666667</v>
      </c>
      <c r="E27" s="40">
        <v>212.93333333333334</v>
      </c>
      <c r="F27" s="40">
        <v>211.46666666666667</v>
      </c>
      <c r="G27" s="40">
        <v>209.93333333333334</v>
      </c>
      <c r="H27" s="40">
        <v>215.93333333333334</v>
      </c>
      <c r="I27" s="40">
        <v>217.4666666666667</v>
      </c>
      <c r="J27" s="40">
        <v>218.93333333333334</v>
      </c>
      <c r="K27" s="31">
        <v>216</v>
      </c>
      <c r="L27" s="31">
        <v>213</v>
      </c>
      <c r="M27" s="31">
        <v>14.074450000000001</v>
      </c>
      <c r="N27" s="1"/>
      <c r="O27" s="1"/>
    </row>
    <row r="28" spans="1:15" ht="12.75" customHeight="1">
      <c r="A28" s="56">
        <v>19</v>
      </c>
      <c r="B28" s="31" t="s">
        <v>245</v>
      </c>
      <c r="C28" s="31">
        <v>2143.5</v>
      </c>
      <c r="D28" s="40">
        <v>2138.6333333333332</v>
      </c>
      <c r="E28" s="40">
        <v>2114.8666666666663</v>
      </c>
      <c r="F28" s="40">
        <v>2086.2333333333331</v>
      </c>
      <c r="G28" s="40">
        <v>2062.4666666666662</v>
      </c>
      <c r="H28" s="40">
        <v>2167.2666666666664</v>
      </c>
      <c r="I28" s="40">
        <v>2191.0333333333328</v>
      </c>
      <c r="J28" s="40">
        <v>2219.6666666666665</v>
      </c>
      <c r="K28" s="31">
        <v>2162.4</v>
      </c>
      <c r="L28" s="31">
        <v>2110</v>
      </c>
      <c r="M28" s="31">
        <v>0.79688999999999999</v>
      </c>
      <c r="N28" s="1"/>
      <c r="O28" s="1"/>
    </row>
    <row r="29" spans="1:15" ht="12.75" customHeight="1">
      <c r="A29" s="56">
        <v>20</v>
      </c>
      <c r="B29" s="31" t="s">
        <v>53</v>
      </c>
      <c r="C29" s="31">
        <v>765.8</v>
      </c>
      <c r="D29" s="40">
        <v>765.5333333333333</v>
      </c>
      <c r="E29" s="40">
        <v>761.26666666666665</v>
      </c>
      <c r="F29" s="40">
        <v>756.73333333333335</v>
      </c>
      <c r="G29" s="40">
        <v>752.4666666666667</v>
      </c>
      <c r="H29" s="40">
        <v>770.06666666666661</v>
      </c>
      <c r="I29" s="40">
        <v>774.33333333333326</v>
      </c>
      <c r="J29" s="40">
        <v>778.86666666666656</v>
      </c>
      <c r="K29" s="31">
        <v>769.8</v>
      </c>
      <c r="L29" s="31">
        <v>761</v>
      </c>
      <c r="M29" s="31">
        <v>0.98670999999999998</v>
      </c>
      <c r="N29" s="1"/>
      <c r="O29" s="1"/>
    </row>
    <row r="30" spans="1:15" ht="12.75" customHeight="1">
      <c r="A30" s="56">
        <v>21</v>
      </c>
      <c r="B30" s="31" t="s">
        <v>49</v>
      </c>
      <c r="C30" s="31">
        <v>3795.55</v>
      </c>
      <c r="D30" s="40">
        <v>3786.4</v>
      </c>
      <c r="E30" s="40">
        <v>3752.8</v>
      </c>
      <c r="F30" s="40">
        <v>3710.05</v>
      </c>
      <c r="G30" s="40">
        <v>3676.4500000000003</v>
      </c>
      <c r="H30" s="40">
        <v>3829.15</v>
      </c>
      <c r="I30" s="40">
        <v>3862.7499999999995</v>
      </c>
      <c r="J30" s="40">
        <v>3905.5</v>
      </c>
      <c r="K30" s="31">
        <v>3820</v>
      </c>
      <c r="L30" s="31">
        <v>3743.65</v>
      </c>
      <c r="M30" s="31">
        <v>2.3989400000000001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721.35</v>
      </c>
      <c r="D31" s="40">
        <v>720.04999999999984</v>
      </c>
      <c r="E31" s="40">
        <v>717.34999999999968</v>
      </c>
      <c r="F31" s="40">
        <v>713.3499999999998</v>
      </c>
      <c r="G31" s="40">
        <v>710.64999999999964</v>
      </c>
      <c r="H31" s="40">
        <v>724.04999999999973</v>
      </c>
      <c r="I31" s="40">
        <v>726.74999999999977</v>
      </c>
      <c r="J31" s="40">
        <v>730.74999999999977</v>
      </c>
      <c r="K31" s="31">
        <v>722.75</v>
      </c>
      <c r="L31" s="31">
        <v>716.05</v>
      </c>
      <c r="M31" s="31">
        <v>2.4178299999999999</v>
      </c>
      <c r="N31" s="1"/>
      <c r="O31" s="1"/>
    </row>
    <row r="32" spans="1:15" ht="12.75" customHeight="1">
      <c r="A32" s="56">
        <v>23</v>
      </c>
      <c r="B32" s="31" t="s">
        <v>52</v>
      </c>
      <c r="C32" s="31">
        <v>438.35</v>
      </c>
      <c r="D32" s="40">
        <v>436.93333333333339</v>
      </c>
      <c r="E32" s="40">
        <v>433.51666666666677</v>
      </c>
      <c r="F32" s="40">
        <v>428.68333333333339</v>
      </c>
      <c r="G32" s="40">
        <v>425.26666666666677</v>
      </c>
      <c r="H32" s="40">
        <v>441.76666666666677</v>
      </c>
      <c r="I32" s="40">
        <v>445.18333333333339</v>
      </c>
      <c r="J32" s="40">
        <v>450.01666666666677</v>
      </c>
      <c r="K32" s="31">
        <v>440.35</v>
      </c>
      <c r="L32" s="31">
        <v>432.1</v>
      </c>
      <c r="M32" s="31">
        <v>13.62416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4719.55</v>
      </c>
      <c r="D33" s="40">
        <v>4741.5166666666664</v>
      </c>
      <c r="E33" s="40">
        <v>4663.0333333333328</v>
      </c>
      <c r="F33" s="40">
        <v>4606.5166666666664</v>
      </c>
      <c r="G33" s="40">
        <v>4528.0333333333328</v>
      </c>
      <c r="H33" s="40">
        <v>4798.0333333333328</v>
      </c>
      <c r="I33" s="40">
        <v>4876.5166666666664</v>
      </c>
      <c r="J33" s="40">
        <v>4933.0333333333328</v>
      </c>
      <c r="K33" s="31">
        <v>4820</v>
      </c>
      <c r="L33" s="31">
        <v>4685</v>
      </c>
      <c r="M33" s="31">
        <v>8.38279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214.95</v>
      </c>
      <c r="D34" s="40">
        <v>215.13333333333335</v>
      </c>
      <c r="E34" s="40">
        <v>212.8666666666667</v>
      </c>
      <c r="F34" s="40">
        <v>210.78333333333336</v>
      </c>
      <c r="G34" s="40">
        <v>208.51666666666671</v>
      </c>
      <c r="H34" s="40">
        <v>217.2166666666667</v>
      </c>
      <c r="I34" s="40">
        <v>219.48333333333335</v>
      </c>
      <c r="J34" s="40">
        <v>221.56666666666669</v>
      </c>
      <c r="K34" s="31">
        <v>217.4</v>
      </c>
      <c r="L34" s="31">
        <v>213.05</v>
      </c>
      <c r="M34" s="31">
        <v>26.1037</v>
      </c>
      <c r="N34" s="1"/>
      <c r="O34" s="1"/>
    </row>
    <row r="35" spans="1:15" ht="12.75" customHeight="1">
      <c r="A35" s="56">
        <v>26</v>
      </c>
      <c r="B35" s="31" t="s">
        <v>56</v>
      </c>
      <c r="C35" s="31">
        <v>125.3</v>
      </c>
      <c r="D35" s="40">
        <v>124.45</v>
      </c>
      <c r="E35" s="40">
        <v>122</v>
      </c>
      <c r="F35" s="40">
        <v>118.7</v>
      </c>
      <c r="G35" s="40">
        <v>116.25</v>
      </c>
      <c r="H35" s="40">
        <v>127.75</v>
      </c>
      <c r="I35" s="40">
        <v>130.20000000000002</v>
      </c>
      <c r="J35" s="40">
        <v>133.5</v>
      </c>
      <c r="K35" s="31">
        <v>126.9</v>
      </c>
      <c r="L35" s="31">
        <v>121.15</v>
      </c>
      <c r="M35" s="31">
        <v>392.01010000000002</v>
      </c>
      <c r="N35" s="1"/>
      <c r="O35" s="1"/>
    </row>
    <row r="36" spans="1:15" ht="12.75" customHeight="1">
      <c r="A36" s="56">
        <v>27</v>
      </c>
      <c r="B36" s="31" t="s">
        <v>58</v>
      </c>
      <c r="C36" s="31">
        <v>3346.35</v>
      </c>
      <c r="D36" s="40">
        <v>3336.7833333333333</v>
      </c>
      <c r="E36" s="40">
        <v>3314.5666666666666</v>
      </c>
      <c r="F36" s="40">
        <v>3282.7833333333333</v>
      </c>
      <c r="G36" s="40">
        <v>3260.5666666666666</v>
      </c>
      <c r="H36" s="40">
        <v>3368.5666666666666</v>
      </c>
      <c r="I36" s="40">
        <v>3390.7833333333328</v>
      </c>
      <c r="J36" s="40">
        <v>3422.5666666666666</v>
      </c>
      <c r="K36" s="31">
        <v>3359</v>
      </c>
      <c r="L36" s="31">
        <v>3305</v>
      </c>
      <c r="M36" s="31">
        <v>5.9174499999999997</v>
      </c>
      <c r="N36" s="1"/>
      <c r="O36" s="1"/>
    </row>
    <row r="37" spans="1:15" ht="12.75" customHeight="1">
      <c r="A37" s="56">
        <v>28</v>
      </c>
      <c r="B37" s="31" t="s">
        <v>61</v>
      </c>
      <c r="C37" s="31">
        <v>741.75</v>
      </c>
      <c r="D37" s="40">
        <v>739.91666666666663</v>
      </c>
      <c r="E37" s="40">
        <v>734.83333333333326</v>
      </c>
      <c r="F37" s="40">
        <v>727.91666666666663</v>
      </c>
      <c r="G37" s="40">
        <v>722.83333333333326</v>
      </c>
      <c r="H37" s="40">
        <v>746.83333333333326</v>
      </c>
      <c r="I37" s="40">
        <v>751.91666666666652</v>
      </c>
      <c r="J37" s="40">
        <v>758.83333333333326</v>
      </c>
      <c r="K37" s="31">
        <v>745</v>
      </c>
      <c r="L37" s="31">
        <v>733</v>
      </c>
      <c r="M37" s="31">
        <v>19.300979999999999</v>
      </c>
      <c r="N37" s="1"/>
      <c r="O37" s="1"/>
    </row>
    <row r="38" spans="1:15" ht="12.75" customHeight="1">
      <c r="A38" s="56">
        <v>29</v>
      </c>
      <c r="B38" s="31" t="s">
        <v>246</v>
      </c>
      <c r="C38" s="31">
        <v>3950.5</v>
      </c>
      <c r="D38" s="40">
        <v>3940.8333333333335</v>
      </c>
      <c r="E38" s="40">
        <v>3917.666666666667</v>
      </c>
      <c r="F38" s="40">
        <v>3884.8333333333335</v>
      </c>
      <c r="G38" s="40">
        <v>3861.666666666667</v>
      </c>
      <c r="H38" s="40">
        <v>3973.666666666667</v>
      </c>
      <c r="I38" s="40">
        <v>3996.8333333333339</v>
      </c>
      <c r="J38" s="40">
        <v>4029.666666666667</v>
      </c>
      <c r="K38" s="31">
        <v>3964</v>
      </c>
      <c r="L38" s="31">
        <v>3908</v>
      </c>
      <c r="M38" s="31">
        <v>1.54864</v>
      </c>
      <c r="N38" s="1"/>
      <c r="O38" s="1"/>
    </row>
    <row r="39" spans="1:15" ht="12.75" customHeight="1">
      <c r="A39" s="56">
        <v>30</v>
      </c>
      <c r="B39" s="31" t="s">
        <v>62</v>
      </c>
      <c r="C39" s="31">
        <v>790.15</v>
      </c>
      <c r="D39" s="40">
        <v>789.35</v>
      </c>
      <c r="E39" s="40">
        <v>785</v>
      </c>
      <c r="F39" s="40">
        <v>779.85</v>
      </c>
      <c r="G39" s="40">
        <v>775.5</v>
      </c>
      <c r="H39" s="40">
        <v>794.5</v>
      </c>
      <c r="I39" s="40">
        <v>798.85000000000014</v>
      </c>
      <c r="J39" s="40">
        <v>804</v>
      </c>
      <c r="K39" s="31">
        <v>793.7</v>
      </c>
      <c r="L39" s="31">
        <v>784.2</v>
      </c>
      <c r="M39" s="31">
        <v>49.093249999999998</v>
      </c>
      <c r="N39" s="1"/>
      <c r="O39" s="1"/>
    </row>
    <row r="40" spans="1:15" ht="12.75" customHeight="1">
      <c r="A40" s="56">
        <v>31</v>
      </c>
      <c r="B40" s="31" t="s">
        <v>63</v>
      </c>
      <c r="C40" s="31">
        <v>3700.6</v>
      </c>
      <c r="D40" s="40">
        <v>3708.1833333333329</v>
      </c>
      <c r="E40" s="40">
        <v>3687.4166666666661</v>
      </c>
      <c r="F40" s="40">
        <v>3674.2333333333331</v>
      </c>
      <c r="G40" s="40">
        <v>3653.4666666666662</v>
      </c>
      <c r="H40" s="40">
        <v>3721.3666666666659</v>
      </c>
      <c r="I40" s="40">
        <v>3742.1333333333332</v>
      </c>
      <c r="J40" s="40">
        <v>3755.3166666666657</v>
      </c>
      <c r="K40" s="31">
        <v>3728.95</v>
      </c>
      <c r="L40" s="31">
        <v>3695</v>
      </c>
      <c r="M40" s="31">
        <v>4.7953700000000001</v>
      </c>
      <c r="N40" s="1"/>
      <c r="O40" s="1"/>
    </row>
    <row r="41" spans="1:15" ht="12.75" customHeight="1">
      <c r="A41" s="56">
        <v>32</v>
      </c>
      <c r="B41" s="31" t="s">
        <v>66</v>
      </c>
      <c r="C41" s="31">
        <v>7430.65</v>
      </c>
      <c r="D41" s="40">
        <v>7423.55</v>
      </c>
      <c r="E41" s="40">
        <v>7387.1</v>
      </c>
      <c r="F41" s="40">
        <v>7343.55</v>
      </c>
      <c r="G41" s="40">
        <v>7307.1</v>
      </c>
      <c r="H41" s="40">
        <v>7467.1</v>
      </c>
      <c r="I41" s="40">
        <v>7503.5499999999993</v>
      </c>
      <c r="J41" s="40">
        <v>7547.1</v>
      </c>
      <c r="K41" s="31">
        <v>7460</v>
      </c>
      <c r="L41" s="31">
        <v>7380</v>
      </c>
      <c r="M41" s="31">
        <v>7.0043600000000001</v>
      </c>
      <c r="N41" s="1"/>
      <c r="O41" s="1"/>
    </row>
    <row r="42" spans="1:15" ht="12.75" customHeight="1">
      <c r="A42" s="56">
        <v>33</v>
      </c>
      <c r="B42" s="31" t="s">
        <v>65</v>
      </c>
      <c r="C42" s="31">
        <v>16750.5</v>
      </c>
      <c r="D42" s="40">
        <v>16687.166666666668</v>
      </c>
      <c r="E42" s="40">
        <v>16547.383333333335</v>
      </c>
      <c r="F42" s="40">
        <v>16344.266666666666</v>
      </c>
      <c r="G42" s="40">
        <v>16204.483333333334</v>
      </c>
      <c r="H42" s="40">
        <v>16890.283333333336</v>
      </c>
      <c r="I42" s="40">
        <v>17030.066666666669</v>
      </c>
      <c r="J42" s="40">
        <v>17233.183333333338</v>
      </c>
      <c r="K42" s="31">
        <v>16826.95</v>
      </c>
      <c r="L42" s="31">
        <v>16484.05</v>
      </c>
      <c r="M42" s="31">
        <v>1.80816</v>
      </c>
      <c r="N42" s="1"/>
      <c r="O42" s="1"/>
    </row>
    <row r="43" spans="1:15" ht="12.75" customHeight="1">
      <c r="A43" s="56">
        <v>34</v>
      </c>
      <c r="B43" s="31" t="s">
        <v>247</v>
      </c>
      <c r="C43" s="31">
        <v>4284.3500000000004</v>
      </c>
      <c r="D43" s="40">
        <v>4297.6500000000005</v>
      </c>
      <c r="E43" s="40">
        <v>4255.9500000000007</v>
      </c>
      <c r="F43" s="40">
        <v>4227.55</v>
      </c>
      <c r="G43" s="40">
        <v>4185.8500000000004</v>
      </c>
      <c r="H43" s="40">
        <v>4326.0500000000011</v>
      </c>
      <c r="I43" s="40">
        <v>4367.75</v>
      </c>
      <c r="J43" s="40">
        <v>4396.1500000000015</v>
      </c>
      <c r="K43" s="31">
        <v>4339.3500000000004</v>
      </c>
      <c r="L43" s="31">
        <v>4269.25</v>
      </c>
      <c r="M43" s="31">
        <v>0.10653</v>
      </c>
      <c r="N43" s="1"/>
      <c r="O43" s="1"/>
    </row>
    <row r="44" spans="1:15" ht="12.75" customHeight="1">
      <c r="A44" s="56">
        <v>35</v>
      </c>
      <c r="B44" s="31" t="s">
        <v>67</v>
      </c>
      <c r="C44" s="31">
        <v>2456.1999999999998</v>
      </c>
      <c r="D44" s="40">
        <v>2464.85</v>
      </c>
      <c r="E44" s="40">
        <v>2433.35</v>
      </c>
      <c r="F44" s="40">
        <v>2410.5</v>
      </c>
      <c r="G44" s="40">
        <v>2379</v>
      </c>
      <c r="H44" s="40">
        <v>2487.6999999999998</v>
      </c>
      <c r="I44" s="40">
        <v>2519.1999999999998</v>
      </c>
      <c r="J44" s="40">
        <v>2542.0499999999997</v>
      </c>
      <c r="K44" s="31">
        <v>2496.35</v>
      </c>
      <c r="L44" s="31">
        <v>2442</v>
      </c>
      <c r="M44" s="31">
        <v>2.0167000000000002</v>
      </c>
      <c r="N44" s="1"/>
      <c r="O44" s="1"/>
    </row>
    <row r="45" spans="1:15" ht="12.75" customHeight="1">
      <c r="A45" s="56">
        <v>36</v>
      </c>
      <c r="B45" s="31" t="s">
        <v>68</v>
      </c>
      <c r="C45" s="31">
        <v>283.60000000000002</v>
      </c>
      <c r="D45" s="40">
        <v>284</v>
      </c>
      <c r="E45" s="40">
        <v>281.75</v>
      </c>
      <c r="F45" s="40">
        <v>279.89999999999998</v>
      </c>
      <c r="G45" s="40">
        <v>277.64999999999998</v>
      </c>
      <c r="H45" s="40">
        <v>285.85000000000002</v>
      </c>
      <c r="I45" s="40">
        <v>288.10000000000002</v>
      </c>
      <c r="J45" s="40">
        <v>289.95000000000005</v>
      </c>
      <c r="K45" s="31">
        <v>286.25</v>
      </c>
      <c r="L45" s="31">
        <v>282.14999999999998</v>
      </c>
      <c r="M45" s="31">
        <v>20.943680000000001</v>
      </c>
      <c r="N45" s="1"/>
      <c r="O45" s="1"/>
    </row>
    <row r="46" spans="1:15" ht="12.75" customHeight="1">
      <c r="A46" s="56">
        <v>37</v>
      </c>
      <c r="B46" s="31" t="s">
        <v>69</v>
      </c>
      <c r="C46" s="31">
        <v>79.150000000000006</v>
      </c>
      <c r="D46" s="40">
        <v>79.216666666666669</v>
      </c>
      <c r="E46" s="40">
        <v>78.683333333333337</v>
      </c>
      <c r="F46" s="40">
        <v>78.216666666666669</v>
      </c>
      <c r="G46" s="40">
        <v>77.683333333333337</v>
      </c>
      <c r="H46" s="40">
        <v>79.683333333333337</v>
      </c>
      <c r="I46" s="40">
        <v>80.216666666666669</v>
      </c>
      <c r="J46" s="40">
        <v>80.683333333333337</v>
      </c>
      <c r="K46" s="31">
        <v>79.75</v>
      </c>
      <c r="L46" s="31">
        <v>78.75</v>
      </c>
      <c r="M46" s="31">
        <v>114.5382</v>
      </c>
      <c r="N46" s="1"/>
      <c r="O46" s="1"/>
    </row>
    <row r="47" spans="1:15" ht="12.75" customHeight="1">
      <c r="A47" s="56">
        <v>38</v>
      </c>
      <c r="B47" s="31" t="s">
        <v>248</v>
      </c>
      <c r="C47" s="31">
        <v>57.2</v>
      </c>
      <c r="D47" s="40">
        <v>57.383333333333333</v>
      </c>
      <c r="E47" s="40">
        <v>56.816666666666663</v>
      </c>
      <c r="F47" s="40">
        <v>56.43333333333333</v>
      </c>
      <c r="G47" s="40">
        <v>55.86666666666666</v>
      </c>
      <c r="H47" s="40">
        <v>57.766666666666666</v>
      </c>
      <c r="I47" s="40">
        <v>58.333333333333343</v>
      </c>
      <c r="J47" s="40">
        <v>58.716666666666669</v>
      </c>
      <c r="K47" s="31">
        <v>57.95</v>
      </c>
      <c r="L47" s="31">
        <v>57</v>
      </c>
      <c r="M47" s="31">
        <v>55.85134</v>
      </c>
      <c r="N47" s="1"/>
      <c r="O47" s="1"/>
    </row>
    <row r="48" spans="1:15" ht="12.75" customHeight="1">
      <c r="A48" s="56">
        <v>39</v>
      </c>
      <c r="B48" s="31" t="s">
        <v>70</v>
      </c>
      <c r="C48" s="31">
        <v>1737.75</v>
      </c>
      <c r="D48" s="40">
        <v>1732.9166666666667</v>
      </c>
      <c r="E48" s="40">
        <v>1719.8333333333335</v>
      </c>
      <c r="F48" s="40">
        <v>1701.9166666666667</v>
      </c>
      <c r="G48" s="40">
        <v>1688.8333333333335</v>
      </c>
      <c r="H48" s="40">
        <v>1750.8333333333335</v>
      </c>
      <c r="I48" s="40">
        <v>1763.916666666667</v>
      </c>
      <c r="J48" s="40">
        <v>1781.8333333333335</v>
      </c>
      <c r="K48" s="31">
        <v>1746</v>
      </c>
      <c r="L48" s="31">
        <v>1715</v>
      </c>
      <c r="M48" s="31">
        <v>1.5204</v>
      </c>
      <c r="N48" s="1"/>
      <c r="O48" s="1"/>
    </row>
    <row r="49" spans="1:15" ht="12.75" customHeight="1">
      <c r="A49" s="56">
        <v>40</v>
      </c>
      <c r="B49" s="31" t="s">
        <v>73</v>
      </c>
      <c r="C49" s="31">
        <v>836.55</v>
      </c>
      <c r="D49" s="40">
        <v>834.19999999999993</v>
      </c>
      <c r="E49" s="40">
        <v>829.74999999999989</v>
      </c>
      <c r="F49" s="40">
        <v>822.94999999999993</v>
      </c>
      <c r="G49" s="40">
        <v>818.49999999999989</v>
      </c>
      <c r="H49" s="40">
        <v>840.99999999999989</v>
      </c>
      <c r="I49" s="40">
        <v>845.44999999999993</v>
      </c>
      <c r="J49" s="40">
        <v>852.24999999999989</v>
      </c>
      <c r="K49" s="31">
        <v>838.65</v>
      </c>
      <c r="L49" s="31">
        <v>827.4</v>
      </c>
      <c r="M49" s="31">
        <v>3.98725</v>
      </c>
      <c r="N49" s="1"/>
      <c r="O49" s="1"/>
    </row>
    <row r="50" spans="1:15" ht="12.75" customHeight="1">
      <c r="A50" s="56">
        <v>41</v>
      </c>
      <c r="B50" s="31" t="s">
        <v>72</v>
      </c>
      <c r="C50" s="31">
        <v>197.05</v>
      </c>
      <c r="D50" s="40">
        <v>197.26666666666665</v>
      </c>
      <c r="E50" s="40">
        <v>195.2833333333333</v>
      </c>
      <c r="F50" s="40">
        <v>193.51666666666665</v>
      </c>
      <c r="G50" s="40">
        <v>191.5333333333333</v>
      </c>
      <c r="H50" s="40">
        <v>199.0333333333333</v>
      </c>
      <c r="I50" s="40">
        <v>201.01666666666665</v>
      </c>
      <c r="J50" s="40">
        <v>202.7833333333333</v>
      </c>
      <c r="K50" s="31">
        <v>199.25</v>
      </c>
      <c r="L50" s="31">
        <v>195.5</v>
      </c>
      <c r="M50" s="31">
        <v>38.604059999999997</v>
      </c>
      <c r="N50" s="1"/>
      <c r="O50" s="1"/>
    </row>
    <row r="51" spans="1:15" ht="12.75" customHeight="1">
      <c r="A51" s="56">
        <v>42</v>
      </c>
      <c r="B51" s="31" t="s">
        <v>74</v>
      </c>
      <c r="C51" s="31">
        <v>773.85</v>
      </c>
      <c r="D51" s="40">
        <v>769.63333333333321</v>
      </c>
      <c r="E51" s="40">
        <v>762.76666666666642</v>
      </c>
      <c r="F51" s="40">
        <v>751.68333333333317</v>
      </c>
      <c r="G51" s="40">
        <v>744.81666666666638</v>
      </c>
      <c r="H51" s="40">
        <v>780.71666666666647</v>
      </c>
      <c r="I51" s="40">
        <v>787.58333333333326</v>
      </c>
      <c r="J51" s="40">
        <v>798.66666666666652</v>
      </c>
      <c r="K51" s="31">
        <v>776.5</v>
      </c>
      <c r="L51" s="31">
        <v>758.55</v>
      </c>
      <c r="M51" s="31">
        <v>12.039099999999999</v>
      </c>
      <c r="N51" s="1"/>
      <c r="O51" s="1"/>
    </row>
    <row r="52" spans="1:15" ht="12.75" customHeight="1">
      <c r="A52" s="56">
        <v>43</v>
      </c>
      <c r="B52" s="31" t="s">
        <v>77</v>
      </c>
      <c r="C52" s="31">
        <v>55.65</v>
      </c>
      <c r="D52" s="40">
        <v>55.70000000000001</v>
      </c>
      <c r="E52" s="40">
        <v>55.15000000000002</v>
      </c>
      <c r="F52" s="40">
        <v>54.650000000000013</v>
      </c>
      <c r="G52" s="40">
        <v>54.100000000000023</v>
      </c>
      <c r="H52" s="40">
        <v>56.200000000000017</v>
      </c>
      <c r="I52" s="40">
        <v>56.750000000000014</v>
      </c>
      <c r="J52" s="40">
        <v>57.250000000000014</v>
      </c>
      <c r="K52" s="31">
        <v>56.25</v>
      </c>
      <c r="L52" s="31">
        <v>55.2</v>
      </c>
      <c r="M52" s="31">
        <v>182.26347000000001</v>
      </c>
      <c r="N52" s="1"/>
      <c r="O52" s="1"/>
    </row>
    <row r="53" spans="1:15" ht="12.75" customHeight="1">
      <c r="A53" s="56">
        <v>44</v>
      </c>
      <c r="B53" s="31" t="s">
        <v>81</v>
      </c>
      <c r="C53" s="31">
        <v>491.15</v>
      </c>
      <c r="D53" s="40">
        <v>490.3</v>
      </c>
      <c r="E53" s="40">
        <v>488.6</v>
      </c>
      <c r="F53" s="40">
        <v>486.05</v>
      </c>
      <c r="G53" s="40">
        <v>484.35</v>
      </c>
      <c r="H53" s="40">
        <v>492.85</v>
      </c>
      <c r="I53" s="40">
        <v>494.54999999999995</v>
      </c>
      <c r="J53" s="40">
        <v>497.1</v>
      </c>
      <c r="K53" s="31">
        <v>492</v>
      </c>
      <c r="L53" s="31">
        <v>487.75</v>
      </c>
      <c r="M53" s="31">
        <v>45.42492</v>
      </c>
      <c r="N53" s="1"/>
      <c r="O53" s="1"/>
    </row>
    <row r="54" spans="1:15" ht="12.75" customHeight="1">
      <c r="A54" s="56">
        <v>45</v>
      </c>
      <c r="B54" s="31" t="s">
        <v>76</v>
      </c>
      <c r="C54" s="31">
        <v>686.15</v>
      </c>
      <c r="D54" s="40">
        <v>680.46666666666658</v>
      </c>
      <c r="E54" s="40">
        <v>672.73333333333312</v>
      </c>
      <c r="F54" s="40">
        <v>659.31666666666649</v>
      </c>
      <c r="G54" s="40">
        <v>651.58333333333303</v>
      </c>
      <c r="H54" s="40">
        <v>693.88333333333321</v>
      </c>
      <c r="I54" s="40">
        <v>701.61666666666656</v>
      </c>
      <c r="J54" s="40">
        <v>715.0333333333333</v>
      </c>
      <c r="K54" s="31">
        <v>688.2</v>
      </c>
      <c r="L54" s="31">
        <v>667.05</v>
      </c>
      <c r="M54" s="31">
        <v>194.19891999999999</v>
      </c>
      <c r="N54" s="1"/>
      <c r="O54" s="1"/>
    </row>
    <row r="55" spans="1:15" ht="12.75" customHeight="1">
      <c r="A55" s="56">
        <v>46</v>
      </c>
      <c r="B55" s="31" t="s">
        <v>78</v>
      </c>
      <c r="C55" s="31">
        <v>352.75</v>
      </c>
      <c r="D55" s="40">
        <v>353.51666666666671</v>
      </c>
      <c r="E55" s="40">
        <v>349.33333333333343</v>
      </c>
      <c r="F55" s="40">
        <v>345.91666666666674</v>
      </c>
      <c r="G55" s="40">
        <v>341.73333333333346</v>
      </c>
      <c r="H55" s="40">
        <v>356.93333333333339</v>
      </c>
      <c r="I55" s="40">
        <v>361.11666666666667</v>
      </c>
      <c r="J55" s="40">
        <v>364.53333333333336</v>
      </c>
      <c r="K55" s="31">
        <v>357.7</v>
      </c>
      <c r="L55" s="31">
        <v>350.1</v>
      </c>
      <c r="M55" s="31">
        <v>10.96752</v>
      </c>
      <c r="N55" s="1"/>
      <c r="O55" s="1"/>
    </row>
    <row r="56" spans="1:15" ht="12.75" customHeight="1">
      <c r="A56" s="56">
        <v>47</v>
      </c>
      <c r="B56" s="31" t="s">
        <v>249</v>
      </c>
      <c r="C56" s="31">
        <v>1211.9000000000001</v>
      </c>
      <c r="D56" s="40">
        <v>1210.6166666666668</v>
      </c>
      <c r="E56" s="40">
        <v>1196.2833333333335</v>
      </c>
      <c r="F56" s="40">
        <v>1180.6666666666667</v>
      </c>
      <c r="G56" s="40">
        <v>1166.3333333333335</v>
      </c>
      <c r="H56" s="40">
        <v>1226.2333333333336</v>
      </c>
      <c r="I56" s="40">
        <v>1240.5666666666666</v>
      </c>
      <c r="J56" s="40">
        <v>1256.1833333333336</v>
      </c>
      <c r="K56" s="31">
        <v>1224.95</v>
      </c>
      <c r="L56" s="31">
        <v>1195</v>
      </c>
      <c r="M56" s="31">
        <v>1.0457099999999999</v>
      </c>
      <c r="N56" s="1"/>
      <c r="O56" s="1"/>
    </row>
    <row r="57" spans="1:15" ht="12.75" customHeight="1">
      <c r="A57" s="56">
        <v>48</v>
      </c>
      <c r="B57" s="31" t="s">
        <v>79</v>
      </c>
      <c r="C57" s="31">
        <v>14328.65</v>
      </c>
      <c r="D57" s="40">
        <v>14303.366666666667</v>
      </c>
      <c r="E57" s="40">
        <v>14225.283333333333</v>
      </c>
      <c r="F57" s="40">
        <v>14121.916666666666</v>
      </c>
      <c r="G57" s="40">
        <v>14043.833333333332</v>
      </c>
      <c r="H57" s="40">
        <v>14406.733333333334</v>
      </c>
      <c r="I57" s="40">
        <v>14484.816666666666</v>
      </c>
      <c r="J57" s="40">
        <v>14588.183333333334</v>
      </c>
      <c r="K57" s="31">
        <v>14381.45</v>
      </c>
      <c r="L57" s="31">
        <v>14200</v>
      </c>
      <c r="M57" s="31">
        <v>0.14710999999999999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4070.8</v>
      </c>
      <c r="D58" s="40">
        <v>4079.9</v>
      </c>
      <c r="E58" s="40">
        <v>4041</v>
      </c>
      <c r="F58" s="40">
        <v>4011.2</v>
      </c>
      <c r="G58" s="40">
        <v>3972.2999999999997</v>
      </c>
      <c r="H58" s="40">
        <v>4109.7000000000007</v>
      </c>
      <c r="I58" s="40">
        <v>4148.6000000000004</v>
      </c>
      <c r="J58" s="40">
        <v>4178.4000000000005</v>
      </c>
      <c r="K58" s="31">
        <v>4118.8</v>
      </c>
      <c r="L58" s="31">
        <v>4050.1</v>
      </c>
      <c r="M58" s="31">
        <v>2.9513400000000001</v>
      </c>
      <c r="N58" s="1"/>
      <c r="O58" s="1"/>
    </row>
    <row r="59" spans="1:15" ht="12.75" customHeight="1">
      <c r="A59" s="56">
        <v>50</v>
      </c>
      <c r="B59" s="31" t="s">
        <v>250</v>
      </c>
      <c r="C59" s="31">
        <v>828.75</v>
      </c>
      <c r="D59" s="40">
        <v>829.13333333333333</v>
      </c>
      <c r="E59" s="40">
        <v>822.61666666666667</v>
      </c>
      <c r="F59" s="40">
        <v>816.48333333333335</v>
      </c>
      <c r="G59" s="40">
        <v>809.9666666666667</v>
      </c>
      <c r="H59" s="40">
        <v>835.26666666666665</v>
      </c>
      <c r="I59" s="40">
        <v>841.7833333333333</v>
      </c>
      <c r="J59" s="40">
        <v>847.91666666666663</v>
      </c>
      <c r="K59" s="31">
        <v>835.65</v>
      </c>
      <c r="L59" s="31">
        <v>823</v>
      </c>
      <c r="M59" s="31">
        <v>2.1366499999999999</v>
      </c>
      <c r="N59" s="1"/>
      <c r="O59" s="1"/>
    </row>
    <row r="60" spans="1:15" ht="12.75" customHeight="1">
      <c r="A60" s="56">
        <v>51</v>
      </c>
      <c r="B60" s="31" t="s">
        <v>83</v>
      </c>
      <c r="C60" s="31">
        <v>558.1</v>
      </c>
      <c r="D60" s="40">
        <v>557.06666666666672</v>
      </c>
      <c r="E60" s="40">
        <v>551.93333333333339</v>
      </c>
      <c r="F60" s="40">
        <v>545.76666666666665</v>
      </c>
      <c r="G60" s="40">
        <v>540.63333333333333</v>
      </c>
      <c r="H60" s="40">
        <v>563.23333333333346</v>
      </c>
      <c r="I60" s="40">
        <v>568.3666666666669</v>
      </c>
      <c r="J60" s="40">
        <v>574.53333333333353</v>
      </c>
      <c r="K60" s="31">
        <v>562.20000000000005</v>
      </c>
      <c r="L60" s="31">
        <v>550.9</v>
      </c>
      <c r="M60" s="31">
        <v>18.776240000000001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157.5</v>
      </c>
      <c r="D61" s="40">
        <v>157.95000000000002</v>
      </c>
      <c r="E61" s="40">
        <v>156.20000000000005</v>
      </c>
      <c r="F61" s="40">
        <v>154.90000000000003</v>
      </c>
      <c r="G61" s="40">
        <v>153.15000000000006</v>
      </c>
      <c r="H61" s="40">
        <v>159.25000000000003</v>
      </c>
      <c r="I61" s="40">
        <v>160.99999999999997</v>
      </c>
      <c r="J61" s="40">
        <v>162.30000000000001</v>
      </c>
      <c r="K61" s="31">
        <v>159.69999999999999</v>
      </c>
      <c r="L61" s="31">
        <v>156.65</v>
      </c>
      <c r="M61" s="31">
        <v>67.606229999999996</v>
      </c>
      <c r="N61" s="1"/>
      <c r="O61" s="1"/>
    </row>
    <row r="62" spans="1:15" ht="12.75" customHeight="1">
      <c r="A62" s="56">
        <v>53</v>
      </c>
      <c r="B62" s="31" t="s">
        <v>251</v>
      </c>
      <c r="C62" s="31">
        <v>137.65</v>
      </c>
      <c r="D62" s="40">
        <v>137.36666666666667</v>
      </c>
      <c r="E62" s="40">
        <v>135.78333333333336</v>
      </c>
      <c r="F62" s="40">
        <v>133.91666666666669</v>
      </c>
      <c r="G62" s="40">
        <v>132.33333333333337</v>
      </c>
      <c r="H62" s="40">
        <v>139.23333333333335</v>
      </c>
      <c r="I62" s="40">
        <v>140.81666666666666</v>
      </c>
      <c r="J62" s="40">
        <v>142.68333333333334</v>
      </c>
      <c r="K62" s="31">
        <v>138.94999999999999</v>
      </c>
      <c r="L62" s="31">
        <v>135.5</v>
      </c>
      <c r="M62" s="31">
        <v>7.43893</v>
      </c>
      <c r="N62" s="1"/>
      <c r="O62" s="1"/>
    </row>
    <row r="63" spans="1:15" ht="12.75" customHeight="1">
      <c r="A63" s="56">
        <v>54</v>
      </c>
      <c r="B63" s="31" t="s">
        <v>85</v>
      </c>
      <c r="C63" s="31">
        <v>568.25</v>
      </c>
      <c r="D63" s="40">
        <v>568.55000000000007</v>
      </c>
      <c r="E63" s="40">
        <v>560.10000000000014</v>
      </c>
      <c r="F63" s="40">
        <v>551.95000000000005</v>
      </c>
      <c r="G63" s="40">
        <v>543.50000000000011</v>
      </c>
      <c r="H63" s="40">
        <v>576.70000000000016</v>
      </c>
      <c r="I63" s="40">
        <v>585.1500000000002</v>
      </c>
      <c r="J63" s="40">
        <v>593.30000000000018</v>
      </c>
      <c r="K63" s="31">
        <v>577</v>
      </c>
      <c r="L63" s="31">
        <v>560.4</v>
      </c>
      <c r="M63" s="31">
        <v>14.16634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949.3</v>
      </c>
      <c r="D64" s="40">
        <v>942.4666666666667</v>
      </c>
      <c r="E64" s="40">
        <v>932.83333333333337</v>
      </c>
      <c r="F64" s="40">
        <v>916.36666666666667</v>
      </c>
      <c r="G64" s="40">
        <v>906.73333333333335</v>
      </c>
      <c r="H64" s="40">
        <v>958.93333333333339</v>
      </c>
      <c r="I64" s="40">
        <v>968.56666666666661</v>
      </c>
      <c r="J64" s="40">
        <v>985.03333333333342</v>
      </c>
      <c r="K64" s="31">
        <v>952.1</v>
      </c>
      <c r="L64" s="31">
        <v>926</v>
      </c>
      <c r="M64" s="31">
        <v>37.690069999999999</v>
      </c>
      <c r="N64" s="1"/>
      <c r="O64" s="1"/>
    </row>
    <row r="65" spans="1:15" ht="12.75" customHeight="1">
      <c r="A65" s="56">
        <v>56</v>
      </c>
      <c r="B65" s="31" t="s">
        <v>93</v>
      </c>
      <c r="C65" s="31">
        <v>155.4</v>
      </c>
      <c r="D65" s="40">
        <v>155.36666666666665</v>
      </c>
      <c r="E65" s="40">
        <v>154.73333333333329</v>
      </c>
      <c r="F65" s="40">
        <v>154.06666666666663</v>
      </c>
      <c r="G65" s="40">
        <v>153.43333333333328</v>
      </c>
      <c r="H65" s="40">
        <v>156.0333333333333</v>
      </c>
      <c r="I65" s="40">
        <v>156.66666666666669</v>
      </c>
      <c r="J65" s="40">
        <v>157.33333333333331</v>
      </c>
      <c r="K65" s="31">
        <v>156</v>
      </c>
      <c r="L65" s="31">
        <v>154.69999999999999</v>
      </c>
      <c r="M65" s="31">
        <v>5.3473800000000002</v>
      </c>
      <c r="N65" s="1"/>
      <c r="O65" s="1"/>
    </row>
    <row r="66" spans="1:15" ht="12.75" customHeight="1">
      <c r="A66" s="56">
        <v>57</v>
      </c>
      <c r="B66" s="31" t="s">
        <v>87</v>
      </c>
      <c r="C66" s="31">
        <v>148.65</v>
      </c>
      <c r="D66" s="40">
        <v>149.20000000000002</v>
      </c>
      <c r="E66" s="40">
        <v>147.45000000000005</v>
      </c>
      <c r="F66" s="40">
        <v>146.25000000000003</v>
      </c>
      <c r="G66" s="40">
        <v>144.50000000000006</v>
      </c>
      <c r="H66" s="40">
        <v>150.40000000000003</v>
      </c>
      <c r="I66" s="40">
        <v>152.14999999999998</v>
      </c>
      <c r="J66" s="40">
        <v>153.35000000000002</v>
      </c>
      <c r="K66" s="31">
        <v>150.94999999999999</v>
      </c>
      <c r="L66" s="31">
        <v>148</v>
      </c>
      <c r="M66" s="31">
        <v>95.195639999999997</v>
      </c>
      <c r="N66" s="1"/>
      <c r="O66" s="1"/>
    </row>
    <row r="67" spans="1:15" ht="12.75" customHeight="1">
      <c r="A67" s="56">
        <v>58</v>
      </c>
      <c r="B67" s="31" t="s">
        <v>89</v>
      </c>
      <c r="C67" s="31">
        <v>5114.95</v>
      </c>
      <c r="D67" s="40">
        <v>5127.1833333333334</v>
      </c>
      <c r="E67" s="40">
        <v>5070.7666666666664</v>
      </c>
      <c r="F67" s="40">
        <v>5026.583333333333</v>
      </c>
      <c r="G67" s="40">
        <v>4970.1666666666661</v>
      </c>
      <c r="H67" s="40">
        <v>5171.3666666666668</v>
      </c>
      <c r="I67" s="40">
        <v>5227.7833333333328</v>
      </c>
      <c r="J67" s="40">
        <v>5271.9666666666672</v>
      </c>
      <c r="K67" s="31">
        <v>5183.6000000000004</v>
      </c>
      <c r="L67" s="31">
        <v>5083</v>
      </c>
      <c r="M67" s="31">
        <v>2.2436099999999999</v>
      </c>
      <c r="N67" s="1"/>
      <c r="O67" s="1"/>
    </row>
    <row r="68" spans="1:15" ht="12.75" customHeight="1">
      <c r="A68" s="56">
        <v>59</v>
      </c>
      <c r="B68" s="31" t="s">
        <v>90</v>
      </c>
      <c r="C68" s="31">
        <v>1735.5</v>
      </c>
      <c r="D68" s="40">
        <v>1723.0333333333335</v>
      </c>
      <c r="E68" s="40">
        <v>1707.8166666666671</v>
      </c>
      <c r="F68" s="40">
        <v>1680.1333333333334</v>
      </c>
      <c r="G68" s="40">
        <v>1664.916666666667</v>
      </c>
      <c r="H68" s="40">
        <v>1750.7166666666672</v>
      </c>
      <c r="I68" s="40">
        <v>1765.9333333333338</v>
      </c>
      <c r="J68" s="40">
        <v>1793.6166666666672</v>
      </c>
      <c r="K68" s="31">
        <v>1738.25</v>
      </c>
      <c r="L68" s="31">
        <v>1695.35</v>
      </c>
      <c r="M68" s="31">
        <v>5.8955500000000001</v>
      </c>
      <c r="N68" s="1"/>
      <c r="O68" s="1"/>
    </row>
    <row r="69" spans="1:15" ht="12.75" customHeight="1">
      <c r="A69" s="56">
        <v>60</v>
      </c>
      <c r="B69" s="31" t="s">
        <v>91</v>
      </c>
      <c r="C69" s="31">
        <v>742.95</v>
      </c>
      <c r="D69" s="40">
        <v>740.80000000000007</v>
      </c>
      <c r="E69" s="40">
        <v>728.60000000000014</v>
      </c>
      <c r="F69" s="40">
        <v>714.25000000000011</v>
      </c>
      <c r="G69" s="40">
        <v>702.05000000000018</v>
      </c>
      <c r="H69" s="40">
        <v>755.15000000000009</v>
      </c>
      <c r="I69" s="40">
        <v>767.35000000000014</v>
      </c>
      <c r="J69" s="40">
        <v>781.7</v>
      </c>
      <c r="K69" s="31">
        <v>753</v>
      </c>
      <c r="L69" s="31">
        <v>726.45</v>
      </c>
      <c r="M69" s="31">
        <v>38.214060000000003</v>
      </c>
      <c r="N69" s="1"/>
      <c r="O69" s="1"/>
    </row>
    <row r="70" spans="1:15" ht="12.75" customHeight="1">
      <c r="A70" s="56">
        <v>61</v>
      </c>
      <c r="B70" s="31" t="s">
        <v>92</v>
      </c>
      <c r="C70" s="31">
        <v>814.4</v>
      </c>
      <c r="D70" s="40">
        <v>811.06666666666661</v>
      </c>
      <c r="E70" s="40">
        <v>792.43333333333317</v>
      </c>
      <c r="F70" s="40">
        <v>770.46666666666658</v>
      </c>
      <c r="G70" s="40">
        <v>751.83333333333314</v>
      </c>
      <c r="H70" s="40">
        <v>833.03333333333319</v>
      </c>
      <c r="I70" s="40">
        <v>851.66666666666663</v>
      </c>
      <c r="J70" s="40">
        <v>873.63333333333321</v>
      </c>
      <c r="K70" s="31">
        <v>829.7</v>
      </c>
      <c r="L70" s="31">
        <v>789.1</v>
      </c>
      <c r="M70" s="31">
        <v>21.710450000000002</v>
      </c>
      <c r="N70" s="1"/>
      <c r="O70" s="1"/>
    </row>
    <row r="71" spans="1:15" ht="12.75" customHeight="1">
      <c r="A71" s="56">
        <v>62</v>
      </c>
      <c r="B71" s="31" t="s">
        <v>252</v>
      </c>
      <c r="C71" s="31">
        <v>492.2</v>
      </c>
      <c r="D71" s="40">
        <v>488.29999999999995</v>
      </c>
      <c r="E71" s="40">
        <v>480.19999999999993</v>
      </c>
      <c r="F71" s="40">
        <v>468.2</v>
      </c>
      <c r="G71" s="40">
        <v>460.09999999999997</v>
      </c>
      <c r="H71" s="40">
        <v>500.2999999999999</v>
      </c>
      <c r="I71" s="40">
        <v>508.39999999999992</v>
      </c>
      <c r="J71" s="40">
        <v>520.39999999999986</v>
      </c>
      <c r="K71" s="31">
        <v>496.4</v>
      </c>
      <c r="L71" s="31">
        <v>476.3</v>
      </c>
      <c r="M71" s="31">
        <v>14.546709999999999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1044</v>
      </c>
      <c r="D72" s="40">
        <v>1047.1166666666666</v>
      </c>
      <c r="E72" s="40">
        <v>1029.9833333333331</v>
      </c>
      <c r="F72" s="40">
        <v>1015.9666666666665</v>
      </c>
      <c r="G72" s="40">
        <v>998.83333333333303</v>
      </c>
      <c r="H72" s="40">
        <v>1061.1333333333332</v>
      </c>
      <c r="I72" s="40">
        <v>1078.2666666666669</v>
      </c>
      <c r="J72" s="40">
        <v>1092.2833333333333</v>
      </c>
      <c r="K72" s="31">
        <v>1064.25</v>
      </c>
      <c r="L72" s="31">
        <v>1033.0999999999999</v>
      </c>
      <c r="M72" s="31">
        <v>12.228540000000001</v>
      </c>
      <c r="N72" s="1"/>
      <c r="O72" s="1"/>
    </row>
    <row r="73" spans="1:15" ht="12.75" customHeight="1">
      <c r="A73" s="56">
        <v>64</v>
      </c>
      <c r="B73" s="31" t="s">
        <v>99</v>
      </c>
      <c r="C73" s="31">
        <v>332.95</v>
      </c>
      <c r="D73" s="40">
        <v>332.38333333333338</v>
      </c>
      <c r="E73" s="40">
        <v>330.26666666666677</v>
      </c>
      <c r="F73" s="40">
        <v>327.58333333333337</v>
      </c>
      <c r="G73" s="40">
        <v>325.46666666666675</v>
      </c>
      <c r="H73" s="40">
        <v>335.06666666666678</v>
      </c>
      <c r="I73" s="40">
        <v>337.18333333333345</v>
      </c>
      <c r="J73" s="40">
        <v>339.86666666666679</v>
      </c>
      <c r="K73" s="31">
        <v>334.5</v>
      </c>
      <c r="L73" s="31">
        <v>329.7</v>
      </c>
      <c r="M73" s="31">
        <v>36.185049999999997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638.29999999999995</v>
      </c>
      <c r="D74" s="40">
        <v>634.88333333333333</v>
      </c>
      <c r="E74" s="40">
        <v>630.61666666666667</v>
      </c>
      <c r="F74" s="40">
        <v>622.93333333333339</v>
      </c>
      <c r="G74" s="40">
        <v>618.66666666666674</v>
      </c>
      <c r="H74" s="40">
        <v>642.56666666666661</v>
      </c>
      <c r="I74" s="40">
        <v>646.83333333333326</v>
      </c>
      <c r="J74" s="40">
        <v>654.51666666666654</v>
      </c>
      <c r="K74" s="31">
        <v>639.15</v>
      </c>
      <c r="L74" s="31">
        <v>627.20000000000005</v>
      </c>
      <c r="M74" s="31">
        <v>21.958749999999998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2332.6999999999998</v>
      </c>
      <c r="D75" s="40">
        <v>2330.5</v>
      </c>
      <c r="E75" s="40">
        <v>2307.1999999999998</v>
      </c>
      <c r="F75" s="40">
        <v>2281.6999999999998</v>
      </c>
      <c r="G75" s="40">
        <v>2258.3999999999996</v>
      </c>
      <c r="H75" s="40">
        <v>2356</v>
      </c>
      <c r="I75" s="40">
        <v>2379.3000000000002</v>
      </c>
      <c r="J75" s="40">
        <v>2404.8000000000002</v>
      </c>
      <c r="K75" s="31">
        <v>2353.8000000000002</v>
      </c>
      <c r="L75" s="31">
        <v>2305</v>
      </c>
      <c r="M75" s="31">
        <v>2.26864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2360.6999999999998</v>
      </c>
      <c r="D76" s="40">
        <v>2360.8166666666666</v>
      </c>
      <c r="E76" s="40">
        <v>2345.8833333333332</v>
      </c>
      <c r="F76" s="40">
        <v>2331.0666666666666</v>
      </c>
      <c r="G76" s="40">
        <v>2316.1333333333332</v>
      </c>
      <c r="H76" s="40">
        <v>2375.6333333333332</v>
      </c>
      <c r="I76" s="40">
        <v>2390.5666666666666</v>
      </c>
      <c r="J76" s="40">
        <v>2405.3833333333332</v>
      </c>
      <c r="K76" s="31">
        <v>2375.75</v>
      </c>
      <c r="L76" s="31">
        <v>2346</v>
      </c>
      <c r="M76" s="31">
        <v>3.5833300000000001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198</v>
      </c>
      <c r="D77" s="40">
        <v>198.18333333333331</v>
      </c>
      <c r="E77" s="40">
        <v>195.61666666666662</v>
      </c>
      <c r="F77" s="40">
        <v>193.23333333333332</v>
      </c>
      <c r="G77" s="40">
        <v>190.66666666666663</v>
      </c>
      <c r="H77" s="40">
        <v>200.56666666666661</v>
      </c>
      <c r="I77" s="40">
        <v>203.13333333333327</v>
      </c>
      <c r="J77" s="40">
        <v>205.51666666666659</v>
      </c>
      <c r="K77" s="31">
        <v>200.75</v>
      </c>
      <c r="L77" s="31">
        <v>195.8</v>
      </c>
      <c r="M77" s="31">
        <v>5.0359499999999997</v>
      </c>
      <c r="N77" s="1"/>
      <c r="O77" s="1"/>
    </row>
    <row r="78" spans="1:15" ht="12.75" customHeight="1">
      <c r="A78" s="56">
        <v>69</v>
      </c>
      <c r="B78" s="31" t="s">
        <v>97</v>
      </c>
      <c r="C78" s="31">
        <v>5054.8999999999996</v>
      </c>
      <c r="D78" s="40">
        <v>5057.9333333333334</v>
      </c>
      <c r="E78" s="40">
        <v>5031.666666666667</v>
      </c>
      <c r="F78" s="40">
        <v>5008.4333333333334</v>
      </c>
      <c r="G78" s="40">
        <v>4982.166666666667</v>
      </c>
      <c r="H78" s="40">
        <v>5081.166666666667</v>
      </c>
      <c r="I78" s="40">
        <v>5107.4333333333334</v>
      </c>
      <c r="J78" s="40">
        <v>5130.666666666667</v>
      </c>
      <c r="K78" s="31">
        <v>5084.2</v>
      </c>
      <c r="L78" s="31">
        <v>5034.7</v>
      </c>
      <c r="M78" s="31">
        <v>3.7365599999999999</v>
      </c>
      <c r="N78" s="1"/>
      <c r="O78" s="1"/>
    </row>
    <row r="79" spans="1:15" ht="12.75" customHeight="1">
      <c r="A79" s="56">
        <v>70</v>
      </c>
      <c r="B79" s="31" t="s">
        <v>255</v>
      </c>
      <c r="C79" s="31">
        <v>4317.2</v>
      </c>
      <c r="D79" s="40">
        <v>4325.5</v>
      </c>
      <c r="E79" s="40">
        <v>4283.7</v>
      </c>
      <c r="F79" s="40">
        <v>4250.2</v>
      </c>
      <c r="G79" s="40">
        <v>4208.3999999999996</v>
      </c>
      <c r="H79" s="40">
        <v>4359</v>
      </c>
      <c r="I79" s="40">
        <v>4400.7999999999993</v>
      </c>
      <c r="J79" s="40">
        <v>4434.3</v>
      </c>
      <c r="K79" s="31">
        <v>4367.3</v>
      </c>
      <c r="L79" s="31">
        <v>4292</v>
      </c>
      <c r="M79" s="31">
        <v>1.6691199999999999</v>
      </c>
      <c r="N79" s="1"/>
      <c r="O79" s="1"/>
    </row>
    <row r="80" spans="1:15" ht="12.75" customHeight="1">
      <c r="A80" s="56">
        <v>71</v>
      </c>
      <c r="B80" s="31" t="s">
        <v>145</v>
      </c>
      <c r="C80" s="31">
        <v>4117.3999999999996</v>
      </c>
      <c r="D80" s="40">
        <v>4107.7666666666664</v>
      </c>
      <c r="E80" s="40">
        <v>4059.6333333333332</v>
      </c>
      <c r="F80" s="40">
        <v>4001.8666666666668</v>
      </c>
      <c r="G80" s="40">
        <v>3953.7333333333336</v>
      </c>
      <c r="H80" s="40">
        <v>4165.5333333333328</v>
      </c>
      <c r="I80" s="40">
        <v>4213.6666666666661</v>
      </c>
      <c r="J80" s="40">
        <v>4271.4333333333325</v>
      </c>
      <c r="K80" s="31">
        <v>4155.8999999999996</v>
      </c>
      <c r="L80" s="31">
        <v>4050</v>
      </c>
      <c r="M80" s="31">
        <v>1.24752</v>
      </c>
      <c r="N80" s="1"/>
      <c r="O80" s="1"/>
    </row>
    <row r="81" spans="1:15" ht="12.75" customHeight="1">
      <c r="A81" s="56">
        <v>72</v>
      </c>
      <c r="B81" s="31" t="s">
        <v>100</v>
      </c>
      <c r="C81" s="31">
        <v>4912.05</v>
      </c>
      <c r="D81" s="40">
        <v>4903.8666666666668</v>
      </c>
      <c r="E81" s="40">
        <v>4885.2833333333338</v>
      </c>
      <c r="F81" s="40">
        <v>4858.5166666666673</v>
      </c>
      <c r="G81" s="40">
        <v>4839.9333333333343</v>
      </c>
      <c r="H81" s="40">
        <v>4930.6333333333332</v>
      </c>
      <c r="I81" s="40">
        <v>4949.2166666666653</v>
      </c>
      <c r="J81" s="40">
        <v>4975.9833333333327</v>
      </c>
      <c r="K81" s="31">
        <v>4922.45</v>
      </c>
      <c r="L81" s="31">
        <v>4877.1000000000004</v>
      </c>
      <c r="M81" s="31">
        <v>3.6241099999999999</v>
      </c>
      <c r="N81" s="1"/>
      <c r="O81" s="1"/>
    </row>
    <row r="82" spans="1:15" ht="12.75" customHeight="1">
      <c r="A82" s="56">
        <v>73</v>
      </c>
      <c r="B82" s="31" t="s">
        <v>101</v>
      </c>
      <c r="C82" s="31">
        <v>2818.2</v>
      </c>
      <c r="D82" s="40">
        <v>2807.7166666666667</v>
      </c>
      <c r="E82" s="40">
        <v>2782.4833333333336</v>
      </c>
      <c r="F82" s="40">
        <v>2746.7666666666669</v>
      </c>
      <c r="G82" s="40">
        <v>2721.5333333333338</v>
      </c>
      <c r="H82" s="40">
        <v>2843.4333333333334</v>
      </c>
      <c r="I82" s="40">
        <v>2868.6666666666661</v>
      </c>
      <c r="J82" s="40">
        <v>2904.3833333333332</v>
      </c>
      <c r="K82" s="31">
        <v>2832.95</v>
      </c>
      <c r="L82" s="31">
        <v>2772</v>
      </c>
      <c r="M82" s="31">
        <v>4.56149</v>
      </c>
      <c r="N82" s="1"/>
      <c r="O82" s="1"/>
    </row>
    <row r="83" spans="1:15" ht="12.75" customHeight="1">
      <c r="A83" s="56">
        <v>74</v>
      </c>
      <c r="B83" s="31" t="s">
        <v>256</v>
      </c>
      <c r="C83" s="31">
        <v>595.85</v>
      </c>
      <c r="D83" s="40">
        <v>591.75</v>
      </c>
      <c r="E83" s="40">
        <v>577.5</v>
      </c>
      <c r="F83" s="40">
        <v>559.15</v>
      </c>
      <c r="G83" s="40">
        <v>544.9</v>
      </c>
      <c r="H83" s="40">
        <v>610.1</v>
      </c>
      <c r="I83" s="40">
        <v>624.35</v>
      </c>
      <c r="J83" s="40">
        <v>642.70000000000005</v>
      </c>
      <c r="K83" s="31">
        <v>606</v>
      </c>
      <c r="L83" s="31">
        <v>573.4</v>
      </c>
      <c r="M83" s="31">
        <v>6.6359700000000004</v>
      </c>
      <c r="N83" s="1"/>
      <c r="O83" s="1"/>
    </row>
    <row r="84" spans="1:15" ht="12.75" customHeight="1">
      <c r="A84" s="56">
        <v>75</v>
      </c>
      <c r="B84" s="31" t="s">
        <v>257</v>
      </c>
      <c r="C84" s="31">
        <v>1598.9</v>
      </c>
      <c r="D84" s="40">
        <v>1596.3</v>
      </c>
      <c r="E84" s="40">
        <v>1585.6</v>
      </c>
      <c r="F84" s="40">
        <v>1572.3</v>
      </c>
      <c r="G84" s="40">
        <v>1561.6</v>
      </c>
      <c r="H84" s="40">
        <v>1609.6</v>
      </c>
      <c r="I84" s="40">
        <v>1620.3000000000002</v>
      </c>
      <c r="J84" s="40">
        <v>1633.6</v>
      </c>
      <c r="K84" s="31">
        <v>1607</v>
      </c>
      <c r="L84" s="31">
        <v>1583</v>
      </c>
      <c r="M84" s="31">
        <v>0.29514000000000001</v>
      </c>
      <c r="N84" s="1"/>
      <c r="O84" s="1"/>
    </row>
    <row r="85" spans="1:15" ht="12.75" customHeight="1">
      <c r="A85" s="56">
        <v>76</v>
      </c>
      <c r="B85" s="31" t="s">
        <v>102</v>
      </c>
      <c r="C85" s="31">
        <v>1375.95</v>
      </c>
      <c r="D85" s="40">
        <v>1373.2333333333333</v>
      </c>
      <c r="E85" s="40">
        <v>1354.7166666666667</v>
      </c>
      <c r="F85" s="40">
        <v>1333.4833333333333</v>
      </c>
      <c r="G85" s="40">
        <v>1314.9666666666667</v>
      </c>
      <c r="H85" s="40">
        <v>1394.4666666666667</v>
      </c>
      <c r="I85" s="40">
        <v>1412.9833333333336</v>
      </c>
      <c r="J85" s="40">
        <v>1434.2166666666667</v>
      </c>
      <c r="K85" s="31">
        <v>1391.75</v>
      </c>
      <c r="L85" s="31">
        <v>1352</v>
      </c>
      <c r="M85" s="31">
        <v>10.57441</v>
      </c>
      <c r="N85" s="1"/>
      <c r="O85" s="1"/>
    </row>
    <row r="86" spans="1:15" ht="12.75" customHeight="1">
      <c r="A86" s="56">
        <v>77</v>
      </c>
      <c r="B86" s="31" t="s">
        <v>103</v>
      </c>
      <c r="C86" s="31">
        <v>182</v>
      </c>
      <c r="D86" s="40">
        <v>182.35</v>
      </c>
      <c r="E86" s="40">
        <v>180.79999999999998</v>
      </c>
      <c r="F86" s="40">
        <v>179.6</v>
      </c>
      <c r="G86" s="40">
        <v>178.04999999999998</v>
      </c>
      <c r="H86" s="40">
        <v>183.54999999999998</v>
      </c>
      <c r="I86" s="40">
        <v>185.1</v>
      </c>
      <c r="J86" s="40">
        <v>186.29999999999998</v>
      </c>
      <c r="K86" s="31">
        <v>183.9</v>
      </c>
      <c r="L86" s="31">
        <v>181.15</v>
      </c>
      <c r="M86" s="31">
        <v>40.265799999999999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82.4</v>
      </c>
      <c r="D87" s="40">
        <v>82.5</v>
      </c>
      <c r="E87" s="40">
        <v>81.75</v>
      </c>
      <c r="F87" s="40">
        <v>81.099999999999994</v>
      </c>
      <c r="G87" s="40">
        <v>80.349999999999994</v>
      </c>
      <c r="H87" s="40">
        <v>83.15</v>
      </c>
      <c r="I87" s="40">
        <v>83.9</v>
      </c>
      <c r="J87" s="40">
        <v>84.550000000000011</v>
      </c>
      <c r="K87" s="31">
        <v>83.25</v>
      </c>
      <c r="L87" s="31">
        <v>81.849999999999994</v>
      </c>
      <c r="M87" s="31">
        <v>73.024860000000004</v>
      </c>
      <c r="N87" s="1"/>
      <c r="O87" s="1"/>
    </row>
    <row r="88" spans="1:15" ht="12.75" customHeight="1">
      <c r="A88" s="56">
        <v>79</v>
      </c>
      <c r="B88" s="31" t="s">
        <v>258</v>
      </c>
      <c r="C88" s="31">
        <v>277.35000000000002</v>
      </c>
      <c r="D88" s="40">
        <v>279.40000000000003</v>
      </c>
      <c r="E88" s="40">
        <v>273.05000000000007</v>
      </c>
      <c r="F88" s="40">
        <v>268.75000000000006</v>
      </c>
      <c r="G88" s="40">
        <v>262.40000000000009</v>
      </c>
      <c r="H88" s="40">
        <v>283.70000000000005</v>
      </c>
      <c r="I88" s="40">
        <v>290.05000000000007</v>
      </c>
      <c r="J88" s="40">
        <v>294.35000000000002</v>
      </c>
      <c r="K88" s="31">
        <v>285.75</v>
      </c>
      <c r="L88" s="31">
        <v>275.10000000000002</v>
      </c>
      <c r="M88" s="31">
        <v>26.723610000000001</v>
      </c>
      <c r="N88" s="1"/>
      <c r="O88" s="1"/>
    </row>
    <row r="89" spans="1:15" ht="12.75" customHeight="1">
      <c r="A89" s="56">
        <v>80</v>
      </c>
      <c r="B89" s="31" t="s">
        <v>105</v>
      </c>
      <c r="C89" s="31">
        <v>145.15</v>
      </c>
      <c r="D89" s="40">
        <v>146.13333333333333</v>
      </c>
      <c r="E89" s="40">
        <v>143.51666666666665</v>
      </c>
      <c r="F89" s="40">
        <v>141.88333333333333</v>
      </c>
      <c r="G89" s="40">
        <v>139.26666666666665</v>
      </c>
      <c r="H89" s="40">
        <v>147.76666666666665</v>
      </c>
      <c r="I89" s="40">
        <v>150.38333333333333</v>
      </c>
      <c r="J89" s="40">
        <v>152.01666666666665</v>
      </c>
      <c r="K89" s="31">
        <v>148.75</v>
      </c>
      <c r="L89" s="31">
        <v>144.5</v>
      </c>
      <c r="M89" s="31">
        <v>120.18322999999999</v>
      </c>
      <c r="N89" s="1"/>
      <c r="O89" s="1"/>
    </row>
    <row r="90" spans="1:15" ht="12.75" customHeight="1">
      <c r="A90" s="56">
        <v>81</v>
      </c>
      <c r="B90" s="31" t="s">
        <v>108</v>
      </c>
      <c r="C90" s="31">
        <v>30.1</v>
      </c>
      <c r="D90" s="40">
        <v>30.216666666666669</v>
      </c>
      <c r="E90" s="40">
        <v>29.833333333333336</v>
      </c>
      <c r="F90" s="40">
        <v>29.566666666666666</v>
      </c>
      <c r="G90" s="40">
        <v>29.183333333333334</v>
      </c>
      <c r="H90" s="40">
        <v>30.483333333333338</v>
      </c>
      <c r="I90" s="40">
        <v>30.866666666666671</v>
      </c>
      <c r="J90" s="40">
        <v>31.13333333333334</v>
      </c>
      <c r="K90" s="31">
        <v>30.6</v>
      </c>
      <c r="L90" s="31">
        <v>29.95</v>
      </c>
      <c r="M90" s="31">
        <v>48.043729999999996</v>
      </c>
      <c r="N90" s="1"/>
      <c r="O90" s="1"/>
    </row>
    <row r="91" spans="1:15" ht="12.75" customHeight="1">
      <c r="A91" s="56">
        <v>82</v>
      </c>
      <c r="B91" s="31" t="s">
        <v>259</v>
      </c>
      <c r="C91" s="31">
        <v>3878.45</v>
      </c>
      <c r="D91" s="40">
        <v>3899.15</v>
      </c>
      <c r="E91" s="40">
        <v>3844.3</v>
      </c>
      <c r="F91" s="40">
        <v>3810.15</v>
      </c>
      <c r="G91" s="40">
        <v>3755.3</v>
      </c>
      <c r="H91" s="40">
        <v>3933.3</v>
      </c>
      <c r="I91" s="40">
        <v>3988.1499999999996</v>
      </c>
      <c r="J91" s="40">
        <v>4022.3</v>
      </c>
      <c r="K91" s="31">
        <v>3954</v>
      </c>
      <c r="L91" s="31">
        <v>3865</v>
      </c>
      <c r="M91" s="31">
        <v>1.38625</v>
      </c>
      <c r="N91" s="1"/>
      <c r="O91" s="1"/>
    </row>
    <row r="92" spans="1:15" ht="12.75" customHeight="1">
      <c r="A92" s="56">
        <v>83</v>
      </c>
      <c r="B92" s="31" t="s">
        <v>106</v>
      </c>
      <c r="C92" s="31">
        <v>524.54999999999995</v>
      </c>
      <c r="D92" s="40">
        <v>524.36666666666667</v>
      </c>
      <c r="E92" s="40">
        <v>519.73333333333335</v>
      </c>
      <c r="F92" s="40">
        <v>514.91666666666663</v>
      </c>
      <c r="G92" s="40">
        <v>510.2833333333333</v>
      </c>
      <c r="H92" s="40">
        <v>529.18333333333339</v>
      </c>
      <c r="I92" s="40">
        <v>533.81666666666683</v>
      </c>
      <c r="J92" s="40">
        <v>538.63333333333344</v>
      </c>
      <c r="K92" s="31">
        <v>529</v>
      </c>
      <c r="L92" s="31">
        <v>519.54999999999995</v>
      </c>
      <c r="M92" s="31">
        <v>11.035439999999999</v>
      </c>
      <c r="N92" s="1"/>
      <c r="O92" s="1"/>
    </row>
    <row r="93" spans="1:15" ht="12.75" customHeight="1">
      <c r="A93" s="56">
        <v>84</v>
      </c>
      <c r="B93" s="31" t="s">
        <v>260</v>
      </c>
      <c r="C93" s="31">
        <v>661.1</v>
      </c>
      <c r="D93" s="40">
        <v>665.0333333333333</v>
      </c>
      <c r="E93" s="40">
        <v>655.31666666666661</v>
      </c>
      <c r="F93" s="40">
        <v>649.5333333333333</v>
      </c>
      <c r="G93" s="40">
        <v>639.81666666666661</v>
      </c>
      <c r="H93" s="40">
        <v>670.81666666666661</v>
      </c>
      <c r="I93" s="40">
        <v>680.5333333333333</v>
      </c>
      <c r="J93" s="40">
        <v>686.31666666666661</v>
      </c>
      <c r="K93" s="31">
        <v>674.75</v>
      </c>
      <c r="L93" s="31">
        <v>659.25</v>
      </c>
      <c r="M93" s="31">
        <v>0.66766999999999999</v>
      </c>
      <c r="N93" s="1"/>
      <c r="O93" s="1"/>
    </row>
    <row r="94" spans="1:15" ht="12.75" customHeight="1">
      <c r="A94" s="56">
        <v>85</v>
      </c>
      <c r="B94" s="31" t="s">
        <v>109</v>
      </c>
      <c r="C94" s="31">
        <v>1109.25</v>
      </c>
      <c r="D94" s="40">
        <v>1109.2333333333333</v>
      </c>
      <c r="E94" s="40">
        <v>1095.2666666666667</v>
      </c>
      <c r="F94" s="40">
        <v>1081.2833333333333</v>
      </c>
      <c r="G94" s="40">
        <v>1067.3166666666666</v>
      </c>
      <c r="H94" s="40">
        <v>1123.2166666666667</v>
      </c>
      <c r="I94" s="40">
        <v>1137.1833333333334</v>
      </c>
      <c r="J94" s="40">
        <v>1151.1666666666667</v>
      </c>
      <c r="K94" s="31">
        <v>1123.2</v>
      </c>
      <c r="L94" s="31">
        <v>1095.25</v>
      </c>
      <c r="M94" s="31">
        <v>8.5851299999999995</v>
      </c>
      <c r="N94" s="1"/>
      <c r="O94" s="1"/>
    </row>
    <row r="95" spans="1:15" ht="12.75" customHeight="1">
      <c r="A95" s="56">
        <v>86</v>
      </c>
      <c r="B95" s="31" t="s">
        <v>261</v>
      </c>
      <c r="C95" s="31">
        <v>559.75</v>
      </c>
      <c r="D95" s="40">
        <v>561.73333333333335</v>
      </c>
      <c r="E95" s="40">
        <v>556.01666666666665</v>
      </c>
      <c r="F95" s="40">
        <v>552.2833333333333</v>
      </c>
      <c r="G95" s="40">
        <v>546.56666666666661</v>
      </c>
      <c r="H95" s="40">
        <v>565.4666666666667</v>
      </c>
      <c r="I95" s="40">
        <v>571.18333333333339</v>
      </c>
      <c r="J95" s="40">
        <v>574.91666666666674</v>
      </c>
      <c r="K95" s="31">
        <v>567.45000000000005</v>
      </c>
      <c r="L95" s="31">
        <v>558</v>
      </c>
      <c r="M95" s="31">
        <v>4.3976800000000003</v>
      </c>
      <c r="N95" s="1"/>
      <c r="O95" s="1"/>
    </row>
    <row r="96" spans="1:15" ht="12.75" customHeight="1">
      <c r="A96" s="56">
        <v>87</v>
      </c>
      <c r="B96" s="31" t="s">
        <v>110</v>
      </c>
      <c r="C96" s="31">
        <v>1581.55</v>
      </c>
      <c r="D96" s="40">
        <v>1577.6833333333334</v>
      </c>
      <c r="E96" s="40">
        <v>1568.8666666666668</v>
      </c>
      <c r="F96" s="40">
        <v>1556.1833333333334</v>
      </c>
      <c r="G96" s="40">
        <v>1547.3666666666668</v>
      </c>
      <c r="H96" s="40">
        <v>1590.3666666666668</v>
      </c>
      <c r="I96" s="40">
        <v>1599.1833333333334</v>
      </c>
      <c r="J96" s="40">
        <v>1611.8666666666668</v>
      </c>
      <c r="K96" s="31">
        <v>1586.5</v>
      </c>
      <c r="L96" s="31">
        <v>1565</v>
      </c>
      <c r="M96" s="31">
        <v>2.6982900000000001</v>
      </c>
      <c r="N96" s="1"/>
      <c r="O96" s="1"/>
    </row>
    <row r="97" spans="1:15" ht="12.75" customHeight="1">
      <c r="A97" s="56">
        <v>88</v>
      </c>
      <c r="B97" s="31" t="s">
        <v>112</v>
      </c>
      <c r="C97" s="31">
        <v>1597.9</v>
      </c>
      <c r="D97" s="40">
        <v>1590.3</v>
      </c>
      <c r="E97" s="40">
        <v>1577.6</v>
      </c>
      <c r="F97" s="40">
        <v>1557.3</v>
      </c>
      <c r="G97" s="40">
        <v>1544.6</v>
      </c>
      <c r="H97" s="40">
        <v>1610.6</v>
      </c>
      <c r="I97" s="40">
        <v>1623.3000000000002</v>
      </c>
      <c r="J97" s="40">
        <v>1643.6</v>
      </c>
      <c r="K97" s="31">
        <v>1603</v>
      </c>
      <c r="L97" s="31">
        <v>1570</v>
      </c>
      <c r="M97" s="31">
        <v>8.4258699999999997</v>
      </c>
      <c r="N97" s="1"/>
      <c r="O97" s="1"/>
    </row>
    <row r="98" spans="1:15" ht="12.75" customHeight="1">
      <c r="A98" s="56">
        <v>89</v>
      </c>
      <c r="B98" s="31" t="s">
        <v>113</v>
      </c>
      <c r="C98" s="31">
        <v>679.95</v>
      </c>
      <c r="D98" s="40">
        <v>683.5</v>
      </c>
      <c r="E98" s="40">
        <v>674</v>
      </c>
      <c r="F98" s="40">
        <v>668.05</v>
      </c>
      <c r="G98" s="40">
        <v>658.55</v>
      </c>
      <c r="H98" s="40">
        <v>689.45</v>
      </c>
      <c r="I98" s="40">
        <v>698.95</v>
      </c>
      <c r="J98" s="40">
        <v>704.90000000000009</v>
      </c>
      <c r="K98" s="31">
        <v>693</v>
      </c>
      <c r="L98" s="31">
        <v>677.55</v>
      </c>
      <c r="M98" s="31">
        <v>12.942270000000001</v>
      </c>
      <c r="N98" s="1"/>
      <c r="O98" s="1"/>
    </row>
    <row r="99" spans="1:15" ht="12.75" customHeight="1">
      <c r="A99" s="56">
        <v>90</v>
      </c>
      <c r="B99" s="31" t="s">
        <v>262</v>
      </c>
      <c r="C99" s="31">
        <v>349.4</v>
      </c>
      <c r="D99" s="40">
        <v>348.7833333333333</v>
      </c>
      <c r="E99" s="40">
        <v>344.91666666666663</v>
      </c>
      <c r="F99" s="40">
        <v>340.43333333333334</v>
      </c>
      <c r="G99" s="40">
        <v>336.56666666666666</v>
      </c>
      <c r="H99" s="40">
        <v>353.26666666666659</v>
      </c>
      <c r="I99" s="40">
        <v>357.13333333333327</v>
      </c>
      <c r="J99" s="40">
        <v>361.61666666666656</v>
      </c>
      <c r="K99" s="31">
        <v>352.65</v>
      </c>
      <c r="L99" s="31">
        <v>344.3</v>
      </c>
      <c r="M99" s="31">
        <v>3.86273</v>
      </c>
      <c r="N99" s="1"/>
      <c r="O99" s="1"/>
    </row>
    <row r="100" spans="1:15" ht="12.75" customHeight="1">
      <c r="A100" s="56">
        <v>91</v>
      </c>
      <c r="B100" s="31" t="s">
        <v>115</v>
      </c>
      <c r="C100" s="31">
        <v>1198.55</v>
      </c>
      <c r="D100" s="40">
        <v>1195.5</v>
      </c>
      <c r="E100" s="40">
        <v>1186.05</v>
      </c>
      <c r="F100" s="40">
        <v>1173.55</v>
      </c>
      <c r="G100" s="40">
        <v>1164.0999999999999</v>
      </c>
      <c r="H100" s="40">
        <v>1208</v>
      </c>
      <c r="I100" s="40">
        <v>1217.4499999999998</v>
      </c>
      <c r="J100" s="40">
        <v>1229.95</v>
      </c>
      <c r="K100" s="31">
        <v>1204.95</v>
      </c>
      <c r="L100" s="31">
        <v>1183</v>
      </c>
      <c r="M100" s="31">
        <v>33.882919999999999</v>
      </c>
      <c r="N100" s="1"/>
      <c r="O100" s="1"/>
    </row>
    <row r="101" spans="1:15" ht="12.75" customHeight="1">
      <c r="A101" s="56">
        <v>92</v>
      </c>
      <c r="B101" s="31" t="s">
        <v>117</v>
      </c>
      <c r="C101" s="31">
        <v>3248.4</v>
      </c>
      <c r="D101" s="40">
        <v>3278.4166666666665</v>
      </c>
      <c r="E101" s="40">
        <v>3191.833333333333</v>
      </c>
      <c r="F101" s="40">
        <v>3135.2666666666664</v>
      </c>
      <c r="G101" s="40">
        <v>3048.6833333333329</v>
      </c>
      <c r="H101" s="40">
        <v>3334.9833333333331</v>
      </c>
      <c r="I101" s="40">
        <v>3421.5666666666662</v>
      </c>
      <c r="J101" s="40">
        <v>3478.1333333333332</v>
      </c>
      <c r="K101" s="31">
        <v>3365</v>
      </c>
      <c r="L101" s="31">
        <v>3221.85</v>
      </c>
      <c r="M101" s="31">
        <v>12.640829999999999</v>
      </c>
      <c r="N101" s="1"/>
      <c r="O101" s="1"/>
    </row>
    <row r="102" spans="1:15" ht="12.75" customHeight="1">
      <c r="A102" s="56">
        <v>93</v>
      </c>
      <c r="B102" s="31" t="s">
        <v>118</v>
      </c>
      <c r="C102" s="31">
        <v>1568.6</v>
      </c>
      <c r="D102" s="40">
        <v>1569.6833333333334</v>
      </c>
      <c r="E102" s="40">
        <v>1559.9166666666667</v>
      </c>
      <c r="F102" s="40">
        <v>1551.2333333333333</v>
      </c>
      <c r="G102" s="40">
        <v>1541.4666666666667</v>
      </c>
      <c r="H102" s="40">
        <v>1578.3666666666668</v>
      </c>
      <c r="I102" s="40">
        <v>1588.1333333333332</v>
      </c>
      <c r="J102" s="40">
        <v>1596.8166666666668</v>
      </c>
      <c r="K102" s="31">
        <v>1579.45</v>
      </c>
      <c r="L102" s="31">
        <v>1561</v>
      </c>
      <c r="M102" s="31">
        <v>41.254739999999998</v>
      </c>
      <c r="N102" s="1"/>
      <c r="O102" s="1"/>
    </row>
    <row r="103" spans="1:15" ht="12.75" customHeight="1">
      <c r="A103" s="56">
        <v>94</v>
      </c>
      <c r="B103" s="31" t="s">
        <v>119</v>
      </c>
      <c r="C103" s="31">
        <v>737.35</v>
      </c>
      <c r="D103" s="40">
        <v>739.5</v>
      </c>
      <c r="E103" s="40">
        <v>732.85</v>
      </c>
      <c r="F103" s="40">
        <v>728.35</v>
      </c>
      <c r="G103" s="40">
        <v>721.7</v>
      </c>
      <c r="H103" s="40">
        <v>744</v>
      </c>
      <c r="I103" s="40">
        <v>750.65000000000009</v>
      </c>
      <c r="J103" s="40">
        <v>755.15</v>
      </c>
      <c r="K103" s="31">
        <v>746.15</v>
      </c>
      <c r="L103" s="31">
        <v>735</v>
      </c>
      <c r="M103" s="31">
        <v>28.679870000000001</v>
      </c>
      <c r="N103" s="1"/>
      <c r="O103" s="1"/>
    </row>
    <row r="104" spans="1:15" ht="12.75" customHeight="1">
      <c r="A104" s="56">
        <v>95</v>
      </c>
      <c r="B104" s="31" t="s">
        <v>114</v>
      </c>
      <c r="C104" s="31">
        <v>1453.95</v>
      </c>
      <c r="D104" s="40">
        <v>1442.8166666666666</v>
      </c>
      <c r="E104" s="40">
        <v>1425.8333333333333</v>
      </c>
      <c r="F104" s="40">
        <v>1397.7166666666667</v>
      </c>
      <c r="G104" s="40">
        <v>1380.7333333333333</v>
      </c>
      <c r="H104" s="40">
        <v>1470.9333333333332</v>
      </c>
      <c r="I104" s="40">
        <v>1487.9166666666667</v>
      </c>
      <c r="J104" s="40">
        <v>1516.0333333333331</v>
      </c>
      <c r="K104" s="31">
        <v>1459.8</v>
      </c>
      <c r="L104" s="31">
        <v>1414.7</v>
      </c>
      <c r="M104" s="31">
        <v>17.459520000000001</v>
      </c>
      <c r="N104" s="1"/>
      <c r="O104" s="1"/>
    </row>
    <row r="105" spans="1:15" ht="12.75" customHeight="1">
      <c r="A105" s="56">
        <v>96</v>
      </c>
      <c r="B105" s="31" t="s">
        <v>120</v>
      </c>
      <c r="C105" s="31">
        <v>2796.7</v>
      </c>
      <c r="D105" s="40">
        <v>2788.6666666666665</v>
      </c>
      <c r="E105" s="40">
        <v>2771.0333333333328</v>
      </c>
      <c r="F105" s="40">
        <v>2745.3666666666663</v>
      </c>
      <c r="G105" s="40">
        <v>2727.7333333333327</v>
      </c>
      <c r="H105" s="40">
        <v>2814.333333333333</v>
      </c>
      <c r="I105" s="40">
        <v>2831.9666666666672</v>
      </c>
      <c r="J105" s="40">
        <v>2857.6333333333332</v>
      </c>
      <c r="K105" s="31">
        <v>2806.3</v>
      </c>
      <c r="L105" s="31">
        <v>2763</v>
      </c>
      <c r="M105" s="31">
        <v>4.0366900000000001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463.55</v>
      </c>
      <c r="D106" s="40">
        <v>462.06666666666666</v>
      </c>
      <c r="E106" s="40">
        <v>457.48333333333335</v>
      </c>
      <c r="F106" s="40">
        <v>451.41666666666669</v>
      </c>
      <c r="G106" s="40">
        <v>446.83333333333337</v>
      </c>
      <c r="H106" s="40">
        <v>468.13333333333333</v>
      </c>
      <c r="I106" s="40">
        <v>472.7166666666667</v>
      </c>
      <c r="J106" s="40">
        <v>478.7833333333333</v>
      </c>
      <c r="K106" s="31">
        <v>466.65</v>
      </c>
      <c r="L106" s="31">
        <v>456</v>
      </c>
      <c r="M106" s="31">
        <v>69.266589999999994</v>
      </c>
      <c r="N106" s="1"/>
      <c r="O106" s="1"/>
    </row>
    <row r="107" spans="1:15" ht="12.75" customHeight="1">
      <c r="A107" s="56">
        <v>98</v>
      </c>
      <c r="B107" s="31" t="s">
        <v>263</v>
      </c>
      <c r="C107" s="31">
        <v>1374.3</v>
      </c>
      <c r="D107" s="40">
        <v>1359.05</v>
      </c>
      <c r="E107" s="40">
        <v>1331.25</v>
      </c>
      <c r="F107" s="40">
        <v>1288.2</v>
      </c>
      <c r="G107" s="40">
        <v>1260.4000000000001</v>
      </c>
      <c r="H107" s="40">
        <v>1402.1</v>
      </c>
      <c r="I107" s="40">
        <v>1429.8999999999996</v>
      </c>
      <c r="J107" s="40">
        <v>1472.9499999999998</v>
      </c>
      <c r="K107" s="31">
        <v>1386.85</v>
      </c>
      <c r="L107" s="31">
        <v>1316</v>
      </c>
      <c r="M107" s="31">
        <v>9.1322600000000005</v>
      </c>
      <c r="N107" s="1"/>
      <c r="O107" s="1"/>
    </row>
    <row r="108" spans="1:15" ht="12.75" customHeight="1">
      <c r="A108" s="56">
        <v>99</v>
      </c>
      <c r="B108" s="31" t="s">
        <v>123</v>
      </c>
      <c r="C108" s="31">
        <v>268.64999999999998</v>
      </c>
      <c r="D108" s="40">
        <v>270.2833333333333</v>
      </c>
      <c r="E108" s="40">
        <v>266.41666666666663</v>
      </c>
      <c r="F108" s="40">
        <v>264.18333333333334</v>
      </c>
      <c r="G108" s="40">
        <v>260.31666666666666</v>
      </c>
      <c r="H108" s="40">
        <v>272.51666666666659</v>
      </c>
      <c r="I108" s="40">
        <v>276.38333333333327</v>
      </c>
      <c r="J108" s="40">
        <v>278.61666666666656</v>
      </c>
      <c r="K108" s="31">
        <v>274.14999999999998</v>
      </c>
      <c r="L108" s="31">
        <v>268.05</v>
      </c>
      <c r="M108" s="31">
        <v>34.972630000000002</v>
      </c>
      <c r="N108" s="1"/>
      <c r="O108" s="1"/>
    </row>
    <row r="109" spans="1:15" ht="12.75" customHeight="1">
      <c r="A109" s="56">
        <v>100</v>
      </c>
      <c r="B109" s="31" t="s">
        <v>124</v>
      </c>
      <c r="C109" s="31">
        <v>2810.65</v>
      </c>
      <c r="D109" s="40">
        <v>2805.4333333333329</v>
      </c>
      <c r="E109" s="40">
        <v>2787.2166666666658</v>
      </c>
      <c r="F109" s="40">
        <v>2763.7833333333328</v>
      </c>
      <c r="G109" s="40">
        <v>2745.5666666666657</v>
      </c>
      <c r="H109" s="40">
        <v>2828.8666666666659</v>
      </c>
      <c r="I109" s="40">
        <v>2847.083333333333</v>
      </c>
      <c r="J109" s="40">
        <v>2870.516666666666</v>
      </c>
      <c r="K109" s="31">
        <v>2823.65</v>
      </c>
      <c r="L109" s="31">
        <v>2782</v>
      </c>
      <c r="M109" s="31">
        <v>8.7945399999999996</v>
      </c>
      <c r="N109" s="1"/>
      <c r="O109" s="1"/>
    </row>
    <row r="110" spans="1:15" ht="12.75" customHeight="1">
      <c r="A110" s="56">
        <v>101</v>
      </c>
      <c r="B110" s="31" t="s">
        <v>264</v>
      </c>
      <c r="C110" s="31">
        <v>329.45</v>
      </c>
      <c r="D110" s="40">
        <v>329.56666666666666</v>
      </c>
      <c r="E110" s="40">
        <v>327.13333333333333</v>
      </c>
      <c r="F110" s="40">
        <v>324.81666666666666</v>
      </c>
      <c r="G110" s="40">
        <v>322.38333333333333</v>
      </c>
      <c r="H110" s="40">
        <v>331.88333333333333</v>
      </c>
      <c r="I110" s="40">
        <v>334.31666666666661</v>
      </c>
      <c r="J110" s="40">
        <v>336.63333333333333</v>
      </c>
      <c r="K110" s="31">
        <v>332</v>
      </c>
      <c r="L110" s="31">
        <v>327.25</v>
      </c>
      <c r="M110" s="31">
        <v>3.9056299999999999</v>
      </c>
      <c r="N110" s="1"/>
      <c r="O110" s="1"/>
    </row>
    <row r="111" spans="1:15" ht="12.75" customHeight="1">
      <c r="A111" s="56">
        <v>102</v>
      </c>
      <c r="B111" s="31" t="s">
        <v>116</v>
      </c>
      <c r="C111" s="31">
        <v>2830.1</v>
      </c>
      <c r="D111" s="40">
        <v>2832.5833333333335</v>
      </c>
      <c r="E111" s="40">
        <v>2811.3166666666671</v>
      </c>
      <c r="F111" s="40">
        <v>2792.5333333333338</v>
      </c>
      <c r="G111" s="40">
        <v>2771.2666666666673</v>
      </c>
      <c r="H111" s="40">
        <v>2851.3666666666668</v>
      </c>
      <c r="I111" s="40">
        <v>2872.6333333333332</v>
      </c>
      <c r="J111" s="40">
        <v>2891.4166666666665</v>
      </c>
      <c r="K111" s="31">
        <v>2853.85</v>
      </c>
      <c r="L111" s="31">
        <v>2813.8</v>
      </c>
      <c r="M111" s="31">
        <v>19.869129999999998</v>
      </c>
      <c r="N111" s="1"/>
      <c r="O111" s="1"/>
    </row>
    <row r="112" spans="1:15" ht="12.75" customHeight="1">
      <c r="A112" s="56">
        <v>103</v>
      </c>
      <c r="B112" s="31" t="s">
        <v>126</v>
      </c>
      <c r="C112" s="31">
        <v>720.25</v>
      </c>
      <c r="D112" s="40">
        <v>720.58333333333337</v>
      </c>
      <c r="E112" s="40">
        <v>717.26666666666677</v>
      </c>
      <c r="F112" s="40">
        <v>714.28333333333342</v>
      </c>
      <c r="G112" s="40">
        <v>710.96666666666681</v>
      </c>
      <c r="H112" s="40">
        <v>723.56666666666672</v>
      </c>
      <c r="I112" s="40">
        <v>726.88333333333333</v>
      </c>
      <c r="J112" s="40">
        <v>729.86666666666667</v>
      </c>
      <c r="K112" s="31">
        <v>723.9</v>
      </c>
      <c r="L112" s="31">
        <v>717.6</v>
      </c>
      <c r="M112" s="31">
        <v>62.434220000000003</v>
      </c>
      <c r="N112" s="1"/>
      <c r="O112" s="1"/>
    </row>
    <row r="113" spans="1:15" ht="12.75" customHeight="1">
      <c r="A113" s="56">
        <v>104</v>
      </c>
      <c r="B113" s="31" t="s">
        <v>127</v>
      </c>
      <c r="C113" s="31">
        <v>1621.65</v>
      </c>
      <c r="D113" s="40">
        <v>1617.3666666666668</v>
      </c>
      <c r="E113" s="40">
        <v>1608.2833333333335</v>
      </c>
      <c r="F113" s="40">
        <v>1594.9166666666667</v>
      </c>
      <c r="G113" s="40">
        <v>1585.8333333333335</v>
      </c>
      <c r="H113" s="40">
        <v>1630.7333333333336</v>
      </c>
      <c r="I113" s="40">
        <v>1639.8166666666666</v>
      </c>
      <c r="J113" s="40">
        <v>1653.1833333333336</v>
      </c>
      <c r="K113" s="31">
        <v>1626.45</v>
      </c>
      <c r="L113" s="31">
        <v>1604</v>
      </c>
      <c r="M113" s="31">
        <v>3.7098200000000001</v>
      </c>
      <c r="N113" s="1"/>
      <c r="O113" s="1"/>
    </row>
    <row r="114" spans="1:15" ht="12.75" customHeight="1">
      <c r="A114" s="56">
        <v>105</v>
      </c>
      <c r="B114" s="31" t="s">
        <v>128</v>
      </c>
      <c r="C114" s="31">
        <v>696.7</v>
      </c>
      <c r="D114" s="40">
        <v>703.06666666666661</v>
      </c>
      <c r="E114" s="40">
        <v>688.13333333333321</v>
      </c>
      <c r="F114" s="40">
        <v>679.56666666666661</v>
      </c>
      <c r="G114" s="40">
        <v>664.63333333333321</v>
      </c>
      <c r="H114" s="40">
        <v>711.63333333333321</v>
      </c>
      <c r="I114" s="40">
        <v>726.56666666666661</v>
      </c>
      <c r="J114" s="40">
        <v>735.13333333333321</v>
      </c>
      <c r="K114" s="31">
        <v>718</v>
      </c>
      <c r="L114" s="31">
        <v>694.5</v>
      </c>
      <c r="M114" s="31">
        <v>13.991210000000001</v>
      </c>
      <c r="N114" s="1"/>
      <c r="O114" s="1"/>
    </row>
    <row r="115" spans="1:15" ht="12.75" customHeight="1">
      <c r="A115" s="56">
        <v>106</v>
      </c>
      <c r="B115" s="31" t="s">
        <v>265</v>
      </c>
      <c r="C115" s="31">
        <v>725.2</v>
      </c>
      <c r="D115" s="40">
        <v>727.23333333333323</v>
      </c>
      <c r="E115" s="40">
        <v>720.51666666666642</v>
      </c>
      <c r="F115" s="40">
        <v>715.83333333333314</v>
      </c>
      <c r="G115" s="40">
        <v>709.11666666666633</v>
      </c>
      <c r="H115" s="40">
        <v>731.91666666666652</v>
      </c>
      <c r="I115" s="40">
        <v>738.63333333333344</v>
      </c>
      <c r="J115" s="40">
        <v>743.31666666666661</v>
      </c>
      <c r="K115" s="31">
        <v>733.95</v>
      </c>
      <c r="L115" s="31">
        <v>722.55</v>
      </c>
      <c r="M115" s="31">
        <v>2.37845</v>
      </c>
      <c r="N115" s="1"/>
      <c r="O115" s="1"/>
    </row>
    <row r="116" spans="1:15" ht="12.75" customHeight="1">
      <c r="A116" s="56">
        <v>107</v>
      </c>
      <c r="B116" s="31" t="s">
        <v>130</v>
      </c>
      <c r="C116" s="31">
        <v>46.9</v>
      </c>
      <c r="D116" s="40">
        <v>46.566666666666663</v>
      </c>
      <c r="E116" s="40">
        <v>46.133333333333326</v>
      </c>
      <c r="F116" s="40">
        <v>45.36666666666666</v>
      </c>
      <c r="G116" s="40">
        <v>44.933333333333323</v>
      </c>
      <c r="H116" s="40">
        <v>47.333333333333329</v>
      </c>
      <c r="I116" s="40">
        <v>47.766666666666666</v>
      </c>
      <c r="J116" s="40">
        <v>48.533333333333331</v>
      </c>
      <c r="K116" s="31">
        <v>47</v>
      </c>
      <c r="L116" s="31">
        <v>45.8</v>
      </c>
      <c r="M116" s="31">
        <v>186.57990000000001</v>
      </c>
      <c r="N116" s="1"/>
      <c r="O116" s="1"/>
    </row>
    <row r="117" spans="1:15" ht="12.75" customHeight="1">
      <c r="A117" s="56">
        <v>108</v>
      </c>
      <c r="B117" s="31" t="s">
        <v>139</v>
      </c>
      <c r="C117" s="31">
        <v>212.65</v>
      </c>
      <c r="D117" s="40">
        <v>212.36666666666667</v>
      </c>
      <c r="E117" s="40">
        <v>210.83333333333334</v>
      </c>
      <c r="F117" s="40">
        <v>209.01666666666668</v>
      </c>
      <c r="G117" s="40">
        <v>207.48333333333335</v>
      </c>
      <c r="H117" s="40">
        <v>214.18333333333334</v>
      </c>
      <c r="I117" s="40">
        <v>215.71666666666664</v>
      </c>
      <c r="J117" s="40">
        <v>217.53333333333333</v>
      </c>
      <c r="K117" s="31">
        <v>213.9</v>
      </c>
      <c r="L117" s="31">
        <v>210.55</v>
      </c>
      <c r="M117" s="31">
        <v>190.51251999999999</v>
      </c>
      <c r="N117" s="1"/>
      <c r="O117" s="1"/>
    </row>
    <row r="118" spans="1:15" ht="12.75" customHeight="1">
      <c r="A118" s="56">
        <v>109</v>
      </c>
      <c r="B118" s="31" t="s">
        <v>125</v>
      </c>
      <c r="C118" s="31">
        <v>227.45</v>
      </c>
      <c r="D118" s="40">
        <v>227.91666666666666</v>
      </c>
      <c r="E118" s="40">
        <v>226.0333333333333</v>
      </c>
      <c r="F118" s="40">
        <v>224.61666666666665</v>
      </c>
      <c r="G118" s="40">
        <v>222.73333333333329</v>
      </c>
      <c r="H118" s="40">
        <v>229.33333333333331</v>
      </c>
      <c r="I118" s="40">
        <v>231.2166666666667</v>
      </c>
      <c r="J118" s="40">
        <v>232.63333333333333</v>
      </c>
      <c r="K118" s="31">
        <v>229.8</v>
      </c>
      <c r="L118" s="31">
        <v>226.5</v>
      </c>
      <c r="M118" s="31">
        <v>34.971409999999999</v>
      </c>
      <c r="N118" s="1"/>
      <c r="O118" s="1"/>
    </row>
    <row r="119" spans="1:15" ht="12.75" customHeight="1">
      <c r="A119" s="56">
        <v>110</v>
      </c>
      <c r="B119" s="31" t="s">
        <v>266</v>
      </c>
      <c r="C119" s="31">
        <v>8881.25</v>
      </c>
      <c r="D119" s="40">
        <v>8935.35</v>
      </c>
      <c r="E119" s="40">
        <v>8777.9000000000015</v>
      </c>
      <c r="F119" s="40">
        <v>8674.5500000000011</v>
      </c>
      <c r="G119" s="40">
        <v>8517.1000000000022</v>
      </c>
      <c r="H119" s="40">
        <v>9038.7000000000007</v>
      </c>
      <c r="I119" s="40">
        <v>9196.1500000000015</v>
      </c>
      <c r="J119" s="40">
        <v>9299.5</v>
      </c>
      <c r="K119" s="31">
        <v>9092.7999999999993</v>
      </c>
      <c r="L119" s="31">
        <v>8832</v>
      </c>
      <c r="M119" s="31">
        <v>1.82362</v>
      </c>
      <c r="N119" s="1"/>
      <c r="O119" s="1"/>
    </row>
    <row r="120" spans="1:15" ht="12.75" customHeight="1">
      <c r="A120" s="56">
        <v>111</v>
      </c>
      <c r="B120" s="31" t="s">
        <v>132</v>
      </c>
      <c r="C120" s="31">
        <v>150.80000000000001</v>
      </c>
      <c r="D120" s="40">
        <v>150.04999999999998</v>
      </c>
      <c r="E120" s="40">
        <v>146.74999999999997</v>
      </c>
      <c r="F120" s="40">
        <v>142.69999999999999</v>
      </c>
      <c r="G120" s="40">
        <v>139.39999999999998</v>
      </c>
      <c r="H120" s="40">
        <v>154.09999999999997</v>
      </c>
      <c r="I120" s="40">
        <v>157.39999999999998</v>
      </c>
      <c r="J120" s="40">
        <v>161.44999999999996</v>
      </c>
      <c r="K120" s="31">
        <v>153.35</v>
      </c>
      <c r="L120" s="31">
        <v>146</v>
      </c>
      <c r="M120" s="31">
        <v>98.138850000000005</v>
      </c>
      <c r="N120" s="1"/>
      <c r="O120" s="1"/>
    </row>
    <row r="121" spans="1:15" ht="12.75" customHeight="1">
      <c r="A121" s="56">
        <v>112</v>
      </c>
      <c r="B121" s="31" t="s">
        <v>137</v>
      </c>
      <c r="C121" s="31">
        <v>112.8</v>
      </c>
      <c r="D121" s="40">
        <v>113.28333333333335</v>
      </c>
      <c r="E121" s="40">
        <v>111.91666666666669</v>
      </c>
      <c r="F121" s="40">
        <v>111.03333333333335</v>
      </c>
      <c r="G121" s="40">
        <v>109.66666666666669</v>
      </c>
      <c r="H121" s="40">
        <v>114.16666666666669</v>
      </c>
      <c r="I121" s="40">
        <v>115.53333333333333</v>
      </c>
      <c r="J121" s="40">
        <v>116.41666666666669</v>
      </c>
      <c r="K121" s="31">
        <v>114.65</v>
      </c>
      <c r="L121" s="31">
        <v>112.4</v>
      </c>
      <c r="M121" s="31">
        <v>133.22585000000001</v>
      </c>
      <c r="N121" s="1"/>
      <c r="O121" s="1"/>
    </row>
    <row r="122" spans="1:15" ht="12.75" customHeight="1">
      <c r="A122" s="56">
        <v>113</v>
      </c>
      <c r="B122" s="31" t="s">
        <v>138</v>
      </c>
      <c r="C122" s="31">
        <v>3295</v>
      </c>
      <c r="D122" s="40">
        <v>3278.4166666666665</v>
      </c>
      <c r="E122" s="40">
        <v>3198.833333333333</v>
      </c>
      <c r="F122" s="40">
        <v>3102.6666666666665</v>
      </c>
      <c r="G122" s="40">
        <v>3023.083333333333</v>
      </c>
      <c r="H122" s="40">
        <v>3374.583333333333</v>
      </c>
      <c r="I122" s="40">
        <v>3454.1666666666661</v>
      </c>
      <c r="J122" s="40">
        <v>3550.333333333333</v>
      </c>
      <c r="K122" s="31">
        <v>3358</v>
      </c>
      <c r="L122" s="31">
        <v>3182.25</v>
      </c>
      <c r="M122" s="31">
        <v>56.652149999999999</v>
      </c>
      <c r="N122" s="1"/>
      <c r="O122" s="1"/>
    </row>
    <row r="123" spans="1:15" ht="12.75" customHeight="1">
      <c r="A123" s="56">
        <v>114</v>
      </c>
      <c r="B123" s="31" t="s">
        <v>131</v>
      </c>
      <c r="C123" s="31">
        <v>564.29999999999995</v>
      </c>
      <c r="D123" s="40">
        <v>565.83333333333337</v>
      </c>
      <c r="E123" s="40">
        <v>557.16666666666674</v>
      </c>
      <c r="F123" s="40">
        <v>550.03333333333342</v>
      </c>
      <c r="G123" s="40">
        <v>541.36666666666679</v>
      </c>
      <c r="H123" s="40">
        <v>572.9666666666667</v>
      </c>
      <c r="I123" s="40">
        <v>581.63333333333344</v>
      </c>
      <c r="J123" s="40">
        <v>588.76666666666665</v>
      </c>
      <c r="K123" s="31">
        <v>574.5</v>
      </c>
      <c r="L123" s="31">
        <v>558.70000000000005</v>
      </c>
      <c r="M123" s="31">
        <v>16.769760000000002</v>
      </c>
      <c r="N123" s="1"/>
      <c r="O123" s="1"/>
    </row>
    <row r="124" spans="1:15" ht="12.75" customHeight="1">
      <c r="A124" s="56">
        <v>115</v>
      </c>
      <c r="B124" s="31" t="s">
        <v>135</v>
      </c>
      <c r="C124" s="31">
        <v>242.3</v>
      </c>
      <c r="D124" s="40">
        <v>239.38333333333333</v>
      </c>
      <c r="E124" s="40">
        <v>235.01666666666665</v>
      </c>
      <c r="F124" s="40">
        <v>227.73333333333332</v>
      </c>
      <c r="G124" s="40">
        <v>223.36666666666665</v>
      </c>
      <c r="H124" s="40">
        <v>246.66666666666666</v>
      </c>
      <c r="I124" s="40">
        <v>251.03333333333333</v>
      </c>
      <c r="J124" s="40">
        <v>258.31666666666666</v>
      </c>
      <c r="K124" s="31">
        <v>243.75</v>
      </c>
      <c r="L124" s="31">
        <v>232.1</v>
      </c>
      <c r="M124" s="31">
        <v>65.863510000000005</v>
      </c>
      <c r="N124" s="1"/>
      <c r="O124" s="1"/>
    </row>
    <row r="125" spans="1:15" ht="12.75" customHeight="1">
      <c r="A125" s="56">
        <v>116</v>
      </c>
      <c r="B125" s="31" t="s">
        <v>134</v>
      </c>
      <c r="C125" s="31">
        <v>999.5</v>
      </c>
      <c r="D125" s="40">
        <v>999.9666666666667</v>
      </c>
      <c r="E125" s="40">
        <v>993.03333333333342</v>
      </c>
      <c r="F125" s="40">
        <v>986.56666666666672</v>
      </c>
      <c r="G125" s="40">
        <v>979.63333333333344</v>
      </c>
      <c r="H125" s="40">
        <v>1006.4333333333334</v>
      </c>
      <c r="I125" s="40">
        <v>1013.3666666666668</v>
      </c>
      <c r="J125" s="40">
        <v>1019.8333333333334</v>
      </c>
      <c r="K125" s="31">
        <v>1006.9</v>
      </c>
      <c r="L125" s="31">
        <v>993.5</v>
      </c>
      <c r="M125" s="31">
        <v>31.936029999999999</v>
      </c>
      <c r="N125" s="1"/>
      <c r="O125" s="1"/>
    </row>
    <row r="126" spans="1:15" ht="12.75" customHeight="1">
      <c r="A126" s="56">
        <v>117</v>
      </c>
      <c r="B126" s="31" t="s">
        <v>167</v>
      </c>
      <c r="C126" s="31">
        <v>6684.85</v>
      </c>
      <c r="D126" s="40">
        <v>6682.7333333333336</v>
      </c>
      <c r="E126" s="40">
        <v>6587.666666666667</v>
      </c>
      <c r="F126" s="40">
        <v>6490.4833333333336</v>
      </c>
      <c r="G126" s="40">
        <v>6395.416666666667</v>
      </c>
      <c r="H126" s="40">
        <v>6779.916666666667</v>
      </c>
      <c r="I126" s="40">
        <v>6874.9833333333327</v>
      </c>
      <c r="J126" s="40">
        <v>6972.166666666667</v>
      </c>
      <c r="K126" s="31">
        <v>6777.8</v>
      </c>
      <c r="L126" s="31">
        <v>6585.55</v>
      </c>
      <c r="M126" s="31">
        <v>6.2527499999999998</v>
      </c>
      <c r="N126" s="1"/>
      <c r="O126" s="1"/>
    </row>
    <row r="127" spans="1:15" ht="12.75" customHeight="1">
      <c r="A127" s="56">
        <v>118</v>
      </c>
      <c r="B127" s="31" t="s">
        <v>136</v>
      </c>
      <c r="C127" s="31">
        <v>1691.6</v>
      </c>
      <c r="D127" s="40">
        <v>1689.55</v>
      </c>
      <c r="E127" s="40">
        <v>1684.1999999999998</v>
      </c>
      <c r="F127" s="40">
        <v>1676.8</v>
      </c>
      <c r="G127" s="40">
        <v>1671.4499999999998</v>
      </c>
      <c r="H127" s="40">
        <v>1696.9499999999998</v>
      </c>
      <c r="I127" s="40">
        <v>1702.2999999999997</v>
      </c>
      <c r="J127" s="40">
        <v>1709.6999999999998</v>
      </c>
      <c r="K127" s="31">
        <v>1694.9</v>
      </c>
      <c r="L127" s="31">
        <v>1682.15</v>
      </c>
      <c r="M127" s="31">
        <v>33.316740000000003</v>
      </c>
      <c r="N127" s="1"/>
      <c r="O127" s="1"/>
    </row>
    <row r="128" spans="1:15" ht="12.75" customHeight="1">
      <c r="A128" s="56">
        <v>119</v>
      </c>
      <c r="B128" s="31" t="s">
        <v>133</v>
      </c>
      <c r="C128" s="31">
        <v>1911.6</v>
      </c>
      <c r="D128" s="40">
        <v>1924.1500000000003</v>
      </c>
      <c r="E128" s="40">
        <v>1892.3500000000006</v>
      </c>
      <c r="F128" s="40">
        <v>1873.1000000000004</v>
      </c>
      <c r="G128" s="40">
        <v>1841.3000000000006</v>
      </c>
      <c r="H128" s="40">
        <v>1943.4000000000005</v>
      </c>
      <c r="I128" s="40">
        <v>1975.2000000000003</v>
      </c>
      <c r="J128" s="40">
        <v>1994.4500000000005</v>
      </c>
      <c r="K128" s="31">
        <v>1955.95</v>
      </c>
      <c r="L128" s="31">
        <v>1904.9</v>
      </c>
      <c r="M128" s="31">
        <v>6.33432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2523.15</v>
      </c>
      <c r="D129" s="40">
        <v>2524.4166666666665</v>
      </c>
      <c r="E129" s="40">
        <v>2504.9333333333329</v>
      </c>
      <c r="F129" s="40">
        <v>2486.7166666666662</v>
      </c>
      <c r="G129" s="40">
        <v>2467.2333333333327</v>
      </c>
      <c r="H129" s="40">
        <v>2542.6333333333332</v>
      </c>
      <c r="I129" s="40">
        <v>2562.1166666666668</v>
      </c>
      <c r="J129" s="40">
        <v>2580.3333333333335</v>
      </c>
      <c r="K129" s="31">
        <v>2543.9</v>
      </c>
      <c r="L129" s="31">
        <v>2506.1999999999998</v>
      </c>
      <c r="M129" s="31">
        <v>1.19346</v>
      </c>
      <c r="N129" s="1"/>
      <c r="O129" s="1"/>
    </row>
    <row r="130" spans="1:15" ht="12.75" customHeight="1">
      <c r="A130" s="56">
        <v>121</v>
      </c>
      <c r="B130" s="31" t="s">
        <v>268</v>
      </c>
      <c r="C130" s="31">
        <v>279.2</v>
      </c>
      <c r="D130" s="40">
        <v>275.13333333333333</v>
      </c>
      <c r="E130" s="40">
        <v>271.06666666666666</v>
      </c>
      <c r="F130" s="40">
        <v>262.93333333333334</v>
      </c>
      <c r="G130" s="40">
        <v>258.86666666666667</v>
      </c>
      <c r="H130" s="40">
        <v>283.26666666666665</v>
      </c>
      <c r="I130" s="40">
        <v>287.33333333333326</v>
      </c>
      <c r="J130" s="40">
        <v>295.46666666666664</v>
      </c>
      <c r="K130" s="31">
        <v>279.2</v>
      </c>
      <c r="L130" s="31">
        <v>267</v>
      </c>
      <c r="M130" s="31">
        <v>13.88345</v>
      </c>
      <c r="N130" s="1"/>
      <c r="O130" s="1"/>
    </row>
    <row r="131" spans="1:15" ht="12.75" customHeight="1">
      <c r="A131" s="56">
        <v>122</v>
      </c>
      <c r="B131" s="31" t="s">
        <v>141</v>
      </c>
      <c r="C131" s="31">
        <v>688.95</v>
      </c>
      <c r="D131" s="40">
        <v>687.83333333333337</v>
      </c>
      <c r="E131" s="40">
        <v>684.16666666666674</v>
      </c>
      <c r="F131" s="40">
        <v>679.38333333333333</v>
      </c>
      <c r="G131" s="40">
        <v>675.7166666666667</v>
      </c>
      <c r="H131" s="40">
        <v>692.61666666666679</v>
      </c>
      <c r="I131" s="40">
        <v>696.28333333333353</v>
      </c>
      <c r="J131" s="40">
        <v>701.06666666666683</v>
      </c>
      <c r="K131" s="31">
        <v>691.5</v>
      </c>
      <c r="L131" s="31">
        <v>683.05</v>
      </c>
      <c r="M131" s="31">
        <v>23.81494</v>
      </c>
      <c r="N131" s="1"/>
      <c r="O131" s="1"/>
    </row>
    <row r="132" spans="1:15" ht="12.75" customHeight="1">
      <c r="A132" s="56">
        <v>123</v>
      </c>
      <c r="B132" s="31" t="s">
        <v>140</v>
      </c>
      <c r="C132" s="31">
        <v>400.35</v>
      </c>
      <c r="D132" s="40">
        <v>399.36666666666673</v>
      </c>
      <c r="E132" s="40">
        <v>396.18333333333345</v>
      </c>
      <c r="F132" s="40">
        <v>392.01666666666671</v>
      </c>
      <c r="G132" s="40">
        <v>388.83333333333343</v>
      </c>
      <c r="H132" s="40">
        <v>403.53333333333347</v>
      </c>
      <c r="I132" s="40">
        <v>406.71666666666675</v>
      </c>
      <c r="J132" s="40">
        <v>410.8833333333335</v>
      </c>
      <c r="K132" s="31">
        <v>402.55</v>
      </c>
      <c r="L132" s="31">
        <v>395.2</v>
      </c>
      <c r="M132" s="31">
        <v>60.727159999999998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4097.7</v>
      </c>
      <c r="D133" s="40">
        <v>4090.75</v>
      </c>
      <c r="E133" s="40">
        <v>4036.95</v>
      </c>
      <c r="F133" s="40">
        <v>3976.2</v>
      </c>
      <c r="G133" s="40">
        <v>3922.3999999999996</v>
      </c>
      <c r="H133" s="40">
        <v>4151.5</v>
      </c>
      <c r="I133" s="40">
        <v>4205.2999999999993</v>
      </c>
      <c r="J133" s="40">
        <v>4266.05</v>
      </c>
      <c r="K133" s="31">
        <v>4144.55</v>
      </c>
      <c r="L133" s="31">
        <v>4030</v>
      </c>
      <c r="M133" s="31">
        <v>6.0446600000000004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1817.85</v>
      </c>
      <c r="D134" s="40">
        <v>1822.1166666666668</v>
      </c>
      <c r="E134" s="40">
        <v>1802.5333333333335</v>
      </c>
      <c r="F134" s="40">
        <v>1787.2166666666667</v>
      </c>
      <c r="G134" s="40">
        <v>1767.6333333333334</v>
      </c>
      <c r="H134" s="40">
        <v>1837.4333333333336</v>
      </c>
      <c r="I134" s="40">
        <v>1857.0166666666667</v>
      </c>
      <c r="J134" s="40">
        <v>1872.3333333333337</v>
      </c>
      <c r="K134" s="31">
        <v>1841.7</v>
      </c>
      <c r="L134" s="31">
        <v>1806.8</v>
      </c>
      <c r="M134" s="31">
        <v>36.429250000000003</v>
      </c>
      <c r="N134" s="1"/>
      <c r="O134" s="1"/>
    </row>
    <row r="135" spans="1:15" ht="12.75" customHeight="1">
      <c r="A135" s="56">
        <v>126</v>
      </c>
      <c r="B135" s="31" t="s">
        <v>144</v>
      </c>
      <c r="C135" s="31">
        <v>84.7</v>
      </c>
      <c r="D135" s="40">
        <v>84.533333333333331</v>
      </c>
      <c r="E135" s="40">
        <v>84.066666666666663</v>
      </c>
      <c r="F135" s="40">
        <v>83.433333333333337</v>
      </c>
      <c r="G135" s="40">
        <v>82.966666666666669</v>
      </c>
      <c r="H135" s="40">
        <v>85.166666666666657</v>
      </c>
      <c r="I135" s="40">
        <v>85.633333333333326</v>
      </c>
      <c r="J135" s="40">
        <v>86.266666666666652</v>
      </c>
      <c r="K135" s="31">
        <v>85</v>
      </c>
      <c r="L135" s="31">
        <v>83.9</v>
      </c>
      <c r="M135" s="31">
        <v>32.84619</v>
      </c>
      <c r="N135" s="1"/>
      <c r="O135" s="1"/>
    </row>
    <row r="136" spans="1:15" ht="12.75" customHeight="1">
      <c r="A136" s="56">
        <v>127</v>
      </c>
      <c r="B136" s="31" t="s">
        <v>149</v>
      </c>
      <c r="C136" s="31">
        <v>4315.3</v>
      </c>
      <c r="D136" s="40">
        <v>4329.4333333333334</v>
      </c>
      <c r="E136" s="40">
        <v>4276.8666666666668</v>
      </c>
      <c r="F136" s="40">
        <v>4238.4333333333334</v>
      </c>
      <c r="G136" s="40">
        <v>4185.8666666666668</v>
      </c>
      <c r="H136" s="40">
        <v>4367.8666666666668</v>
      </c>
      <c r="I136" s="40">
        <v>4420.4333333333343</v>
      </c>
      <c r="J136" s="40">
        <v>4458.8666666666668</v>
      </c>
      <c r="K136" s="31">
        <v>4382</v>
      </c>
      <c r="L136" s="31">
        <v>4291</v>
      </c>
      <c r="M136" s="31">
        <v>1.9343900000000001</v>
      </c>
      <c r="N136" s="1"/>
      <c r="O136" s="1"/>
    </row>
    <row r="137" spans="1:15" ht="12.75" customHeight="1">
      <c r="A137" s="56">
        <v>128</v>
      </c>
      <c r="B137" s="31" t="s">
        <v>146</v>
      </c>
      <c r="C137" s="31">
        <v>419.05</v>
      </c>
      <c r="D137" s="40">
        <v>419.5</v>
      </c>
      <c r="E137" s="40">
        <v>411.75</v>
      </c>
      <c r="F137" s="40">
        <v>404.45</v>
      </c>
      <c r="G137" s="40">
        <v>396.7</v>
      </c>
      <c r="H137" s="40">
        <v>426.8</v>
      </c>
      <c r="I137" s="40">
        <v>434.55</v>
      </c>
      <c r="J137" s="40">
        <v>441.85</v>
      </c>
      <c r="K137" s="31">
        <v>427.25</v>
      </c>
      <c r="L137" s="31">
        <v>412.2</v>
      </c>
      <c r="M137" s="31">
        <v>66.284819999999996</v>
      </c>
      <c r="N137" s="1"/>
      <c r="O137" s="1"/>
    </row>
    <row r="138" spans="1:15" ht="12.75" customHeight="1">
      <c r="A138" s="56">
        <v>129</v>
      </c>
      <c r="B138" s="31" t="s">
        <v>148</v>
      </c>
      <c r="C138" s="31">
        <v>5434.55</v>
      </c>
      <c r="D138" s="40">
        <v>5415.75</v>
      </c>
      <c r="E138" s="40">
        <v>5372.8</v>
      </c>
      <c r="F138" s="40">
        <v>5311.05</v>
      </c>
      <c r="G138" s="40">
        <v>5268.1</v>
      </c>
      <c r="H138" s="40">
        <v>5477.5</v>
      </c>
      <c r="I138" s="40">
        <v>5520.4500000000007</v>
      </c>
      <c r="J138" s="40">
        <v>5582.2</v>
      </c>
      <c r="K138" s="31">
        <v>5458.7</v>
      </c>
      <c r="L138" s="31">
        <v>5354</v>
      </c>
      <c r="M138" s="31">
        <v>1.2111099999999999</v>
      </c>
      <c r="N138" s="1"/>
      <c r="O138" s="1"/>
    </row>
    <row r="139" spans="1:15" ht="12.75" customHeight="1">
      <c r="A139" s="56">
        <v>130</v>
      </c>
      <c r="B139" s="31" t="s">
        <v>147</v>
      </c>
      <c r="C139" s="31">
        <v>1670.05</v>
      </c>
      <c r="D139" s="40">
        <v>1668.6166666666666</v>
      </c>
      <c r="E139" s="40">
        <v>1656.6333333333332</v>
      </c>
      <c r="F139" s="40">
        <v>1643.2166666666667</v>
      </c>
      <c r="G139" s="40">
        <v>1631.2333333333333</v>
      </c>
      <c r="H139" s="40">
        <v>1682.0333333333331</v>
      </c>
      <c r="I139" s="40">
        <v>1694.0166666666662</v>
      </c>
      <c r="J139" s="40">
        <v>1707.4333333333329</v>
      </c>
      <c r="K139" s="31">
        <v>1680.6</v>
      </c>
      <c r="L139" s="31">
        <v>1655.2</v>
      </c>
      <c r="M139" s="31">
        <v>12.25239</v>
      </c>
      <c r="N139" s="1"/>
      <c r="O139" s="1"/>
    </row>
    <row r="140" spans="1:15" ht="12.75" customHeight="1">
      <c r="A140" s="56">
        <v>131</v>
      </c>
      <c r="B140" s="31" t="s">
        <v>269</v>
      </c>
      <c r="C140" s="31">
        <v>656.05</v>
      </c>
      <c r="D140" s="40">
        <v>655.33333333333337</v>
      </c>
      <c r="E140" s="40">
        <v>651.11666666666679</v>
      </c>
      <c r="F140" s="40">
        <v>646.18333333333339</v>
      </c>
      <c r="G140" s="40">
        <v>641.96666666666681</v>
      </c>
      <c r="H140" s="40">
        <v>660.26666666666677</v>
      </c>
      <c r="I140" s="40">
        <v>664.48333333333323</v>
      </c>
      <c r="J140" s="40">
        <v>669.41666666666674</v>
      </c>
      <c r="K140" s="31">
        <v>659.55</v>
      </c>
      <c r="L140" s="31">
        <v>650.4</v>
      </c>
      <c r="M140" s="31">
        <v>13.156510000000001</v>
      </c>
      <c r="N140" s="1"/>
      <c r="O140" s="1"/>
    </row>
    <row r="141" spans="1:15" ht="12.75" customHeight="1">
      <c r="A141" s="56">
        <v>132</v>
      </c>
      <c r="B141" s="31" t="s">
        <v>150</v>
      </c>
      <c r="C141" s="31">
        <v>981.8</v>
      </c>
      <c r="D141" s="40">
        <v>979.9666666666667</v>
      </c>
      <c r="E141" s="40">
        <v>975.93333333333339</v>
      </c>
      <c r="F141" s="40">
        <v>970.06666666666672</v>
      </c>
      <c r="G141" s="40">
        <v>966.03333333333342</v>
      </c>
      <c r="H141" s="40">
        <v>985.83333333333337</v>
      </c>
      <c r="I141" s="40">
        <v>989.86666666666667</v>
      </c>
      <c r="J141" s="40">
        <v>995.73333333333335</v>
      </c>
      <c r="K141" s="31">
        <v>984</v>
      </c>
      <c r="L141" s="31">
        <v>974.1</v>
      </c>
      <c r="M141" s="31">
        <v>10.39035</v>
      </c>
      <c r="N141" s="1"/>
      <c r="O141" s="1"/>
    </row>
    <row r="142" spans="1:15" ht="12.75" customHeight="1">
      <c r="A142" s="56">
        <v>133</v>
      </c>
      <c r="B142" s="31" t="s">
        <v>163</v>
      </c>
      <c r="C142" s="31">
        <v>79867.899999999994</v>
      </c>
      <c r="D142" s="40">
        <v>80379.283333333326</v>
      </c>
      <c r="E142" s="40">
        <v>79288.616666666654</v>
      </c>
      <c r="F142" s="40">
        <v>78709.333333333328</v>
      </c>
      <c r="G142" s="40">
        <v>77618.666666666657</v>
      </c>
      <c r="H142" s="40">
        <v>80958.566666666651</v>
      </c>
      <c r="I142" s="40">
        <v>82049.233333333337</v>
      </c>
      <c r="J142" s="40">
        <v>82628.516666666648</v>
      </c>
      <c r="K142" s="31">
        <v>81469.95</v>
      </c>
      <c r="L142" s="31">
        <v>79800</v>
      </c>
      <c r="M142" s="31">
        <v>0.14454</v>
      </c>
      <c r="N142" s="1"/>
      <c r="O142" s="1"/>
    </row>
    <row r="143" spans="1:15" ht="12.75" customHeight="1">
      <c r="A143" s="56">
        <v>134</v>
      </c>
      <c r="B143" s="31" t="s">
        <v>159</v>
      </c>
      <c r="C143" s="31">
        <v>1168.8</v>
      </c>
      <c r="D143" s="40">
        <v>1174.9666666666665</v>
      </c>
      <c r="E143" s="40">
        <v>1160.0333333333328</v>
      </c>
      <c r="F143" s="40">
        <v>1151.2666666666664</v>
      </c>
      <c r="G143" s="40">
        <v>1136.3333333333328</v>
      </c>
      <c r="H143" s="40">
        <v>1183.7333333333329</v>
      </c>
      <c r="I143" s="40">
        <v>1198.6666666666667</v>
      </c>
      <c r="J143" s="40">
        <v>1207.4333333333329</v>
      </c>
      <c r="K143" s="31">
        <v>1189.9000000000001</v>
      </c>
      <c r="L143" s="31">
        <v>1166.2</v>
      </c>
      <c r="M143" s="31">
        <v>2.3101500000000001</v>
      </c>
      <c r="N143" s="1"/>
      <c r="O143" s="1"/>
    </row>
    <row r="144" spans="1:15" ht="12.75" customHeight="1">
      <c r="A144" s="56">
        <v>135</v>
      </c>
      <c r="B144" s="31" t="s">
        <v>152</v>
      </c>
      <c r="C144" s="31">
        <v>167.6</v>
      </c>
      <c r="D144" s="40">
        <v>167.31666666666669</v>
      </c>
      <c r="E144" s="40">
        <v>165.88333333333338</v>
      </c>
      <c r="F144" s="40">
        <v>164.16666666666669</v>
      </c>
      <c r="G144" s="40">
        <v>162.73333333333338</v>
      </c>
      <c r="H144" s="40">
        <v>169.03333333333339</v>
      </c>
      <c r="I144" s="40">
        <v>170.46666666666673</v>
      </c>
      <c r="J144" s="40">
        <v>172.18333333333339</v>
      </c>
      <c r="K144" s="31">
        <v>168.75</v>
      </c>
      <c r="L144" s="31">
        <v>165.6</v>
      </c>
      <c r="M144" s="31">
        <v>23.62369</v>
      </c>
      <c r="N144" s="1"/>
      <c r="O144" s="1"/>
    </row>
    <row r="145" spans="1:15" ht="12.75" customHeight="1">
      <c r="A145" s="56">
        <v>136</v>
      </c>
      <c r="B145" s="31" t="s">
        <v>151</v>
      </c>
      <c r="C145" s="31">
        <v>750.75</v>
      </c>
      <c r="D145" s="40">
        <v>751.6</v>
      </c>
      <c r="E145" s="40">
        <v>746.7</v>
      </c>
      <c r="F145" s="40">
        <v>742.65</v>
      </c>
      <c r="G145" s="40">
        <v>737.75</v>
      </c>
      <c r="H145" s="40">
        <v>755.65000000000009</v>
      </c>
      <c r="I145" s="40">
        <v>760.55</v>
      </c>
      <c r="J145" s="40">
        <v>764.60000000000014</v>
      </c>
      <c r="K145" s="31">
        <v>756.5</v>
      </c>
      <c r="L145" s="31">
        <v>747.55</v>
      </c>
      <c r="M145" s="31">
        <v>33.135590000000001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165.05</v>
      </c>
      <c r="D146" s="40">
        <v>164.38333333333333</v>
      </c>
      <c r="E146" s="40">
        <v>163.31666666666666</v>
      </c>
      <c r="F146" s="40">
        <v>161.58333333333334</v>
      </c>
      <c r="G146" s="40">
        <v>160.51666666666668</v>
      </c>
      <c r="H146" s="40">
        <v>166.11666666666665</v>
      </c>
      <c r="I146" s="40">
        <v>167.18333333333331</v>
      </c>
      <c r="J146" s="40">
        <v>168.91666666666663</v>
      </c>
      <c r="K146" s="31">
        <v>165.45</v>
      </c>
      <c r="L146" s="31">
        <v>162.65</v>
      </c>
      <c r="M146" s="31">
        <v>18.83802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575</v>
      </c>
      <c r="D147" s="40">
        <v>569.80000000000007</v>
      </c>
      <c r="E147" s="40">
        <v>563.70000000000016</v>
      </c>
      <c r="F147" s="40">
        <v>552.40000000000009</v>
      </c>
      <c r="G147" s="40">
        <v>546.30000000000018</v>
      </c>
      <c r="H147" s="40">
        <v>581.10000000000014</v>
      </c>
      <c r="I147" s="40">
        <v>587.20000000000005</v>
      </c>
      <c r="J147" s="40">
        <v>598.50000000000011</v>
      </c>
      <c r="K147" s="31">
        <v>575.9</v>
      </c>
      <c r="L147" s="31">
        <v>558.5</v>
      </c>
      <c r="M147" s="31">
        <v>41.805250000000001</v>
      </c>
      <c r="N147" s="1"/>
      <c r="O147" s="1"/>
    </row>
    <row r="148" spans="1:15" ht="12.75" customHeight="1">
      <c r="A148" s="56">
        <v>139</v>
      </c>
      <c r="B148" s="31" t="s">
        <v>155</v>
      </c>
      <c r="C148" s="31">
        <v>6802.25</v>
      </c>
      <c r="D148" s="40">
        <v>6786.9000000000005</v>
      </c>
      <c r="E148" s="40">
        <v>6755.3500000000013</v>
      </c>
      <c r="F148" s="40">
        <v>6708.4500000000007</v>
      </c>
      <c r="G148" s="40">
        <v>6676.9000000000015</v>
      </c>
      <c r="H148" s="40">
        <v>6833.8000000000011</v>
      </c>
      <c r="I148" s="40">
        <v>6865.35</v>
      </c>
      <c r="J148" s="40">
        <v>6912.2500000000009</v>
      </c>
      <c r="K148" s="31">
        <v>6818.45</v>
      </c>
      <c r="L148" s="31">
        <v>6740</v>
      </c>
      <c r="M148" s="31">
        <v>5.1570200000000002</v>
      </c>
      <c r="N148" s="1"/>
      <c r="O148" s="1"/>
    </row>
    <row r="149" spans="1:15" ht="12.75" customHeight="1">
      <c r="A149" s="56">
        <v>140</v>
      </c>
      <c r="B149" s="31" t="s">
        <v>158</v>
      </c>
      <c r="C149" s="31">
        <v>1085.3499999999999</v>
      </c>
      <c r="D149" s="40">
        <v>1085.7833333333333</v>
      </c>
      <c r="E149" s="40">
        <v>1074.5666666666666</v>
      </c>
      <c r="F149" s="40">
        <v>1063.7833333333333</v>
      </c>
      <c r="G149" s="40">
        <v>1052.5666666666666</v>
      </c>
      <c r="H149" s="40">
        <v>1096.5666666666666</v>
      </c>
      <c r="I149" s="40">
        <v>1107.7833333333333</v>
      </c>
      <c r="J149" s="40">
        <v>1118.5666666666666</v>
      </c>
      <c r="K149" s="31">
        <v>1097</v>
      </c>
      <c r="L149" s="31">
        <v>1075</v>
      </c>
      <c r="M149" s="31">
        <v>5.3891299999999998</v>
      </c>
      <c r="N149" s="1"/>
      <c r="O149" s="1"/>
    </row>
    <row r="150" spans="1:15" ht="12.75" customHeight="1">
      <c r="A150" s="56">
        <v>141</v>
      </c>
      <c r="B150" s="31" t="s">
        <v>160</v>
      </c>
      <c r="C150" s="31">
        <v>3764.8</v>
      </c>
      <c r="D150" s="40">
        <v>3756.6166666666668</v>
      </c>
      <c r="E150" s="40">
        <v>3713.2833333333338</v>
      </c>
      <c r="F150" s="40">
        <v>3661.7666666666669</v>
      </c>
      <c r="G150" s="40">
        <v>3618.4333333333338</v>
      </c>
      <c r="H150" s="40">
        <v>3808.1333333333337</v>
      </c>
      <c r="I150" s="40">
        <v>3851.4666666666667</v>
      </c>
      <c r="J150" s="40">
        <v>3902.9833333333336</v>
      </c>
      <c r="K150" s="31">
        <v>3799.95</v>
      </c>
      <c r="L150" s="31">
        <v>3705.1</v>
      </c>
      <c r="M150" s="31">
        <v>6.97166</v>
      </c>
      <c r="N150" s="1"/>
      <c r="O150" s="1"/>
    </row>
    <row r="151" spans="1:15" ht="12.75" customHeight="1">
      <c r="A151" s="56">
        <v>142</v>
      </c>
      <c r="B151" s="31" t="s">
        <v>162</v>
      </c>
      <c r="C151" s="31">
        <v>2993.55</v>
      </c>
      <c r="D151" s="40">
        <v>2976.2666666666664</v>
      </c>
      <c r="E151" s="40">
        <v>2952.5333333333328</v>
      </c>
      <c r="F151" s="40">
        <v>2911.5166666666664</v>
      </c>
      <c r="G151" s="40">
        <v>2887.7833333333328</v>
      </c>
      <c r="H151" s="40">
        <v>3017.2833333333328</v>
      </c>
      <c r="I151" s="40">
        <v>3041.0166666666664</v>
      </c>
      <c r="J151" s="40">
        <v>3082.0333333333328</v>
      </c>
      <c r="K151" s="31">
        <v>3000</v>
      </c>
      <c r="L151" s="31">
        <v>2935.25</v>
      </c>
      <c r="M151" s="31">
        <v>5.2533700000000003</v>
      </c>
      <c r="N151" s="1"/>
      <c r="O151" s="1"/>
    </row>
    <row r="152" spans="1:15" ht="12.75" customHeight="1">
      <c r="A152" s="56">
        <v>143</v>
      </c>
      <c r="B152" s="31" t="s">
        <v>164</v>
      </c>
      <c r="C152" s="31">
        <v>1538.9</v>
      </c>
      <c r="D152" s="40">
        <v>1534.7</v>
      </c>
      <c r="E152" s="40">
        <v>1521.4</v>
      </c>
      <c r="F152" s="40">
        <v>1503.9</v>
      </c>
      <c r="G152" s="40">
        <v>1490.6000000000001</v>
      </c>
      <c r="H152" s="40">
        <v>1552.2</v>
      </c>
      <c r="I152" s="40">
        <v>1565.4999999999998</v>
      </c>
      <c r="J152" s="40">
        <v>1583</v>
      </c>
      <c r="K152" s="31">
        <v>1548</v>
      </c>
      <c r="L152" s="31">
        <v>1517.2</v>
      </c>
      <c r="M152" s="31">
        <v>6.6401700000000003</v>
      </c>
      <c r="N152" s="1"/>
      <c r="O152" s="1"/>
    </row>
    <row r="153" spans="1:15" ht="12.75" customHeight="1">
      <c r="A153" s="56">
        <v>144</v>
      </c>
      <c r="B153" s="31" t="s">
        <v>270</v>
      </c>
      <c r="C153" s="31">
        <v>980.3</v>
      </c>
      <c r="D153" s="40">
        <v>977.13333333333333</v>
      </c>
      <c r="E153" s="40">
        <v>969.76666666666665</v>
      </c>
      <c r="F153" s="40">
        <v>959.23333333333335</v>
      </c>
      <c r="G153" s="40">
        <v>951.86666666666667</v>
      </c>
      <c r="H153" s="40">
        <v>987.66666666666663</v>
      </c>
      <c r="I153" s="40">
        <v>995.03333333333319</v>
      </c>
      <c r="J153" s="40">
        <v>1005.5666666666666</v>
      </c>
      <c r="K153" s="31">
        <v>984.5</v>
      </c>
      <c r="L153" s="31">
        <v>966.6</v>
      </c>
      <c r="M153" s="31">
        <v>0.62280999999999997</v>
      </c>
      <c r="N153" s="1"/>
      <c r="O153" s="1"/>
    </row>
    <row r="154" spans="1:15" ht="12.75" customHeight="1">
      <c r="A154" s="56">
        <v>145</v>
      </c>
      <c r="B154" s="31" t="s">
        <v>170</v>
      </c>
      <c r="C154" s="31">
        <v>152</v>
      </c>
      <c r="D154" s="40">
        <v>152.20000000000002</v>
      </c>
      <c r="E154" s="40">
        <v>151.10000000000002</v>
      </c>
      <c r="F154" s="40">
        <v>150.20000000000002</v>
      </c>
      <c r="G154" s="40">
        <v>149.10000000000002</v>
      </c>
      <c r="H154" s="40">
        <v>153.10000000000002</v>
      </c>
      <c r="I154" s="40">
        <v>154.19999999999999</v>
      </c>
      <c r="J154" s="40">
        <v>155.10000000000002</v>
      </c>
      <c r="K154" s="31">
        <v>153.30000000000001</v>
      </c>
      <c r="L154" s="31">
        <v>151.30000000000001</v>
      </c>
      <c r="M154" s="31">
        <v>56.292580000000001</v>
      </c>
      <c r="N154" s="1"/>
      <c r="O154" s="1"/>
    </row>
    <row r="155" spans="1:15" ht="12.75" customHeight="1">
      <c r="A155" s="56">
        <v>146</v>
      </c>
      <c r="B155" s="31" t="s">
        <v>172</v>
      </c>
      <c r="C155" s="31">
        <v>114.55</v>
      </c>
      <c r="D155" s="40">
        <v>114.26666666666667</v>
      </c>
      <c r="E155" s="40">
        <v>113.78333333333333</v>
      </c>
      <c r="F155" s="40">
        <v>113.01666666666667</v>
      </c>
      <c r="G155" s="40">
        <v>112.53333333333333</v>
      </c>
      <c r="H155" s="40">
        <v>115.03333333333333</v>
      </c>
      <c r="I155" s="40">
        <v>115.51666666666665</v>
      </c>
      <c r="J155" s="40">
        <v>116.28333333333333</v>
      </c>
      <c r="K155" s="31">
        <v>114.75</v>
      </c>
      <c r="L155" s="31">
        <v>113.5</v>
      </c>
      <c r="M155" s="31">
        <v>57.574170000000002</v>
      </c>
      <c r="N155" s="1"/>
      <c r="O155" s="1"/>
    </row>
    <row r="156" spans="1:15" ht="12.75" customHeight="1">
      <c r="A156" s="56">
        <v>147</v>
      </c>
      <c r="B156" s="31" t="s">
        <v>168</v>
      </c>
      <c r="C156" s="31">
        <v>3960.6</v>
      </c>
      <c r="D156" s="40">
        <v>3970.5</v>
      </c>
      <c r="E156" s="40">
        <v>3916.1</v>
      </c>
      <c r="F156" s="40">
        <v>3871.6</v>
      </c>
      <c r="G156" s="40">
        <v>3817.2</v>
      </c>
      <c r="H156" s="40">
        <v>4015</v>
      </c>
      <c r="I156" s="40">
        <v>4069.3999999999996</v>
      </c>
      <c r="J156" s="40">
        <v>4113.8999999999996</v>
      </c>
      <c r="K156" s="31">
        <v>4024.9</v>
      </c>
      <c r="L156" s="31">
        <v>3926</v>
      </c>
      <c r="M156" s="31">
        <v>1.2929200000000001</v>
      </c>
      <c r="N156" s="1"/>
      <c r="O156" s="1"/>
    </row>
    <row r="157" spans="1:15" ht="12.75" customHeight="1">
      <c r="A157" s="56">
        <v>148</v>
      </c>
      <c r="B157" s="31" t="s">
        <v>169</v>
      </c>
      <c r="C157" s="31">
        <v>20457.2</v>
      </c>
      <c r="D157" s="40">
        <v>20274.2</v>
      </c>
      <c r="E157" s="40">
        <v>20023.400000000001</v>
      </c>
      <c r="F157" s="40">
        <v>19589.600000000002</v>
      </c>
      <c r="G157" s="40">
        <v>19338.800000000003</v>
      </c>
      <c r="H157" s="40">
        <v>20708</v>
      </c>
      <c r="I157" s="40">
        <v>20958.799999999996</v>
      </c>
      <c r="J157" s="40">
        <v>21392.6</v>
      </c>
      <c r="K157" s="31">
        <v>20525</v>
      </c>
      <c r="L157" s="31">
        <v>19840.400000000001</v>
      </c>
      <c r="M157" s="31">
        <v>1.10361</v>
      </c>
      <c r="N157" s="1"/>
      <c r="O157" s="1"/>
    </row>
    <row r="158" spans="1:15" ht="12.75" customHeight="1">
      <c r="A158" s="56">
        <v>149</v>
      </c>
      <c r="B158" s="31" t="s">
        <v>165</v>
      </c>
      <c r="C158" s="31">
        <v>440.25</v>
      </c>
      <c r="D158" s="40">
        <v>442.41666666666669</v>
      </c>
      <c r="E158" s="40">
        <v>434.23333333333335</v>
      </c>
      <c r="F158" s="40">
        <v>428.21666666666664</v>
      </c>
      <c r="G158" s="40">
        <v>420.0333333333333</v>
      </c>
      <c r="H158" s="40">
        <v>448.43333333333339</v>
      </c>
      <c r="I158" s="40">
        <v>456.61666666666667</v>
      </c>
      <c r="J158" s="40">
        <v>462.63333333333344</v>
      </c>
      <c r="K158" s="31">
        <v>450.6</v>
      </c>
      <c r="L158" s="31">
        <v>436.4</v>
      </c>
      <c r="M158" s="31">
        <v>56.446109999999997</v>
      </c>
      <c r="N158" s="1"/>
      <c r="O158" s="1"/>
    </row>
    <row r="159" spans="1:15" ht="12.75" customHeight="1">
      <c r="A159" s="56">
        <v>150</v>
      </c>
      <c r="B159" s="31" t="s">
        <v>271</v>
      </c>
      <c r="C159" s="31">
        <v>773.8</v>
      </c>
      <c r="D159" s="40">
        <v>774.41666666666663</v>
      </c>
      <c r="E159" s="40">
        <v>763.83333333333326</v>
      </c>
      <c r="F159" s="40">
        <v>753.86666666666667</v>
      </c>
      <c r="G159" s="40">
        <v>743.2833333333333</v>
      </c>
      <c r="H159" s="40">
        <v>784.38333333333321</v>
      </c>
      <c r="I159" s="40">
        <v>794.96666666666647</v>
      </c>
      <c r="J159" s="40">
        <v>804.93333333333317</v>
      </c>
      <c r="K159" s="31">
        <v>785</v>
      </c>
      <c r="L159" s="31">
        <v>764.45</v>
      </c>
      <c r="M159" s="31">
        <v>5.2011900000000004</v>
      </c>
      <c r="N159" s="1"/>
      <c r="O159" s="1"/>
    </row>
    <row r="160" spans="1:15" ht="12.75" customHeight="1">
      <c r="A160" s="56">
        <v>151</v>
      </c>
      <c r="B160" s="31" t="s">
        <v>173</v>
      </c>
      <c r="C160" s="31">
        <v>122.15</v>
      </c>
      <c r="D160" s="40">
        <v>121.38333333333333</v>
      </c>
      <c r="E160" s="40">
        <v>118.96666666666665</v>
      </c>
      <c r="F160" s="40">
        <v>115.78333333333333</v>
      </c>
      <c r="G160" s="40">
        <v>113.36666666666666</v>
      </c>
      <c r="H160" s="40">
        <v>124.56666666666665</v>
      </c>
      <c r="I160" s="40">
        <v>126.98333333333333</v>
      </c>
      <c r="J160" s="40">
        <v>130.16666666666663</v>
      </c>
      <c r="K160" s="31">
        <v>123.8</v>
      </c>
      <c r="L160" s="31">
        <v>118.2</v>
      </c>
      <c r="M160" s="31">
        <v>272.42637000000002</v>
      </c>
      <c r="N160" s="1"/>
      <c r="O160" s="1"/>
    </row>
    <row r="161" spans="1:15" ht="12.75" customHeight="1">
      <c r="A161" s="56">
        <v>152</v>
      </c>
      <c r="B161" s="31" t="s">
        <v>272</v>
      </c>
      <c r="C161" s="31">
        <v>194.9</v>
      </c>
      <c r="D161" s="40">
        <v>193.65</v>
      </c>
      <c r="E161" s="40">
        <v>188.45000000000002</v>
      </c>
      <c r="F161" s="40">
        <v>182</v>
      </c>
      <c r="G161" s="40">
        <v>176.8</v>
      </c>
      <c r="H161" s="40">
        <v>200.10000000000002</v>
      </c>
      <c r="I161" s="40">
        <v>205.3</v>
      </c>
      <c r="J161" s="40">
        <v>211.75000000000003</v>
      </c>
      <c r="K161" s="31">
        <v>198.85</v>
      </c>
      <c r="L161" s="31">
        <v>187.2</v>
      </c>
      <c r="M161" s="31">
        <v>36.573070000000001</v>
      </c>
      <c r="N161" s="1"/>
      <c r="O161" s="1"/>
    </row>
    <row r="162" spans="1:15" ht="12.75" customHeight="1">
      <c r="A162" s="56">
        <v>153</v>
      </c>
      <c r="B162" s="31" t="s">
        <v>180</v>
      </c>
      <c r="C162" s="31">
        <v>3407.05</v>
      </c>
      <c r="D162" s="40">
        <v>3404.0166666666664</v>
      </c>
      <c r="E162" s="40">
        <v>3359.0333333333328</v>
      </c>
      <c r="F162" s="40">
        <v>3311.0166666666664</v>
      </c>
      <c r="G162" s="40">
        <v>3266.0333333333328</v>
      </c>
      <c r="H162" s="40">
        <v>3452.0333333333328</v>
      </c>
      <c r="I162" s="40">
        <v>3497.0166666666664</v>
      </c>
      <c r="J162" s="40">
        <v>3545.0333333333328</v>
      </c>
      <c r="K162" s="31">
        <v>3449</v>
      </c>
      <c r="L162" s="31">
        <v>3356</v>
      </c>
      <c r="M162" s="31">
        <v>1.9384300000000001</v>
      </c>
      <c r="N162" s="1"/>
      <c r="O162" s="1"/>
    </row>
    <row r="163" spans="1:15" ht="12.75" customHeight="1">
      <c r="A163" s="56">
        <v>154</v>
      </c>
      <c r="B163" s="31" t="s">
        <v>174</v>
      </c>
      <c r="C163" s="31">
        <v>32096</v>
      </c>
      <c r="D163" s="40">
        <v>32151.316666666669</v>
      </c>
      <c r="E163" s="40">
        <v>31804.833333333339</v>
      </c>
      <c r="F163" s="40">
        <v>31513.666666666672</v>
      </c>
      <c r="G163" s="40">
        <v>31167.183333333342</v>
      </c>
      <c r="H163" s="40">
        <v>32442.483333333337</v>
      </c>
      <c r="I163" s="40">
        <v>32788.966666666667</v>
      </c>
      <c r="J163" s="40">
        <v>33080.133333333331</v>
      </c>
      <c r="K163" s="31">
        <v>32497.8</v>
      </c>
      <c r="L163" s="31">
        <v>31860.15</v>
      </c>
      <c r="M163" s="31">
        <v>0.18151999999999999</v>
      </c>
      <c r="N163" s="1"/>
      <c r="O163" s="1"/>
    </row>
    <row r="164" spans="1:15" ht="12.75" customHeight="1">
      <c r="A164" s="56">
        <v>155</v>
      </c>
      <c r="B164" s="31" t="s">
        <v>176</v>
      </c>
      <c r="C164" s="31">
        <v>231.6</v>
      </c>
      <c r="D164" s="40">
        <v>231.73333333333335</v>
      </c>
      <c r="E164" s="40">
        <v>229.66666666666669</v>
      </c>
      <c r="F164" s="40">
        <v>227.73333333333335</v>
      </c>
      <c r="G164" s="40">
        <v>225.66666666666669</v>
      </c>
      <c r="H164" s="40">
        <v>233.66666666666669</v>
      </c>
      <c r="I164" s="40">
        <v>235.73333333333335</v>
      </c>
      <c r="J164" s="40">
        <v>237.66666666666669</v>
      </c>
      <c r="K164" s="31">
        <v>233.8</v>
      </c>
      <c r="L164" s="31">
        <v>229.8</v>
      </c>
      <c r="M164" s="31">
        <v>18.574210000000001</v>
      </c>
      <c r="N164" s="1"/>
      <c r="O164" s="1"/>
    </row>
    <row r="165" spans="1:15" ht="12.75" customHeight="1">
      <c r="A165" s="56">
        <v>156</v>
      </c>
      <c r="B165" s="31" t="s">
        <v>178</v>
      </c>
      <c r="C165" s="31">
        <v>6102.75</v>
      </c>
      <c r="D165" s="40">
        <v>6100.25</v>
      </c>
      <c r="E165" s="40">
        <v>6025.5</v>
      </c>
      <c r="F165" s="40">
        <v>5948.25</v>
      </c>
      <c r="G165" s="40">
        <v>5873.5</v>
      </c>
      <c r="H165" s="40">
        <v>6177.5</v>
      </c>
      <c r="I165" s="40">
        <v>6252.25</v>
      </c>
      <c r="J165" s="40">
        <v>6329.5</v>
      </c>
      <c r="K165" s="31">
        <v>6175</v>
      </c>
      <c r="L165" s="31">
        <v>6023</v>
      </c>
      <c r="M165" s="31">
        <v>0.65403999999999995</v>
      </c>
      <c r="N165" s="1"/>
      <c r="O165" s="1"/>
    </row>
    <row r="166" spans="1:15" ht="12.75" customHeight="1">
      <c r="A166" s="56">
        <v>157</v>
      </c>
      <c r="B166" s="31" t="s">
        <v>179</v>
      </c>
      <c r="C166" s="31">
        <v>2348.25</v>
      </c>
      <c r="D166" s="40">
        <v>2335.4333333333334</v>
      </c>
      <c r="E166" s="40">
        <v>2318.8166666666666</v>
      </c>
      <c r="F166" s="40">
        <v>2289.3833333333332</v>
      </c>
      <c r="G166" s="40">
        <v>2272.7666666666664</v>
      </c>
      <c r="H166" s="40">
        <v>2364.8666666666668</v>
      </c>
      <c r="I166" s="40">
        <v>2381.4833333333336</v>
      </c>
      <c r="J166" s="40">
        <v>2410.916666666667</v>
      </c>
      <c r="K166" s="31">
        <v>2352.0500000000002</v>
      </c>
      <c r="L166" s="31">
        <v>2306</v>
      </c>
      <c r="M166" s="31">
        <v>3.5516100000000002</v>
      </c>
      <c r="N166" s="1"/>
      <c r="O166" s="1"/>
    </row>
    <row r="167" spans="1:15" ht="12.75" customHeight="1">
      <c r="A167" s="56">
        <v>158</v>
      </c>
      <c r="B167" s="31" t="s">
        <v>175</v>
      </c>
      <c r="C167" s="31">
        <v>2575.65</v>
      </c>
      <c r="D167" s="40">
        <v>2580.9</v>
      </c>
      <c r="E167" s="40">
        <v>2555.8000000000002</v>
      </c>
      <c r="F167" s="40">
        <v>2535.9500000000003</v>
      </c>
      <c r="G167" s="40">
        <v>2510.8500000000004</v>
      </c>
      <c r="H167" s="40">
        <v>2600.75</v>
      </c>
      <c r="I167" s="40">
        <v>2625.8499999999995</v>
      </c>
      <c r="J167" s="40">
        <v>2645.7</v>
      </c>
      <c r="K167" s="31">
        <v>2606</v>
      </c>
      <c r="L167" s="31">
        <v>2561.0500000000002</v>
      </c>
      <c r="M167" s="31">
        <v>4.5480200000000002</v>
      </c>
      <c r="N167" s="1"/>
      <c r="O167" s="1"/>
    </row>
    <row r="168" spans="1:15" ht="12.75" customHeight="1">
      <c r="A168" s="56">
        <v>159</v>
      </c>
      <c r="B168" s="31" t="s">
        <v>273</v>
      </c>
      <c r="C168" s="31">
        <v>2384.0500000000002</v>
      </c>
      <c r="D168" s="40">
        <v>2388.7166666666667</v>
      </c>
      <c r="E168" s="40">
        <v>2351.2333333333336</v>
      </c>
      <c r="F168" s="40">
        <v>2318.416666666667</v>
      </c>
      <c r="G168" s="40">
        <v>2280.9333333333338</v>
      </c>
      <c r="H168" s="40">
        <v>2421.5333333333333</v>
      </c>
      <c r="I168" s="40">
        <v>2459.016666666666</v>
      </c>
      <c r="J168" s="40">
        <v>2491.833333333333</v>
      </c>
      <c r="K168" s="31">
        <v>2426.1999999999998</v>
      </c>
      <c r="L168" s="31">
        <v>2355.9</v>
      </c>
      <c r="M168" s="31">
        <v>5.0091900000000003</v>
      </c>
      <c r="N168" s="1"/>
      <c r="O168" s="1"/>
    </row>
    <row r="169" spans="1:15" ht="12.75" customHeight="1">
      <c r="A169" s="56">
        <v>160</v>
      </c>
      <c r="B169" s="31" t="s">
        <v>177</v>
      </c>
      <c r="C169" s="31">
        <v>135.19999999999999</v>
      </c>
      <c r="D169" s="40">
        <v>134.76666666666668</v>
      </c>
      <c r="E169" s="40">
        <v>132.63333333333335</v>
      </c>
      <c r="F169" s="40">
        <v>130.06666666666666</v>
      </c>
      <c r="G169" s="40">
        <v>127.93333333333334</v>
      </c>
      <c r="H169" s="40">
        <v>137.33333333333337</v>
      </c>
      <c r="I169" s="40">
        <v>139.4666666666667</v>
      </c>
      <c r="J169" s="40">
        <v>142.03333333333339</v>
      </c>
      <c r="K169" s="31">
        <v>136.9</v>
      </c>
      <c r="L169" s="31">
        <v>132.19999999999999</v>
      </c>
      <c r="M169" s="31">
        <v>125.00381</v>
      </c>
      <c r="N169" s="1"/>
      <c r="O169" s="1"/>
    </row>
    <row r="170" spans="1:15" ht="12.75" customHeight="1">
      <c r="A170" s="56">
        <v>161</v>
      </c>
      <c r="B170" s="31" t="s">
        <v>182</v>
      </c>
      <c r="C170" s="31">
        <v>173.5</v>
      </c>
      <c r="D170" s="40">
        <v>173.18333333333331</v>
      </c>
      <c r="E170" s="40">
        <v>172.21666666666661</v>
      </c>
      <c r="F170" s="40">
        <v>170.93333333333331</v>
      </c>
      <c r="G170" s="40">
        <v>169.96666666666661</v>
      </c>
      <c r="H170" s="40">
        <v>174.46666666666661</v>
      </c>
      <c r="I170" s="40">
        <v>175.43333333333331</v>
      </c>
      <c r="J170" s="40">
        <v>176.71666666666661</v>
      </c>
      <c r="K170" s="31">
        <v>174.15</v>
      </c>
      <c r="L170" s="31">
        <v>171.9</v>
      </c>
      <c r="M170" s="31">
        <v>38.087629999999997</v>
      </c>
      <c r="N170" s="1"/>
      <c r="O170" s="1"/>
    </row>
    <row r="171" spans="1:15" ht="12.75" customHeight="1">
      <c r="A171" s="56">
        <v>162</v>
      </c>
      <c r="B171" s="31" t="s">
        <v>274</v>
      </c>
      <c r="C171" s="31">
        <v>429.25</v>
      </c>
      <c r="D171" s="40">
        <v>432.2833333333333</v>
      </c>
      <c r="E171" s="40">
        <v>423.11666666666662</v>
      </c>
      <c r="F171" s="40">
        <v>416.98333333333329</v>
      </c>
      <c r="G171" s="40">
        <v>407.81666666666661</v>
      </c>
      <c r="H171" s="40">
        <v>438.41666666666663</v>
      </c>
      <c r="I171" s="40">
        <v>447.58333333333337</v>
      </c>
      <c r="J171" s="40">
        <v>453.71666666666664</v>
      </c>
      <c r="K171" s="31">
        <v>441.45</v>
      </c>
      <c r="L171" s="31">
        <v>426.15</v>
      </c>
      <c r="M171" s="31">
        <v>10.53295</v>
      </c>
      <c r="N171" s="1"/>
      <c r="O171" s="1"/>
    </row>
    <row r="172" spans="1:15" ht="12.75" customHeight="1">
      <c r="A172" s="56">
        <v>163</v>
      </c>
      <c r="B172" s="31" t="s">
        <v>275</v>
      </c>
      <c r="C172" s="31">
        <v>14179.4</v>
      </c>
      <c r="D172" s="40">
        <v>14067.35</v>
      </c>
      <c r="E172" s="40">
        <v>13859.7</v>
      </c>
      <c r="F172" s="40">
        <v>13540</v>
      </c>
      <c r="G172" s="40">
        <v>13332.35</v>
      </c>
      <c r="H172" s="40">
        <v>14387.050000000001</v>
      </c>
      <c r="I172" s="40">
        <v>14594.699999999999</v>
      </c>
      <c r="J172" s="40">
        <v>14914.400000000001</v>
      </c>
      <c r="K172" s="31">
        <v>14275</v>
      </c>
      <c r="L172" s="31">
        <v>13747.65</v>
      </c>
      <c r="M172" s="31">
        <v>0.26480999999999999</v>
      </c>
      <c r="N172" s="1"/>
      <c r="O172" s="1"/>
    </row>
    <row r="173" spans="1:15" ht="12.75" customHeight="1">
      <c r="A173" s="56">
        <v>164</v>
      </c>
      <c r="B173" s="31" t="s">
        <v>181</v>
      </c>
      <c r="C173" s="31">
        <v>37.549999999999997</v>
      </c>
      <c r="D173" s="40">
        <v>37.633333333333333</v>
      </c>
      <c r="E173" s="40">
        <v>37.366666666666667</v>
      </c>
      <c r="F173" s="40">
        <v>37.183333333333337</v>
      </c>
      <c r="G173" s="40">
        <v>36.916666666666671</v>
      </c>
      <c r="H173" s="40">
        <v>37.816666666666663</v>
      </c>
      <c r="I173" s="40">
        <v>38.083333333333329</v>
      </c>
      <c r="J173" s="40">
        <v>38.266666666666659</v>
      </c>
      <c r="K173" s="31">
        <v>37.9</v>
      </c>
      <c r="L173" s="31">
        <v>37.450000000000003</v>
      </c>
      <c r="M173" s="31">
        <v>200.50778</v>
      </c>
      <c r="N173" s="1"/>
      <c r="O173" s="1"/>
    </row>
    <row r="174" spans="1:15" ht="12.75" customHeight="1">
      <c r="A174" s="56">
        <v>165</v>
      </c>
      <c r="B174" s="31" t="s">
        <v>186</v>
      </c>
      <c r="C174" s="31">
        <v>172.15</v>
      </c>
      <c r="D174" s="40">
        <v>172.78333333333333</v>
      </c>
      <c r="E174" s="40">
        <v>170.66666666666666</v>
      </c>
      <c r="F174" s="40">
        <v>169.18333333333334</v>
      </c>
      <c r="G174" s="40">
        <v>167.06666666666666</v>
      </c>
      <c r="H174" s="40">
        <v>174.26666666666665</v>
      </c>
      <c r="I174" s="40">
        <v>176.38333333333333</v>
      </c>
      <c r="J174" s="40">
        <v>177.86666666666665</v>
      </c>
      <c r="K174" s="31">
        <v>174.9</v>
      </c>
      <c r="L174" s="31">
        <v>171.3</v>
      </c>
      <c r="M174" s="31">
        <v>30.664470000000001</v>
      </c>
      <c r="N174" s="1"/>
      <c r="O174" s="1"/>
    </row>
    <row r="175" spans="1:15" ht="12.75" customHeight="1">
      <c r="A175" s="56">
        <v>166</v>
      </c>
      <c r="B175" s="31" t="s">
        <v>187</v>
      </c>
      <c r="C175" s="31">
        <v>157.30000000000001</v>
      </c>
      <c r="D175" s="40">
        <v>157.75</v>
      </c>
      <c r="E175" s="40">
        <v>155.75</v>
      </c>
      <c r="F175" s="40">
        <v>154.19999999999999</v>
      </c>
      <c r="G175" s="40">
        <v>152.19999999999999</v>
      </c>
      <c r="H175" s="40">
        <v>159.30000000000001</v>
      </c>
      <c r="I175" s="40">
        <v>161.30000000000001</v>
      </c>
      <c r="J175" s="40">
        <v>162.85000000000002</v>
      </c>
      <c r="K175" s="31">
        <v>159.75</v>
      </c>
      <c r="L175" s="31">
        <v>156.19999999999999</v>
      </c>
      <c r="M175" s="31">
        <v>45.140120000000003</v>
      </c>
      <c r="N175" s="1"/>
      <c r="O175" s="1"/>
    </row>
    <row r="176" spans="1:15" ht="12.75" customHeight="1">
      <c r="A176" s="56">
        <v>167</v>
      </c>
      <c r="B176" s="31" t="s">
        <v>188</v>
      </c>
      <c r="C176" s="31">
        <v>2425.6</v>
      </c>
      <c r="D176" s="40">
        <v>2426.5166666666664</v>
      </c>
      <c r="E176" s="40">
        <v>2415.1833333333329</v>
      </c>
      <c r="F176" s="40">
        <v>2404.7666666666664</v>
      </c>
      <c r="G176" s="40">
        <v>2393.4333333333329</v>
      </c>
      <c r="H176" s="40">
        <v>2436.9333333333329</v>
      </c>
      <c r="I176" s="40">
        <v>2448.2666666666669</v>
      </c>
      <c r="J176" s="40">
        <v>2458.6833333333329</v>
      </c>
      <c r="K176" s="31">
        <v>2437.85</v>
      </c>
      <c r="L176" s="31">
        <v>2416.1</v>
      </c>
      <c r="M176" s="31">
        <v>41.365380000000002</v>
      </c>
      <c r="N176" s="1"/>
      <c r="O176" s="1"/>
    </row>
    <row r="177" spans="1:15" ht="12.75" customHeight="1">
      <c r="A177" s="56">
        <v>168</v>
      </c>
      <c r="B177" s="31" t="s">
        <v>276</v>
      </c>
      <c r="C177" s="31">
        <v>1105.2</v>
      </c>
      <c r="D177" s="40">
        <v>1114.3999999999999</v>
      </c>
      <c r="E177" s="40">
        <v>1090.7999999999997</v>
      </c>
      <c r="F177" s="40">
        <v>1076.3999999999999</v>
      </c>
      <c r="G177" s="40">
        <v>1052.7999999999997</v>
      </c>
      <c r="H177" s="40">
        <v>1128.7999999999997</v>
      </c>
      <c r="I177" s="40">
        <v>1152.3999999999996</v>
      </c>
      <c r="J177" s="40">
        <v>1166.7999999999997</v>
      </c>
      <c r="K177" s="31">
        <v>1138</v>
      </c>
      <c r="L177" s="31">
        <v>1100</v>
      </c>
      <c r="M177" s="31">
        <v>17.057680000000001</v>
      </c>
      <c r="N177" s="1"/>
      <c r="O177" s="1"/>
    </row>
    <row r="178" spans="1:15" ht="12.75" customHeight="1">
      <c r="A178" s="56">
        <v>169</v>
      </c>
      <c r="B178" s="31" t="s">
        <v>190</v>
      </c>
      <c r="C178" s="31">
        <v>1173.2</v>
      </c>
      <c r="D178" s="40">
        <v>1180.2833333333335</v>
      </c>
      <c r="E178" s="40">
        <v>1160.916666666667</v>
      </c>
      <c r="F178" s="40">
        <v>1148.6333333333334</v>
      </c>
      <c r="G178" s="40">
        <v>1129.2666666666669</v>
      </c>
      <c r="H178" s="40">
        <v>1192.5666666666671</v>
      </c>
      <c r="I178" s="40">
        <v>1211.9333333333334</v>
      </c>
      <c r="J178" s="40">
        <v>1224.2166666666672</v>
      </c>
      <c r="K178" s="31">
        <v>1199.6500000000001</v>
      </c>
      <c r="L178" s="31">
        <v>1168</v>
      </c>
      <c r="M178" s="31">
        <v>101.15407</v>
      </c>
      <c r="N178" s="1"/>
      <c r="O178" s="1"/>
    </row>
    <row r="179" spans="1:15" ht="12.75" customHeight="1">
      <c r="A179" s="56">
        <v>170</v>
      </c>
      <c r="B179" s="31" t="s">
        <v>194</v>
      </c>
      <c r="C179" s="31">
        <v>10329.450000000001</v>
      </c>
      <c r="D179" s="40">
        <v>10286.199999999999</v>
      </c>
      <c r="E179" s="40">
        <v>10197.399999999998</v>
      </c>
      <c r="F179" s="40">
        <v>10065.349999999999</v>
      </c>
      <c r="G179" s="40">
        <v>9976.5499999999975</v>
      </c>
      <c r="H179" s="40">
        <v>10418.249999999998</v>
      </c>
      <c r="I179" s="40">
        <v>10507.049999999997</v>
      </c>
      <c r="J179" s="40">
        <v>10639.099999999999</v>
      </c>
      <c r="K179" s="31">
        <v>10375</v>
      </c>
      <c r="L179" s="31">
        <v>10154.15</v>
      </c>
      <c r="M179" s="31">
        <v>3.9093599999999999</v>
      </c>
      <c r="N179" s="1"/>
      <c r="O179" s="1"/>
    </row>
    <row r="180" spans="1:15" ht="12.75" customHeight="1">
      <c r="A180" s="56">
        <v>171</v>
      </c>
      <c r="B180" s="31" t="s">
        <v>277</v>
      </c>
      <c r="C180" s="31">
        <v>8204.35</v>
      </c>
      <c r="D180" s="40">
        <v>8199.0333333333328</v>
      </c>
      <c r="E180" s="40">
        <v>8175.3166666666657</v>
      </c>
      <c r="F180" s="40">
        <v>8146.2833333333328</v>
      </c>
      <c r="G180" s="40">
        <v>8122.5666666666657</v>
      </c>
      <c r="H180" s="40">
        <v>8228.0666666666657</v>
      </c>
      <c r="I180" s="40">
        <v>8251.7833333333328</v>
      </c>
      <c r="J180" s="40">
        <v>8280.8166666666657</v>
      </c>
      <c r="K180" s="31">
        <v>8222.75</v>
      </c>
      <c r="L180" s="31">
        <v>8170</v>
      </c>
      <c r="M180" s="31">
        <v>0.16802</v>
      </c>
      <c r="N180" s="1"/>
      <c r="O180" s="1"/>
    </row>
    <row r="181" spans="1:15" ht="12.75" customHeight="1">
      <c r="A181" s="56">
        <v>172</v>
      </c>
      <c r="B181" s="31" t="s">
        <v>192</v>
      </c>
      <c r="C181" s="31">
        <v>30671.35</v>
      </c>
      <c r="D181" s="40">
        <v>30634.116666666669</v>
      </c>
      <c r="E181" s="40">
        <v>30438.233333333337</v>
      </c>
      <c r="F181" s="40">
        <v>30205.116666666669</v>
      </c>
      <c r="G181" s="40">
        <v>30009.233333333337</v>
      </c>
      <c r="H181" s="40">
        <v>30867.233333333337</v>
      </c>
      <c r="I181" s="40">
        <v>31063.116666666669</v>
      </c>
      <c r="J181" s="40">
        <v>31296.233333333337</v>
      </c>
      <c r="K181" s="31">
        <v>30830</v>
      </c>
      <c r="L181" s="31">
        <v>30401</v>
      </c>
      <c r="M181" s="31">
        <v>0.38502999999999998</v>
      </c>
      <c r="N181" s="1"/>
      <c r="O181" s="1"/>
    </row>
    <row r="182" spans="1:15" ht="12.75" customHeight="1">
      <c r="A182" s="56">
        <v>173</v>
      </c>
      <c r="B182" s="31" t="s">
        <v>195</v>
      </c>
      <c r="C182" s="31">
        <v>1348.35</v>
      </c>
      <c r="D182" s="40">
        <v>1348.9333333333334</v>
      </c>
      <c r="E182" s="40">
        <v>1334.8666666666668</v>
      </c>
      <c r="F182" s="40">
        <v>1321.3833333333334</v>
      </c>
      <c r="G182" s="40">
        <v>1307.3166666666668</v>
      </c>
      <c r="H182" s="40">
        <v>1362.4166666666667</v>
      </c>
      <c r="I182" s="40">
        <v>1376.4833333333333</v>
      </c>
      <c r="J182" s="40">
        <v>1389.9666666666667</v>
      </c>
      <c r="K182" s="31">
        <v>1363</v>
      </c>
      <c r="L182" s="31">
        <v>1335.45</v>
      </c>
      <c r="M182" s="31">
        <v>7.5844399999999998</v>
      </c>
      <c r="N182" s="1"/>
      <c r="O182" s="1"/>
    </row>
    <row r="183" spans="1:15" ht="12.75" customHeight="1">
      <c r="A183" s="56">
        <v>174</v>
      </c>
      <c r="B183" s="31" t="s">
        <v>193</v>
      </c>
      <c r="C183" s="31">
        <v>2230.5500000000002</v>
      </c>
      <c r="D183" s="40">
        <v>2232</v>
      </c>
      <c r="E183" s="40">
        <v>2209.5500000000002</v>
      </c>
      <c r="F183" s="40">
        <v>2188.5500000000002</v>
      </c>
      <c r="G183" s="40">
        <v>2166.1000000000004</v>
      </c>
      <c r="H183" s="40">
        <v>2253</v>
      </c>
      <c r="I183" s="40">
        <v>2275.4499999999998</v>
      </c>
      <c r="J183" s="40">
        <v>2296.4499999999998</v>
      </c>
      <c r="K183" s="31">
        <v>2254.4499999999998</v>
      </c>
      <c r="L183" s="31">
        <v>2211</v>
      </c>
      <c r="M183" s="31">
        <v>3.7839900000000002</v>
      </c>
      <c r="N183" s="1"/>
      <c r="O183" s="1"/>
    </row>
    <row r="184" spans="1:15" ht="12.75" customHeight="1">
      <c r="A184" s="56">
        <v>175</v>
      </c>
      <c r="B184" s="31" t="s">
        <v>191</v>
      </c>
      <c r="C184" s="31">
        <v>432.3</v>
      </c>
      <c r="D184" s="40">
        <v>432.0333333333333</v>
      </c>
      <c r="E184" s="40">
        <v>430.26666666666659</v>
      </c>
      <c r="F184" s="40">
        <v>428.23333333333329</v>
      </c>
      <c r="G184" s="40">
        <v>426.46666666666658</v>
      </c>
      <c r="H184" s="40">
        <v>434.06666666666661</v>
      </c>
      <c r="I184" s="40">
        <v>435.83333333333326</v>
      </c>
      <c r="J184" s="40">
        <v>437.86666666666662</v>
      </c>
      <c r="K184" s="31">
        <v>433.8</v>
      </c>
      <c r="L184" s="31">
        <v>430</v>
      </c>
      <c r="M184" s="31">
        <v>96.621279999999999</v>
      </c>
      <c r="N184" s="1"/>
      <c r="O184" s="1"/>
    </row>
    <row r="185" spans="1:15" ht="12.75" customHeight="1">
      <c r="A185" s="56">
        <v>176</v>
      </c>
      <c r="B185" s="31" t="s">
        <v>189</v>
      </c>
      <c r="C185" s="31">
        <v>122.2</v>
      </c>
      <c r="D185" s="40">
        <v>121.66666666666667</v>
      </c>
      <c r="E185" s="40">
        <v>120.03333333333335</v>
      </c>
      <c r="F185" s="40">
        <v>117.86666666666667</v>
      </c>
      <c r="G185" s="40">
        <v>116.23333333333335</v>
      </c>
      <c r="H185" s="40">
        <v>123.83333333333334</v>
      </c>
      <c r="I185" s="40">
        <v>125.46666666666667</v>
      </c>
      <c r="J185" s="40">
        <v>127.63333333333334</v>
      </c>
      <c r="K185" s="31">
        <v>123.3</v>
      </c>
      <c r="L185" s="31">
        <v>119.5</v>
      </c>
      <c r="M185" s="31">
        <v>277.31247999999999</v>
      </c>
      <c r="N185" s="1"/>
      <c r="O185" s="1"/>
    </row>
    <row r="186" spans="1:15" ht="12.75" customHeight="1">
      <c r="A186" s="56">
        <v>177</v>
      </c>
      <c r="B186" s="31" t="s">
        <v>196</v>
      </c>
      <c r="C186" s="31">
        <v>776.3</v>
      </c>
      <c r="D186" s="40">
        <v>776.66666666666663</v>
      </c>
      <c r="E186" s="40">
        <v>771.08333333333326</v>
      </c>
      <c r="F186" s="40">
        <v>765.86666666666667</v>
      </c>
      <c r="G186" s="40">
        <v>760.2833333333333</v>
      </c>
      <c r="H186" s="40">
        <v>781.88333333333321</v>
      </c>
      <c r="I186" s="40">
        <v>787.46666666666647</v>
      </c>
      <c r="J186" s="40">
        <v>792.68333333333317</v>
      </c>
      <c r="K186" s="31">
        <v>782.25</v>
      </c>
      <c r="L186" s="31">
        <v>771.45</v>
      </c>
      <c r="M186" s="31">
        <v>20.08287</v>
      </c>
      <c r="N186" s="1"/>
      <c r="O186" s="1"/>
    </row>
    <row r="187" spans="1:15" ht="12.75" customHeight="1">
      <c r="A187" s="56">
        <v>178</v>
      </c>
      <c r="B187" s="31" t="s">
        <v>197</v>
      </c>
      <c r="C187" s="31">
        <v>491.45</v>
      </c>
      <c r="D187" s="40">
        <v>488.81666666666666</v>
      </c>
      <c r="E187" s="40">
        <v>482.83333333333331</v>
      </c>
      <c r="F187" s="40">
        <v>474.21666666666664</v>
      </c>
      <c r="G187" s="40">
        <v>468.23333333333329</v>
      </c>
      <c r="H187" s="40">
        <v>497.43333333333334</v>
      </c>
      <c r="I187" s="40">
        <v>503.41666666666669</v>
      </c>
      <c r="J187" s="40">
        <v>512.0333333333333</v>
      </c>
      <c r="K187" s="31">
        <v>494.8</v>
      </c>
      <c r="L187" s="31">
        <v>480.2</v>
      </c>
      <c r="M187" s="31">
        <v>13.256959999999999</v>
      </c>
      <c r="N187" s="1"/>
      <c r="O187" s="1"/>
    </row>
    <row r="188" spans="1:15" ht="12.75" customHeight="1">
      <c r="A188" s="56">
        <v>179</v>
      </c>
      <c r="B188" s="31" t="s">
        <v>278</v>
      </c>
      <c r="C188" s="31">
        <v>630.54999999999995</v>
      </c>
      <c r="D188" s="40">
        <v>624.80000000000007</v>
      </c>
      <c r="E188" s="40">
        <v>616.75000000000011</v>
      </c>
      <c r="F188" s="40">
        <v>602.95000000000005</v>
      </c>
      <c r="G188" s="40">
        <v>594.90000000000009</v>
      </c>
      <c r="H188" s="40">
        <v>638.60000000000014</v>
      </c>
      <c r="I188" s="40">
        <v>646.65000000000009</v>
      </c>
      <c r="J188" s="40">
        <v>660.45000000000016</v>
      </c>
      <c r="K188" s="31">
        <v>632.85</v>
      </c>
      <c r="L188" s="31">
        <v>611</v>
      </c>
      <c r="M188" s="31">
        <v>7.7334300000000002</v>
      </c>
      <c r="N188" s="1"/>
      <c r="O188" s="1"/>
    </row>
    <row r="189" spans="1:15" ht="12.75" customHeight="1">
      <c r="A189" s="56">
        <v>180</v>
      </c>
      <c r="B189" s="31" t="s">
        <v>209</v>
      </c>
      <c r="C189" s="31">
        <v>544.75</v>
      </c>
      <c r="D189" s="40">
        <v>543.81666666666661</v>
      </c>
      <c r="E189" s="40">
        <v>539.53333333333319</v>
      </c>
      <c r="F189" s="40">
        <v>534.31666666666661</v>
      </c>
      <c r="G189" s="40">
        <v>530.03333333333319</v>
      </c>
      <c r="H189" s="40">
        <v>549.03333333333319</v>
      </c>
      <c r="I189" s="40">
        <v>553.31666666666649</v>
      </c>
      <c r="J189" s="40">
        <v>558.53333333333319</v>
      </c>
      <c r="K189" s="31">
        <v>548.1</v>
      </c>
      <c r="L189" s="31">
        <v>538.6</v>
      </c>
      <c r="M189" s="31">
        <v>14.2148</v>
      </c>
      <c r="N189" s="1"/>
      <c r="O189" s="1"/>
    </row>
    <row r="190" spans="1:15" ht="12.75" customHeight="1">
      <c r="A190" s="56">
        <v>181</v>
      </c>
      <c r="B190" s="31" t="s">
        <v>198</v>
      </c>
      <c r="C190" s="31">
        <v>829.25</v>
      </c>
      <c r="D190" s="40">
        <v>828.44999999999993</v>
      </c>
      <c r="E190" s="40">
        <v>822.09999999999991</v>
      </c>
      <c r="F190" s="40">
        <v>814.94999999999993</v>
      </c>
      <c r="G190" s="40">
        <v>808.59999999999991</v>
      </c>
      <c r="H190" s="40">
        <v>835.59999999999991</v>
      </c>
      <c r="I190" s="40">
        <v>841.95</v>
      </c>
      <c r="J190" s="40">
        <v>849.09999999999991</v>
      </c>
      <c r="K190" s="31">
        <v>834.8</v>
      </c>
      <c r="L190" s="31">
        <v>821.3</v>
      </c>
      <c r="M190" s="31">
        <v>8.3157399999999999</v>
      </c>
      <c r="N190" s="1"/>
      <c r="O190" s="1"/>
    </row>
    <row r="191" spans="1:15" ht="12.75" customHeight="1">
      <c r="A191" s="56">
        <v>182</v>
      </c>
      <c r="B191" s="31" t="s">
        <v>203</v>
      </c>
      <c r="C191" s="31">
        <v>3791.4</v>
      </c>
      <c r="D191" s="40">
        <v>3788.3666666666668</v>
      </c>
      <c r="E191" s="40">
        <v>3768.0333333333338</v>
      </c>
      <c r="F191" s="40">
        <v>3744.666666666667</v>
      </c>
      <c r="G191" s="40">
        <v>3724.3333333333339</v>
      </c>
      <c r="H191" s="40">
        <v>3811.7333333333336</v>
      </c>
      <c r="I191" s="40">
        <v>3832.0666666666666</v>
      </c>
      <c r="J191" s="40">
        <v>3855.4333333333334</v>
      </c>
      <c r="K191" s="31">
        <v>3808.7</v>
      </c>
      <c r="L191" s="31">
        <v>3765</v>
      </c>
      <c r="M191" s="31">
        <v>14.411479999999999</v>
      </c>
      <c r="N191" s="1"/>
      <c r="O191" s="1"/>
    </row>
    <row r="192" spans="1:15" ht="12.75" customHeight="1">
      <c r="A192" s="56">
        <v>183</v>
      </c>
      <c r="B192" s="31" t="s">
        <v>199</v>
      </c>
      <c r="C192" s="31">
        <v>875.6</v>
      </c>
      <c r="D192" s="40">
        <v>878.56666666666661</v>
      </c>
      <c r="E192" s="40">
        <v>869.58333333333326</v>
      </c>
      <c r="F192" s="40">
        <v>863.56666666666661</v>
      </c>
      <c r="G192" s="40">
        <v>854.58333333333326</v>
      </c>
      <c r="H192" s="40">
        <v>884.58333333333326</v>
      </c>
      <c r="I192" s="40">
        <v>893.56666666666661</v>
      </c>
      <c r="J192" s="40">
        <v>899.58333333333326</v>
      </c>
      <c r="K192" s="31">
        <v>887.55</v>
      </c>
      <c r="L192" s="31">
        <v>872.55</v>
      </c>
      <c r="M192" s="31">
        <v>16.853680000000001</v>
      </c>
      <c r="N192" s="1"/>
      <c r="O192" s="1"/>
    </row>
    <row r="193" spans="1:15" ht="12.75" customHeight="1">
      <c r="A193" s="56">
        <v>184</v>
      </c>
      <c r="B193" s="31" t="s">
        <v>279</v>
      </c>
      <c r="C193" s="31">
        <v>4928.75</v>
      </c>
      <c r="D193" s="40">
        <v>4911.583333333333</v>
      </c>
      <c r="E193" s="40">
        <v>4868.1666666666661</v>
      </c>
      <c r="F193" s="40">
        <v>4807.583333333333</v>
      </c>
      <c r="G193" s="40">
        <v>4764.1666666666661</v>
      </c>
      <c r="H193" s="40">
        <v>4972.1666666666661</v>
      </c>
      <c r="I193" s="40">
        <v>5015.5833333333321</v>
      </c>
      <c r="J193" s="40">
        <v>5076.1666666666661</v>
      </c>
      <c r="K193" s="31">
        <v>4955</v>
      </c>
      <c r="L193" s="31">
        <v>4851</v>
      </c>
      <c r="M193" s="31">
        <v>1.4336100000000001</v>
      </c>
      <c r="N193" s="1"/>
      <c r="O193" s="1"/>
    </row>
    <row r="194" spans="1:15" ht="12.75" customHeight="1">
      <c r="A194" s="56">
        <v>185</v>
      </c>
      <c r="B194" s="31" t="s">
        <v>200</v>
      </c>
      <c r="C194" s="31">
        <v>298.95</v>
      </c>
      <c r="D194" s="40">
        <v>298.66666666666669</v>
      </c>
      <c r="E194" s="40">
        <v>293.83333333333337</v>
      </c>
      <c r="F194" s="40">
        <v>288.7166666666667</v>
      </c>
      <c r="G194" s="40">
        <v>283.88333333333338</v>
      </c>
      <c r="H194" s="40">
        <v>303.78333333333336</v>
      </c>
      <c r="I194" s="40">
        <v>308.61666666666673</v>
      </c>
      <c r="J194" s="40">
        <v>313.73333333333335</v>
      </c>
      <c r="K194" s="31">
        <v>303.5</v>
      </c>
      <c r="L194" s="31">
        <v>293.55</v>
      </c>
      <c r="M194" s="31">
        <v>340.2097</v>
      </c>
      <c r="N194" s="1"/>
      <c r="O194" s="1"/>
    </row>
    <row r="195" spans="1:15" ht="12.75" customHeight="1">
      <c r="A195" s="56">
        <v>186</v>
      </c>
      <c r="B195" s="31" t="s">
        <v>201</v>
      </c>
      <c r="C195" s="31">
        <v>132.75</v>
      </c>
      <c r="D195" s="40">
        <v>132.93333333333334</v>
      </c>
      <c r="E195" s="40">
        <v>131.56666666666666</v>
      </c>
      <c r="F195" s="40">
        <v>130.38333333333333</v>
      </c>
      <c r="G195" s="40">
        <v>129.01666666666665</v>
      </c>
      <c r="H195" s="40">
        <v>134.11666666666667</v>
      </c>
      <c r="I195" s="40">
        <v>135.48333333333335</v>
      </c>
      <c r="J195" s="40">
        <v>136.66666666666669</v>
      </c>
      <c r="K195" s="31">
        <v>134.30000000000001</v>
      </c>
      <c r="L195" s="31">
        <v>131.75</v>
      </c>
      <c r="M195" s="31">
        <v>144.53584000000001</v>
      </c>
      <c r="N195" s="1"/>
      <c r="O195" s="1"/>
    </row>
    <row r="196" spans="1:15" ht="12.75" customHeight="1">
      <c r="A196" s="56">
        <v>187</v>
      </c>
      <c r="B196" s="31" t="s">
        <v>202</v>
      </c>
      <c r="C196" s="31">
        <v>1447</v>
      </c>
      <c r="D196" s="40">
        <v>1439.6499999999999</v>
      </c>
      <c r="E196" s="40">
        <v>1427.3499999999997</v>
      </c>
      <c r="F196" s="40">
        <v>1407.6999999999998</v>
      </c>
      <c r="G196" s="40">
        <v>1395.3999999999996</v>
      </c>
      <c r="H196" s="40">
        <v>1459.2999999999997</v>
      </c>
      <c r="I196" s="40">
        <v>1471.6</v>
      </c>
      <c r="J196" s="40">
        <v>1491.2499999999998</v>
      </c>
      <c r="K196" s="31">
        <v>1451.95</v>
      </c>
      <c r="L196" s="31">
        <v>1420</v>
      </c>
      <c r="M196" s="31">
        <v>53.130299999999998</v>
      </c>
      <c r="N196" s="1"/>
      <c r="O196" s="1"/>
    </row>
    <row r="197" spans="1:15" ht="12.75" customHeight="1">
      <c r="A197" s="56">
        <v>188</v>
      </c>
      <c r="B197" s="31" t="s">
        <v>204</v>
      </c>
      <c r="C197" s="31">
        <v>1433.25</v>
      </c>
      <c r="D197" s="40">
        <v>1428.3833333333332</v>
      </c>
      <c r="E197" s="40">
        <v>1418.8666666666663</v>
      </c>
      <c r="F197" s="40">
        <v>1404.4833333333331</v>
      </c>
      <c r="G197" s="40">
        <v>1394.9666666666662</v>
      </c>
      <c r="H197" s="40">
        <v>1442.7666666666664</v>
      </c>
      <c r="I197" s="40">
        <v>1452.2833333333333</v>
      </c>
      <c r="J197" s="40">
        <v>1466.6666666666665</v>
      </c>
      <c r="K197" s="31">
        <v>1437.9</v>
      </c>
      <c r="L197" s="31">
        <v>1414</v>
      </c>
      <c r="M197" s="31">
        <v>23.034569999999999</v>
      </c>
      <c r="N197" s="1"/>
      <c r="O197" s="1"/>
    </row>
    <row r="198" spans="1:15" ht="12.75" customHeight="1">
      <c r="A198" s="56">
        <v>189</v>
      </c>
      <c r="B198" s="31" t="s">
        <v>185</v>
      </c>
      <c r="C198" s="31">
        <v>1056.2</v>
      </c>
      <c r="D198" s="40">
        <v>1048.2333333333333</v>
      </c>
      <c r="E198" s="40">
        <v>1037.9666666666667</v>
      </c>
      <c r="F198" s="40">
        <v>1019.7333333333333</v>
      </c>
      <c r="G198" s="40">
        <v>1009.4666666666667</v>
      </c>
      <c r="H198" s="40">
        <v>1066.4666666666667</v>
      </c>
      <c r="I198" s="40">
        <v>1076.7333333333336</v>
      </c>
      <c r="J198" s="40">
        <v>1094.9666666666667</v>
      </c>
      <c r="K198" s="31">
        <v>1058.5</v>
      </c>
      <c r="L198" s="31">
        <v>1030</v>
      </c>
      <c r="M198" s="31">
        <v>1.6702399999999999</v>
      </c>
      <c r="N198" s="1"/>
      <c r="O198" s="1"/>
    </row>
    <row r="199" spans="1:15" ht="12.75" customHeight="1">
      <c r="A199" s="56">
        <v>190</v>
      </c>
      <c r="B199" s="31" t="s">
        <v>205</v>
      </c>
      <c r="C199" s="31">
        <v>2034.3</v>
      </c>
      <c r="D199" s="40">
        <v>2038.45</v>
      </c>
      <c r="E199" s="40">
        <v>2016.9</v>
      </c>
      <c r="F199" s="40">
        <v>1999.5</v>
      </c>
      <c r="G199" s="40">
        <v>1977.95</v>
      </c>
      <c r="H199" s="40">
        <v>2055.8500000000004</v>
      </c>
      <c r="I199" s="40">
        <v>2077.3999999999996</v>
      </c>
      <c r="J199" s="40">
        <v>2094.8000000000002</v>
      </c>
      <c r="K199" s="31">
        <v>2060</v>
      </c>
      <c r="L199" s="31">
        <v>2021.05</v>
      </c>
      <c r="M199" s="31">
        <v>6.5339700000000001</v>
      </c>
      <c r="N199" s="1"/>
      <c r="O199" s="1"/>
    </row>
    <row r="200" spans="1:15" ht="12.75" customHeight="1">
      <c r="A200" s="56">
        <v>191</v>
      </c>
      <c r="B200" s="31" t="s">
        <v>206</v>
      </c>
      <c r="C200" s="31">
        <v>3108.35</v>
      </c>
      <c r="D200" s="40">
        <v>3094.5</v>
      </c>
      <c r="E200" s="40">
        <v>3073.85</v>
      </c>
      <c r="F200" s="40">
        <v>3039.35</v>
      </c>
      <c r="G200" s="40">
        <v>3018.7</v>
      </c>
      <c r="H200" s="40">
        <v>3129</v>
      </c>
      <c r="I200" s="40">
        <v>3149.6499999999996</v>
      </c>
      <c r="J200" s="40">
        <v>3184.15</v>
      </c>
      <c r="K200" s="31">
        <v>3115.15</v>
      </c>
      <c r="L200" s="31">
        <v>3060</v>
      </c>
      <c r="M200" s="31">
        <v>0.72201000000000004</v>
      </c>
      <c r="N200" s="1"/>
      <c r="O200" s="1"/>
    </row>
    <row r="201" spans="1:15" ht="12.75" customHeight="1">
      <c r="A201" s="56">
        <v>192</v>
      </c>
      <c r="B201" s="31" t="s">
        <v>207</v>
      </c>
      <c r="C201" s="31">
        <v>477.45</v>
      </c>
      <c r="D201" s="40">
        <v>479.5</v>
      </c>
      <c r="E201" s="40">
        <v>471.2</v>
      </c>
      <c r="F201" s="40">
        <v>464.95</v>
      </c>
      <c r="G201" s="40">
        <v>456.65</v>
      </c>
      <c r="H201" s="40">
        <v>485.75</v>
      </c>
      <c r="I201" s="40">
        <v>494.04999999999995</v>
      </c>
      <c r="J201" s="40">
        <v>500.3</v>
      </c>
      <c r="K201" s="31">
        <v>487.8</v>
      </c>
      <c r="L201" s="31">
        <v>473.25</v>
      </c>
      <c r="M201" s="31">
        <v>15.372640000000001</v>
      </c>
      <c r="N201" s="1"/>
      <c r="O201" s="1"/>
    </row>
    <row r="202" spans="1:15" ht="12.75" customHeight="1">
      <c r="A202" s="56">
        <v>193</v>
      </c>
      <c r="B202" s="31" t="s">
        <v>208</v>
      </c>
      <c r="C202" s="31">
        <v>1022.55</v>
      </c>
      <c r="D202" s="40">
        <v>1026.0666666666666</v>
      </c>
      <c r="E202" s="40">
        <v>1006.7833333333333</v>
      </c>
      <c r="F202" s="40">
        <v>991.01666666666665</v>
      </c>
      <c r="G202" s="40">
        <v>971.73333333333335</v>
      </c>
      <c r="H202" s="40">
        <v>1041.8333333333333</v>
      </c>
      <c r="I202" s="40">
        <v>1061.1166666666666</v>
      </c>
      <c r="J202" s="40">
        <v>1076.8833333333332</v>
      </c>
      <c r="K202" s="31">
        <v>1045.3499999999999</v>
      </c>
      <c r="L202" s="31">
        <v>1010.3</v>
      </c>
      <c r="M202" s="31">
        <v>12.289070000000001</v>
      </c>
      <c r="N202" s="1"/>
      <c r="O202" s="1"/>
    </row>
    <row r="203" spans="1:15" ht="12.75" customHeight="1">
      <c r="A203" s="56">
        <v>194</v>
      </c>
      <c r="B203" s="31" t="s">
        <v>212</v>
      </c>
      <c r="C203" s="31">
        <v>757.9</v>
      </c>
      <c r="D203" s="40">
        <v>758</v>
      </c>
      <c r="E203" s="40">
        <v>754</v>
      </c>
      <c r="F203" s="40">
        <v>750.1</v>
      </c>
      <c r="G203" s="40">
        <v>746.1</v>
      </c>
      <c r="H203" s="40">
        <v>761.9</v>
      </c>
      <c r="I203" s="40">
        <v>765.9</v>
      </c>
      <c r="J203" s="40">
        <v>769.8</v>
      </c>
      <c r="K203" s="31">
        <v>762</v>
      </c>
      <c r="L203" s="31">
        <v>754.1</v>
      </c>
      <c r="M203" s="31">
        <v>11.74804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7939.65</v>
      </c>
      <c r="D204" s="40">
        <v>7940.8833333333341</v>
      </c>
      <c r="E204" s="40">
        <v>7898.7666666666682</v>
      </c>
      <c r="F204" s="40">
        <v>7857.8833333333341</v>
      </c>
      <c r="G204" s="40">
        <v>7815.7666666666682</v>
      </c>
      <c r="H204" s="40">
        <v>7981.7666666666682</v>
      </c>
      <c r="I204" s="40">
        <v>8023.883333333335</v>
      </c>
      <c r="J204" s="40">
        <v>8064.7666666666682</v>
      </c>
      <c r="K204" s="31">
        <v>7983</v>
      </c>
      <c r="L204" s="31">
        <v>7900</v>
      </c>
      <c r="M204" s="31">
        <v>1.59693</v>
      </c>
      <c r="N204" s="1"/>
      <c r="O204" s="1"/>
    </row>
    <row r="205" spans="1:15" ht="12.75" customHeight="1">
      <c r="A205" s="56">
        <v>196</v>
      </c>
      <c r="B205" s="31" t="s">
        <v>280</v>
      </c>
      <c r="C205" s="31">
        <v>34.9</v>
      </c>
      <c r="D205" s="40">
        <v>34.883333333333333</v>
      </c>
      <c r="E205" s="40">
        <v>34.766666666666666</v>
      </c>
      <c r="F205" s="40">
        <v>34.633333333333333</v>
      </c>
      <c r="G205" s="40">
        <v>34.516666666666666</v>
      </c>
      <c r="H205" s="40">
        <v>35.016666666666666</v>
      </c>
      <c r="I205" s="40">
        <v>35.133333333333326</v>
      </c>
      <c r="J205" s="40">
        <v>35.266666666666666</v>
      </c>
      <c r="K205" s="31">
        <v>35</v>
      </c>
      <c r="L205" s="31">
        <v>34.75</v>
      </c>
      <c r="M205" s="31">
        <v>24.315480000000001</v>
      </c>
      <c r="N205" s="1"/>
      <c r="O205" s="1"/>
    </row>
    <row r="206" spans="1:15" ht="12.75" customHeight="1">
      <c r="A206" s="56">
        <v>197</v>
      </c>
      <c r="B206" s="31" t="s">
        <v>210</v>
      </c>
      <c r="C206" s="31">
        <v>1599.95</v>
      </c>
      <c r="D206" s="40">
        <v>1601.2</v>
      </c>
      <c r="E206" s="40">
        <v>1582.4</v>
      </c>
      <c r="F206" s="40">
        <v>1564.8500000000001</v>
      </c>
      <c r="G206" s="40">
        <v>1546.0500000000002</v>
      </c>
      <c r="H206" s="40">
        <v>1618.75</v>
      </c>
      <c r="I206" s="40">
        <v>1637.5499999999997</v>
      </c>
      <c r="J206" s="40">
        <v>1655.1</v>
      </c>
      <c r="K206" s="31">
        <v>1620</v>
      </c>
      <c r="L206" s="31">
        <v>1583.65</v>
      </c>
      <c r="M206" s="31">
        <v>5.9674100000000001</v>
      </c>
      <c r="N206" s="1"/>
      <c r="O206" s="1"/>
    </row>
    <row r="207" spans="1:15" ht="12.75" customHeight="1">
      <c r="A207" s="56">
        <v>198</v>
      </c>
      <c r="B207" s="31" t="s">
        <v>156</v>
      </c>
      <c r="C207" s="31">
        <v>755.4</v>
      </c>
      <c r="D207" s="40">
        <v>754.4666666666667</v>
      </c>
      <c r="E207" s="40">
        <v>744.28333333333342</v>
      </c>
      <c r="F207" s="40">
        <v>733.16666666666674</v>
      </c>
      <c r="G207" s="40">
        <v>722.98333333333346</v>
      </c>
      <c r="H207" s="40">
        <v>765.58333333333337</v>
      </c>
      <c r="I207" s="40">
        <v>775.76666666666677</v>
      </c>
      <c r="J207" s="40">
        <v>786.88333333333333</v>
      </c>
      <c r="K207" s="31">
        <v>764.65</v>
      </c>
      <c r="L207" s="31">
        <v>743.35</v>
      </c>
      <c r="M207" s="31">
        <v>12.674670000000001</v>
      </c>
      <c r="N207" s="1"/>
      <c r="O207" s="1"/>
    </row>
    <row r="208" spans="1:15" ht="12.75" customHeight="1">
      <c r="A208" s="56">
        <v>199</v>
      </c>
      <c r="B208" s="31" t="s">
        <v>281</v>
      </c>
      <c r="C208" s="31">
        <v>261.85000000000002</v>
      </c>
      <c r="D208" s="40">
        <v>262.26666666666665</v>
      </c>
      <c r="E208" s="40">
        <v>260.58333333333331</v>
      </c>
      <c r="F208" s="40">
        <v>259.31666666666666</v>
      </c>
      <c r="G208" s="40">
        <v>257.63333333333333</v>
      </c>
      <c r="H208" s="40">
        <v>263.5333333333333</v>
      </c>
      <c r="I208" s="40">
        <v>265.2166666666667</v>
      </c>
      <c r="J208" s="40">
        <v>266.48333333333329</v>
      </c>
      <c r="K208" s="31">
        <v>263.95</v>
      </c>
      <c r="L208" s="31">
        <v>261</v>
      </c>
      <c r="M208" s="31">
        <v>4.6234200000000003</v>
      </c>
      <c r="N208" s="1"/>
      <c r="O208" s="1"/>
    </row>
    <row r="209" spans="1:15" ht="12.75" customHeight="1">
      <c r="A209" s="56">
        <v>200</v>
      </c>
      <c r="B209" s="31" t="s">
        <v>282</v>
      </c>
      <c r="C209" s="31">
        <v>935.45</v>
      </c>
      <c r="D209" s="40">
        <v>930.81666666666661</v>
      </c>
      <c r="E209" s="40">
        <v>916.63333333333321</v>
      </c>
      <c r="F209" s="40">
        <v>897.81666666666661</v>
      </c>
      <c r="G209" s="40">
        <v>883.63333333333321</v>
      </c>
      <c r="H209" s="40">
        <v>949.63333333333321</v>
      </c>
      <c r="I209" s="40">
        <v>963.81666666666661</v>
      </c>
      <c r="J209" s="40">
        <v>982.63333333333321</v>
      </c>
      <c r="K209" s="31">
        <v>945</v>
      </c>
      <c r="L209" s="31">
        <v>912</v>
      </c>
      <c r="M209" s="31">
        <v>3.9248400000000001</v>
      </c>
      <c r="N209" s="1"/>
      <c r="O209" s="1"/>
    </row>
    <row r="210" spans="1:15" ht="12.75" customHeight="1">
      <c r="A210" s="56">
        <v>201</v>
      </c>
      <c r="B210" s="31" t="s">
        <v>213</v>
      </c>
      <c r="C210" s="31">
        <v>301.85000000000002</v>
      </c>
      <c r="D210" s="40">
        <v>301.83333333333331</v>
      </c>
      <c r="E210" s="40">
        <v>298.66666666666663</v>
      </c>
      <c r="F210" s="40">
        <v>295.48333333333329</v>
      </c>
      <c r="G210" s="40">
        <v>292.31666666666661</v>
      </c>
      <c r="H210" s="40">
        <v>305.01666666666665</v>
      </c>
      <c r="I210" s="40">
        <v>308.18333333333328</v>
      </c>
      <c r="J210" s="40">
        <v>311.36666666666667</v>
      </c>
      <c r="K210" s="31">
        <v>305</v>
      </c>
      <c r="L210" s="31">
        <v>298.64999999999998</v>
      </c>
      <c r="M210" s="31">
        <v>73.431120000000007</v>
      </c>
      <c r="N210" s="1"/>
      <c r="O210" s="1"/>
    </row>
    <row r="211" spans="1:15" ht="12.75" customHeight="1">
      <c r="A211" s="56">
        <v>202</v>
      </c>
      <c r="B211" s="31" t="s">
        <v>129</v>
      </c>
      <c r="C211" s="31">
        <v>8.4</v>
      </c>
      <c r="D211" s="40">
        <v>8.1999999999999993</v>
      </c>
      <c r="E211" s="40">
        <v>7.8999999999999986</v>
      </c>
      <c r="F211" s="40">
        <v>7.3999999999999995</v>
      </c>
      <c r="G211" s="40">
        <v>7.0999999999999988</v>
      </c>
      <c r="H211" s="40">
        <v>8.6999999999999993</v>
      </c>
      <c r="I211" s="40">
        <v>9</v>
      </c>
      <c r="J211" s="40">
        <v>9.4999999999999982</v>
      </c>
      <c r="K211" s="31">
        <v>8.5</v>
      </c>
      <c r="L211" s="31">
        <v>7.7</v>
      </c>
      <c r="M211" s="31">
        <v>4323.5336299999999</v>
      </c>
      <c r="N211" s="1"/>
      <c r="O211" s="1"/>
    </row>
    <row r="212" spans="1:15" ht="12.75" customHeight="1">
      <c r="A212" s="56">
        <v>203</v>
      </c>
      <c r="B212" s="31" t="s">
        <v>214</v>
      </c>
      <c r="C212" s="31">
        <v>1213.0999999999999</v>
      </c>
      <c r="D212" s="40">
        <v>1209.3666666666666</v>
      </c>
      <c r="E212" s="40">
        <v>1199.7333333333331</v>
      </c>
      <c r="F212" s="40">
        <v>1186.3666666666666</v>
      </c>
      <c r="G212" s="40">
        <v>1176.7333333333331</v>
      </c>
      <c r="H212" s="40">
        <v>1222.7333333333331</v>
      </c>
      <c r="I212" s="40">
        <v>1232.3666666666668</v>
      </c>
      <c r="J212" s="40">
        <v>1245.7333333333331</v>
      </c>
      <c r="K212" s="31">
        <v>1219</v>
      </c>
      <c r="L212" s="31">
        <v>1196</v>
      </c>
      <c r="M212" s="31">
        <v>20.68928</v>
      </c>
      <c r="N212" s="1"/>
      <c r="O212" s="1"/>
    </row>
    <row r="213" spans="1:15" ht="12.75" customHeight="1">
      <c r="A213" s="56">
        <v>204</v>
      </c>
      <c r="B213" s="31" t="s">
        <v>283</v>
      </c>
      <c r="C213" s="31">
        <v>2305.1</v>
      </c>
      <c r="D213" s="40">
        <v>2304.0500000000002</v>
      </c>
      <c r="E213" s="40">
        <v>2283.1000000000004</v>
      </c>
      <c r="F213" s="40">
        <v>2261.1000000000004</v>
      </c>
      <c r="G213" s="40">
        <v>2240.1500000000005</v>
      </c>
      <c r="H213" s="40">
        <v>2326.0500000000002</v>
      </c>
      <c r="I213" s="40">
        <v>2347</v>
      </c>
      <c r="J213" s="40">
        <v>2369</v>
      </c>
      <c r="K213" s="31">
        <v>2325</v>
      </c>
      <c r="L213" s="31">
        <v>2282.0500000000002</v>
      </c>
      <c r="M213" s="31">
        <v>0.83335999999999999</v>
      </c>
      <c r="N213" s="1"/>
      <c r="O213" s="1"/>
    </row>
    <row r="214" spans="1:15" ht="12.75" customHeight="1">
      <c r="A214" s="56">
        <v>205</v>
      </c>
      <c r="B214" s="31" t="s">
        <v>215</v>
      </c>
      <c r="C214" s="40">
        <v>662.35</v>
      </c>
      <c r="D214" s="40">
        <v>660.30000000000007</v>
      </c>
      <c r="E214" s="40">
        <v>656.05000000000018</v>
      </c>
      <c r="F214" s="40">
        <v>649.75000000000011</v>
      </c>
      <c r="G214" s="40">
        <v>645.50000000000023</v>
      </c>
      <c r="H214" s="40">
        <v>666.60000000000014</v>
      </c>
      <c r="I214" s="40">
        <v>670.84999999999991</v>
      </c>
      <c r="J214" s="40">
        <v>677.15000000000009</v>
      </c>
      <c r="K214" s="40">
        <v>664.55</v>
      </c>
      <c r="L214" s="40">
        <v>654</v>
      </c>
      <c r="M214" s="40">
        <v>58.057299999999998</v>
      </c>
      <c r="N214" s="1"/>
      <c r="O214" s="1"/>
    </row>
    <row r="215" spans="1:15" ht="12.75" customHeight="1">
      <c r="A215" s="56">
        <v>206</v>
      </c>
      <c r="B215" s="31" t="s">
        <v>284</v>
      </c>
      <c r="C215" s="40">
        <v>10.95</v>
      </c>
      <c r="D215" s="40">
        <v>10.949999999999998</v>
      </c>
      <c r="E215" s="40">
        <v>10.799999999999995</v>
      </c>
      <c r="F215" s="40">
        <v>10.649999999999999</v>
      </c>
      <c r="G215" s="40">
        <v>10.499999999999996</v>
      </c>
      <c r="H215" s="40">
        <v>11.099999999999994</v>
      </c>
      <c r="I215" s="40">
        <v>11.249999999999996</v>
      </c>
      <c r="J215" s="40">
        <v>11.399999999999993</v>
      </c>
      <c r="K215" s="40">
        <v>11.1</v>
      </c>
      <c r="L215" s="40">
        <v>10.8</v>
      </c>
      <c r="M215" s="40">
        <v>893.10140999999999</v>
      </c>
      <c r="N215" s="1"/>
      <c r="O215" s="1"/>
    </row>
    <row r="216" spans="1:15" ht="12.75" customHeight="1">
      <c r="A216" s="56">
        <v>207</v>
      </c>
      <c r="B216" s="31" t="s">
        <v>216</v>
      </c>
      <c r="C216" s="40">
        <v>183</v>
      </c>
      <c r="D216" s="40">
        <v>181.21666666666667</v>
      </c>
      <c r="E216" s="40">
        <v>178.68333333333334</v>
      </c>
      <c r="F216" s="40">
        <v>174.36666666666667</v>
      </c>
      <c r="G216" s="40">
        <v>171.83333333333334</v>
      </c>
      <c r="H216" s="40">
        <v>185.53333333333333</v>
      </c>
      <c r="I216" s="40">
        <v>188.06666666666669</v>
      </c>
      <c r="J216" s="40">
        <v>192.38333333333333</v>
      </c>
      <c r="K216" s="40">
        <v>183.75</v>
      </c>
      <c r="L216" s="40">
        <v>176.9</v>
      </c>
      <c r="M216" s="40">
        <v>86.923509999999993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285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286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287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217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218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219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220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221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222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223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224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225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226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227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228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229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230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231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C20" sqref="C20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53"/>
      <c r="B1" s="454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288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44452</v>
      </c>
      <c r="L6" s="1"/>
      <c r="M6" s="1"/>
      <c r="N6" s="1"/>
      <c r="O6" s="1"/>
    </row>
    <row r="7" spans="1:15" ht="12.75" customHeight="1">
      <c r="B7" s="1"/>
      <c r="C7" s="1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46" t="s">
        <v>16</v>
      </c>
      <c r="B9" s="448" t="s">
        <v>18</v>
      </c>
      <c r="C9" s="452" t="s">
        <v>20</v>
      </c>
      <c r="D9" s="452" t="s">
        <v>21</v>
      </c>
      <c r="E9" s="443" t="s">
        <v>22</v>
      </c>
      <c r="F9" s="444"/>
      <c r="G9" s="445"/>
      <c r="H9" s="443" t="s">
        <v>23</v>
      </c>
      <c r="I9" s="444"/>
      <c r="J9" s="445"/>
      <c r="K9" s="26"/>
      <c r="L9" s="27"/>
      <c r="M9" s="53"/>
      <c r="N9" s="1"/>
      <c r="O9" s="1"/>
    </row>
    <row r="10" spans="1:15" ht="42.75" customHeight="1">
      <c r="A10" s="450"/>
      <c r="B10" s="451"/>
      <c r="C10" s="451"/>
      <c r="D10" s="45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232</v>
      </c>
      <c r="N10" s="1"/>
      <c r="O10" s="1"/>
    </row>
    <row r="11" spans="1:15" ht="12" customHeight="1">
      <c r="A11" s="31">
        <v>1</v>
      </c>
      <c r="B11" s="31" t="s">
        <v>290</v>
      </c>
      <c r="C11" s="31">
        <v>24218.35</v>
      </c>
      <c r="D11" s="40">
        <v>24252.850000000002</v>
      </c>
      <c r="E11" s="40">
        <v>23966.750000000004</v>
      </c>
      <c r="F11" s="40">
        <v>23715.15</v>
      </c>
      <c r="G11" s="40">
        <v>23429.050000000003</v>
      </c>
      <c r="H11" s="40">
        <v>24504.450000000004</v>
      </c>
      <c r="I11" s="40">
        <v>24790.550000000003</v>
      </c>
      <c r="J11" s="40">
        <v>25042.150000000005</v>
      </c>
      <c r="K11" s="31">
        <v>24538.95</v>
      </c>
      <c r="L11" s="31">
        <v>24001.25</v>
      </c>
      <c r="M11" s="31">
        <v>1.1469999999999999E-2</v>
      </c>
      <c r="N11" s="1"/>
      <c r="O11" s="1"/>
    </row>
    <row r="12" spans="1:15" ht="12" customHeight="1">
      <c r="A12" s="31">
        <v>2</v>
      </c>
      <c r="B12" s="31" t="s">
        <v>291</v>
      </c>
      <c r="C12" s="31">
        <v>1869.45</v>
      </c>
      <c r="D12" s="40">
        <v>1878.3333333333333</v>
      </c>
      <c r="E12" s="40">
        <v>1843.2166666666665</v>
      </c>
      <c r="F12" s="40">
        <v>1816.9833333333331</v>
      </c>
      <c r="G12" s="40">
        <v>1781.8666666666663</v>
      </c>
      <c r="H12" s="40">
        <v>1904.5666666666666</v>
      </c>
      <c r="I12" s="40">
        <v>1939.6833333333334</v>
      </c>
      <c r="J12" s="40">
        <v>1965.9166666666667</v>
      </c>
      <c r="K12" s="31">
        <v>1913.45</v>
      </c>
      <c r="L12" s="31">
        <v>1852.1</v>
      </c>
      <c r="M12" s="31">
        <v>2.2728600000000001</v>
      </c>
      <c r="N12" s="1"/>
      <c r="O12" s="1"/>
    </row>
    <row r="13" spans="1:15" ht="12" customHeight="1">
      <c r="A13" s="31">
        <v>3</v>
      </c>
      <c r="B13" s="31" t="s">
        <v>292</v>
      </c>
      <c r="C13" s="31">
        <v>2325.6999999999998</v>
      </c>
      <c r="D13" s="40">
        <v>2330.9</v>
      </c>
      <c r="E13" s="40">
        <v>2312.8500000000004</v>
      </c>
      <c r="F13" s="40">
        <v>2300.0000000000005</v>
      </c>
      <c r="G13" s="40">
        <v>2281.9500000000007</v>
      </c>
      <c r="H13" s="40">
        <v>2343.75</v>
      </c>
      <c r="I13" s="40">
        <v>2361.8000000000002</v>
      </c>
      <c r="J13" s="40">
        <v>2374.6499999999996</v>
      </c>
      <c r="K13" s="31">
        <v>2348.9499999999998</v>
      </c>
      <c r="L13" s="31">
        <v>2318.0500000000002</v>
      </c>
      <c r="M13" s="31">
        <v>0.13031000000000001</v>
      </c>
      <c r="N13" s="1"/>
      <c r="O13" s="1"/>
    </row>
    <row r="14" spans="1:15" ht="12" customHeight="1">
      <c r="A14" s="31">
        <v>4</v>
      </c>
      <c r="B14" s="31" t="s">
        <v>44</v>
      </c>
      <c r="C14" s="31">
        <v>2458.75</v>
      </c>
      <c r="D14" s="40">
        <v>2451.75</v>
      </c>
      <c r="E14" s="40">
        <v>2440.5</v>
      </c>
      <c r="F14" s="40">
        <v>2422.25</v>
      </c>
      <c r="G14" s="40">
        <v>2411</v>
      </c>
      <c r="H14" s="40">
        <v>2470</v>
      </c>
      <c r="I14" s="40">
        <v>2481.25</v>
      </c>
      <c r="J14" s="40">
        <v>2499.5</v>
      </c>
      <c r="K14" s="31">
        <v>2463</v>
      </c>
      <c r="L14" s="31">
        <v>2433.5</v>
      </c>
      <c r="M14" s="31">
        <v>1.8141700000000001</v>
      </c>
      <c r="N14" s="1"/>
      <c r="O14" s="1"/>
    </row>
    <row r="15" spans="1:15" ht="12" customHeight="1">
      <c r="A15" s="31">
        <v>5</v>
      </c>
      <c r="B15" s="31" t="s">
        <v>293</v>
      </c>
      <c r="C15" s="31">
        <v>2092.6</v>
      </c>
      <c r="D15" s="40">
        <v>2075.8833333333337</v>
      </c>
      <c r="E15" s="40">
        <v>2051.7666666666673</v>
      </c>
      <c r="F15" s="40">
        <v>2010.9333333333336</v>
      </c>
      <c r="G15" s="40">
        <v>1986.8166666666673</v>
      </c>
      <c r="H15" s="40">
        <v>2116.7166666666672</v>
      </c>
      <c r="I15" s="40">
        <v>2140.833333333333</v>
      </c>
      <c r="J15" s="40">
        <v>2181.6666666666674</v>
      </c>
      <c r="K15" s="31">
        <v>2100</v>
      </c>
      <c r="L15" s="31">
        <v>2035.05</v>
      </c>
      <c r="M15" s="31">
        <v>0.22273999999999999</v>
      </c>
      <c r="N15" s="1"/>
      <c r="O15" s="1"/>
    </row>
    <row r="16" spans="1:15" ht="12" customHeight="1">
      <c r="A16" s="31">
        <v>6</v>
      </c>
      <c r="B16" s="31" t="s">
        <v>294</v>
      </c>
      <c r="C16" s="31">
        <v>1879.5</v>
      </c>
      <c r="D16" s="40">
        <v>1872.2333333333333</v>
      </c>
      <c r="E16" s="40">
        <v>1843.4666666666667</v>
      </c>
      <c r="F16" s="40">
        <v>1807.4333333333334</v>
      </c>
      <c r="G16" s="40">
        <v>1778.6666666666667</v>
      </c>
      <c r="H16" s="40">
        <v>1908.2666666666667</v>
      </c>
      <c r="I16" s="40">
        <v>1937.0333333333335</v>
      </c>
      <c r="J16" s="40">
        <v>1973.0666666666666</v>
      </c>
      <c r="K16" s="31">
        <v>1901</v>
      </c>
      <c r="L16" s="31">
        <v>1836.2</v>
      </c>
      <c r="M16" s="31">
        <v>4.1103699999999996</v>
      </c>
      <c r="N16" s="1"/>
      <c r="O16" s="1"/>
    </row>
    <row r="17" spans="1:15" ht="12" customHeight="1">
      <c r="A17" s="31">
        <v>7</v>
      </c>
      <c r="B17" s="31" t="s">
        <v>60</v>
      </c>
      <c r="C17" s="31">
        <v>1173.75</v>
      </c>
      <c r="D17" s="40">
        <v>1176.2333333333333</v>
      </c>
      <c r="E17" s="40">
        <v>1167.5166666666667</v>
      </c>
      <c r="F17" s="40">
        <v>1161.2833333333333</v>
      </c>
      <c r="G17" s="40">
        <v>1152.5666666666666</v>
      </c>
      <c r="H17" s="40">
        <v>1182.4666666666667</v>
      </c>
      <c r="I17" s="40">
        <v>1191.1833333333334</v>
      </c>
      <c r="J17" s="40">
        <v>1197.4166666666667</v>
      </c>
      <c r="K17" s="31">
        <v>1184.95</v>
      </c>
      <c r="L17" s="31">
        <v>1170</v>
      </c>
      <c r="M17" s="31">
        <v>6.8999800000000002</v>
      </c>
      <c r="N17" s="1"/>
      <c r="O17" s="1"/>
    </row>
    <row r="18" spans="1:15" ht="12" customHeight="1">
      <c r="A18" s="31">
        <v>8</v>
      </c>
      <c r="B18" s="31" t="s">
        <v>295</v>
      </c>
      <c r="C18" s="31">
        <v>608.15</v>
      </c>
      <c r="D18" s="40">
        <v>608.9</v>
      </c>
      <c r="E18" s="40">
        <v>605.29999999999995</v>
      </c>
      <c r="F18" s="40">
        <v>602.44999999999993</v>
      </c>
      <c r="G18" s="40">
        <v>598.84999999999991</v>
      </c>
      <c r="H18" s="40">
        <v>611.75</v>
      </c>
      <c r="I18" s="40">
        <v>615.35000000000014</v>
      </c>
      <c r="J18" s="40">
        <v>618.20000000000005</v>
      </c>
      <c r="K18" s="31">
        <v>612.5</v>
      </c>
      <c r="L18" s="31">
        <v>606.04999999999995</v>
      </c>
      <c r="M18" s="31">
        <v>1.01871</v>
      </c>
      <c r="N18" s="1"/>
      <c r="O18" s="1"/>
    </row>
    <row r="19" spans="1:15" ht="12" customHeight="1">
      <c r="A19" s="31">
        <v>9</v>
      </c>
      <c r="B19" s="31" t="s">
        <v>40</v>
      </c>
      <c r="C19" s="31">
        <v>909.6</v>
      </c>
      <c r="D19" s="40">
        <v>910.38333333333333</v>
      </c>
      <c r="E19" s="40">
        <v>902.81666666666661</v>
      </c>
      <c r="F19" s="40">
        <v>896.0333333333333</v>
      </c>
      <c r="G19" s="40">
        <v>888.46666666666658</v>
      </c>
      <c r="H19" s="40">
        <v>917.16666666666663</v>
      </c>
      <c r="I19" s="40">
        <v>924.73333333333346</v>
      </c>
      <c r="J19" s="40">
        <v>931.51666666666665</v>
      </c>
      <c r="K19" s="31">
        <v>917.95</v>
      </c>
      <c r="L19" s="31">
        <v>903.6</v>
      </c>
      <c r="M19" s="31">
        <v>7.0668499999999996</v>
      </c>
      <c r="N19" s="1"/>
      <c r="O19" s="1"/>
    </row>
    <row r="20" spans="1:15" ht="12" customHeight="1">
      <c r="A20" s="31">
        <v>10</v>
      </c>
      <c r="B20" s="31" t="s">
        <v>296</v>
      </c>
      <c r="C20" s="31">
        <v>2440.4</v>
      </c>
      <c r="D20" s="40">
        <v>2431.4666666666667</v>
      </c>
      <c r="E20" s="40">
        <v>2417.9333333333334</v>
      </c>
      <c r="F20" s="40">
        <v>2395.4666666666667</v>
      </c>
      <c r="G20" s="40">
        <v>2381.9333333333334</v>
      </c>
      <c r="H20" s="40">
        <v>2453.9333333333334</v>
      </c>
      <c r="I20" s="40">
        <v>2467.4666666666672</v>
      </c>
      <c r="J20" s="40">
        <v>2489.9333333333334</v>
      </c>
      <c r="K20" s="31">
        <v>2445</v>
      </c>
      <c r="L20" s="31">
        <v>2409</v>
      </c>
      <c r="M20" s="31">
        <v>0.24612999999999999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20706.900000000001</v>
      </c>
      <c r="D21" s="40">
        <v>20500.45</v>
      </c>
      <c r="E21" s="40">
        <v>20058.900000000001</v>
      </c>
      <c r="F21" s="40">
        <v>19410.900000000001</v>
      </c>
      <c r="G21" s="40">
        <v>18969.350000000002</v>
      </c>
      <c r="H21" s="40">
        <v>21148.45</v>
      </c>
      <c r="I21" s="40">
        <v>21589.999999999996</v>
      </c>
      <c r="J21" s="40">
        <v>22238</v>
      </c>
      <c r="K21" s="31">
        <v>20942</v>
      </c>
      <c r="L21" s="31">
        <v>19852.45</v>
      </c>
      <c r="M21" s="31">
        <v>0.29887999999999998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1545</v>
      </c>
      <c r="D22" s="40">
        <v>1548.5166666666667</v>
      </c>
      <c r="E22" s="40">
        <v>1531.5333333333333</v>
      </c>
      <c r="F22" s="40">
        <v>1518.0666666666666</v>
      </c>
      <c r="G22" s="40">
        <v>1501.0833333333333</v>
      </c>
      <c r="H22" s="40">
        <v>1561.9833333333333</v>
      </c>
      <c r="I22" s="40">
        <v>1578.9666666666665</v>
      </c>
      <c r="J22" s="40">
        <v>1592.4333333333334</v>
      </c>
      <c r="K22" s="31">
        <v>1565.5</v>
      </c>
      <c r="L22" s="31">
        <v>1535.05</v>
      </c>
      <c r="M22" s="31">
        <v>12.43149</v>
      </c>
      <c r="N22" s="1"/>
      <c r="O22" s="1"/>
    </row>
    <row r="23" spans="1:15" ht="12.75" customHeight="1">
      <c r="A23" s="31">
        <v>13</v>
      </c>
      <c r="B23" s="31" t="s">
        <v>241</v>
      </c>
      <c r="C23" s="31">
        <v>1215.95</v>
      </c>
      <c r="D23" s="40">
        <v>1193.55</v>
      </c>
      <c r="E23" s="40">
        <v>1170.8999999999999</v>
      </c>
      <c r="F23" s="40">
        <v>1125.8499999999999</v>
      </c>
      <c r="G23" s="40">
        <v>1103.1999999999998</v>
      </c>
      <c r="H23" s="40">
        <v>1238.5999999999999</v>
      </c>
      <c r="I23" s="40">
        <v>1261.25</v>
      </c>
      <c r="J23" s="40">
        <v>1306.3</v>
      </c>
      <c r="K23" s="31">
        <v>1216.2</v>
      </c>
      <c r="L23" s="31">
        <v>1148.5</v>
      </c>
      <c r="M23" s="31">
        <v>5.82097</v>
      </c>
      <c r="N23" s="1"/>
      <c r="O23" s="1"/>
    </row>
    <row r="24" spans="1:15" ht="12.75" customHeight="1">
      <c r="A24" s="31">
        <v>14</v>
      </c>
      <c r="B24" s="31" t="s">
        <v>47</v>
      </c>
      <c r="C24" s="31">
        <v>749.7</v>
      </c>
      <c r="D24" s="40">
        <v>747.56666666666661</v>
      </c>
      <c r="E24" s="40">
        <v>744.13333333333321</v>
      </c>
      <c r="F24" s="40">
        <v>738.56666666666661</v>
      </c>
      <c r="G24" s="40">
        <v>735.13333333333321</v>
      </c>
      <c r="H24" s="40">
        <v>753.13333333333321</v>
      </c>
      <c r="I24" s="40">
        <v>756.56666666666661</v>
      </c>
      <c r="J24" s="40">
        <v>762.13333333333321</v>
      </c>
      <c r="K24" s="31">
        <v>751</v>
      </c>
      <c r="L24" s="31">
        <v>742</v>
      </c>
      <c r="M24" s="31">
        <v>28.290600000000001</v>
      </c>
      <c r="N24" s="1"/>
      <c r="O24" s="1"/>
    </row>
    <row r="25" spans="1:15" ht="12.75" customHeight="1">
      <c r="A25" s="31">
        <v>15</v>
      </c>
      <c r="B25" s="31" t="s">
        <v>242</v>
      </c>
      <c r="C25" s="31">
        <v>1391.75</v>
      </c>
      <c r="D25" s="40">
        <v>1380.25</v>
      </c>
      <c r="E25" s="40">
        <v>1350.5</v>
      </c>
      <c r="F25" s="40">
        <v>1309.25</v>
      </c>
      <c r="G25" s="40">
        <v>1279.5</v>
      </c>
      <c r="H25" s="40">
        <v>1421.5</v>
      </c>
      <c r="I25" s="40">
        <v>1451.25</v>
      </c>
      <c r="J25" s="40">
        <v>1492.5</v>
      </c>
      <c r="K25" s="31">
        <v>1410</v>
      </c>
      <c r="L25" s="31">
        <v>1339</v>
      </c>
      <c r="M25" s="31">
        <v>2.4323800000000002</v>
      </c>
      <c r="N25" s="1"/>
      <c r="O25" s="1"/>
    </row>
    <row r="26" spans="1:15" ht="12.75" customHeight="1">
      <c r="A26" s="31">
        <v>16</v>
      </c>
      <c r="B26" s="31" t="s">
        <v>243</v>
      </c>
      <c r="C26" s="31">
        <v>1806.75</v>
      </c>
      <c r="D26" s="40">
        <v>1779.1499999999999</v>
      </c>
      <c r="E26" s="40">
        <v>1738.1499999999996</v>
      </c>
      <c r="F26" s="40">
        <v>1669.5499999999997</v>
      </c>
      <c r="G26" s="40">
        <v>1628.5499999999995</v>
      </c>
      <c r="H26" s="40">
        <v>1847.7499999999998</v>
      </c>
      <c r="I26" s="40">
        <v>1888.7500000000002</v>
      </c>
      <c r="J26" s="40">
        <v>1957.35</v>
      </c>
      <c r="K26" s="31">
        <v>1820.15</v>
      </c>
      <c r="L26" s="31">
        <v>1710.55</v>
      </c>
      <c r="M26" s="31">
        <v>6.2178899999999997</v>
      </c>
      <c r="N26" s="1"/>
      <c r="O26" s="1"/>
    </row>
    <row r="27" spans="1:15" ht="12.75" customHeight="1">
      <c r="A27" s="31">
        <v>17</v>
      </c>
      <c r="B27" s="31" t="s">
        <v>244</v>
      </c>
      <c r="C27" s="31">
        <v>114.3</v>
      </c>
      <c r="D27" s="40">
        <v>115.06666666666666</v>
      </c>
      <c r="E27" s="40">
        <v>112.93333333333332</v>
      </c>
      <c r="F27" s="40">
        <v>111.56666666666666</v>
      </c>
      <c r="G27" s="40">
        <v>109.43333333333332</v>
      </c>
      <c r="H27" s="40">
        <v>116.43333333333332</v>
      </c>
      <c r="I27" s="40">
        <v>118.56666666666665</v>
      </c>
      <c r="J27" s="40">
        <v>119.93333333333332</v>
      </c>
      <c r="K27" s="31">
        <v>117.2</v>
      </c>
      <c r="L27" s="31">
        <v>113.7</v>
      </c>
      <c r="M27" s="31">
        <v>24.650700000000001</v>
      </c>
      <c r="N27" s="1"/>
      <c r="O27" s="1"/>
    </row>
    <row r="28" spans="1:15" ht="12.75" customHeight="1">
      <c r="A28" s="31">
        <v>18</v>
      </c>
      <c r="B28" s="31" t="s">
        <v>42</v>
      </c>
      <c r="C28" s="31">
        <v>214.4</v>
      </c>
      <c r="D28" s="40">
        <v>214.46666666666667</v>
      </c>
      <c r="E28" s="40">
        <v>212.93333333333334</v>
      </c>
      <c r="F28" s="40">
        <v>211.46666666666667</v>
      </c>
      <c r="G28" s="40">
        <v>209.93333333333334</v>
      </c>
      <c r="H28" s="40">
        <v>215.93333333333334</v>
      </c>
      <c r="I28" s="40">
        <v>217.4666666666667</v>
      </c>
      <c r="J28" s="40">
        <v>218.93333333333334</v>
      </c>
      <c r="K28" s="31">
        <v>216</v>
      </c>
      <c r="L28" s="31">
        <v>213</v>
      </c>
      <c r="M28" s="31">
        <v>14.074450000000001</v>
      </c>
      <c r="N28" s="1"/>
      <c r="O28" s="1"/>
    </row>
    <row r="29" spans="1:15" ht="12.75" customHeight="1">
      <c r="A29" s="31">
        <v>19</v>
      </c>
      <c r="B29" s="31" t="s">
        <v>297</v>
      </c>
      <c r="C29" s="31">
        <v>366.55</v>
      </c>
      <c r="D29" s="40">
        <v>369.11666666666662</v>
      </c>
      <c r="E29" s="40">
        <v>361.73333333333323</v>
      </c>
      <c r="F29" s="40">
        <v>356.91666666666663</v>
      </c>
      <c r="G29" s="40">
        <v>349.53333333333325</v>
      </c>
      <c r="H29" s="40">
        <v>373.93333333333322</v>
      </c>
      <c r="I29" s="40">
        <v>381.31666666666655</v>
      </c>
      <c r="J29" s="40">
        <v>386.13333333333321</v>
      </c>
      <c r="K29" s="31">
        <v>376.5</v>
      </c>
      <c r="L29" s="31">
        <v>364.3</v>
      </c>
      <c r="M29" s="31">
        <v>1.6355299999999999</v>
      </c>
      <c r="N29" s="1"/>
      <c r="O29" s="1"/>
    </row>
    <row r="30" spans="1:15" ht="12.75" customHeight="1">
      <c r="A30" s="31">
        <v>20</v>
      </c>
      <c r="B30" s="31" t="s">
        <v>298</v>
      </c>
      <c r="C30" s="31">
        <v>259.05</v>
      </c>
      <c r="D30" s="40">
        <v>260.08333333333331</v>
      </c>
      <c r="E30" s="40">
        <v>255.51666666666665</v>
      </c>
      <c r="F30" s="40">
        <v>251.98333333333335</v>
      </c>
      <c r="G30" s="40">
        <v>247.41666666666669</v>
      </c>
      <c r="H30" s="40">
        <v>263.61666666666662</v>
      </c>
      <c r="I30" s="40">
        <v>268.18333333333334</v>
      </c>
      <c r="J30" s="40">
        <v>271.71666666666658</v>
      </c>
      <c r="K30" s="31">
        <v>264.64999999999998</v>
      </c>
      <c r="L30" s="31">
        <v>256.55</v>
      </c>
      <c r="M30" s="31">
        <v>4.5682499999999999</v>
      </c>
      <c r="N30" s="1"/>
      <c r="O30" s="1"/>
    </row>
    <row r="31" spans="1:15" ht="12.75" customHeight="1">
      <c r="A31" s="31">
        <v>21</v>
      </c>
      <c r="B31" s="31" t="s">
        <v>299</v>
      </c>
      <c r="C31" s="31">
        <v>5059.75</v>
      </c>
      <c r="D31" s="40">
        <v>5025.6166666666668</v>
      </c>
      <c r="E31" s="40">
        <v>4954.1333333333332</v>
      </c>
      <c r="F31" s="40">
        <v>4848.5166666666664</v>
      </c>
      <c r="G31" s="40">
        <v>4777.0333333333328</v>
      </c>
      <c r="H31" s="40">
        <v>5131.2333333333336</v>
      </c>
      <c r="I31" s="40">
        <v>5202.7166666666672</v>
      </c>
      <c r="J31" s="40">
        <v>5308.3333333333339</v>
      </c>
      <c r="K31" s="31">
        <v>5097.1000000000004</v>
      </c>
      <c r="L31" s="31">
        <v>4920</v>
      </c>
      <c r="M31" s="31">
        <v>0.73745000000000005</v>
      </c>
      <c r="N31" s="1"/>
      <c r="O31" s="1"/>
    </row>
    <row r="32" spans="1:15" ht="12.75" customHeight="1">
      <c r="A32" s="31">
        <v>22</v>
      </c>
      <c r="B32" s="31" t="s">
        <v>245</v>
      </c>
      <c r="C32" s="31">
        <v>2143.5</v>
      </c>
      <c r="D32" s="40">
        <v>2138.6333333333332</v>
      </c>
      <c r="E32" s="40">
        <v>2114.8666666666663</v>
      </c>
      <c r="F32" s="40">
        <v>2086.2333333333331</v>
      </c>
      <c r="G32" s="40">
        <v>2062.4666666666662</v>
      </c>
      <c r="H32" s="40">
        <v>2167.2666666666664</v>
      </c>
      <c r="I32" s="40">
        <v>2191.0333333333328</v>
      </c>
      <c r="J32" s="40">
        <v>2219.6666666666665</v>
      </c>
      <c r="K32" s="31">
        <v>2162.4</v>
      </c>
      <c r="L32" s="31">
        <v>2110</v>
      </c>
      <c r="M32" s="31">
        <v>0.79688999999999999</v>
      </c>
      <c r="N32" s="1"/>
      <c r="O32" s="1"/>
    </row>
    <row r="33" spans="1:15" ht="12.75" customHeight="1">
      <c r="A33" s="31">
        <v>23</v>
      </c>
      <c r="B33" s="31" t="s">
        <v>300</v>
      </c>
      <c r="C33" s="31">
        <v>2195.85</v>
      </c>
      <c r="D33" s="40">
        <v>2206.2666666666664</v>
      </c>
      <c r="E33" s="40">
        <v>2177.583333333333</v>
      </c>
      <c r="F33" s="40">
        <v>2159.3166666666666</v>
      </c>
      <c r="G33" s="40">
        <v>2130.6333333333332</v>
      </c>
      <c r="H33" s="40">
        <v>2224.5333333333328</v>
      </c>
      <c r="I33" s="40">
        <v>2253.2166666666662</v>
      </c>
      <c r="J33" s="40">
        <v>2271.4833333333327</v>
      </c>
      <c r="K33" s="31">
        <v>2234.9499999999998</v>
      </c>
      <c r="L33" s="31">
        <v>2188</v>
      </c>
      <c r="M33" s="31">
        <v>0.15586</v>
      </c>
      <c r="N33" s="1"/>
      <c r="O33" s="1"/>
    </row>
    <row r="34" spans="1:15" ht="12.75" customHeight="1">
      <c r="A34" s="31">
        <v>24</v>
      </c>
      <c r="B34" s="31" t="s">
        <v>301</v>
      </c>
      <c r="C34" s="31">
        <v>114.4</v>
      </c>
      <c r="D34" s="40">
        <v>114.86666666666667</v>
      </c>
      <c r="E34" s="40">
        <v>113.03333333333335</v>
      </c>
      <c r="F34" s="40">
        <v>111.66666666666667</v>
      </c>
      <c r="G34" s="40">
        <v>109.83333333333334</v>
      </c>
      <c r="H34" s="40">
        <v>116.23333333333335</v>
      </c>
      <c r="I34" s="40">
        <v>118.06666666666666</v>
      </c>
      <c r="J34" s="40">
        <v>119.43333333333335</v>
      </c>
      <c r="K34" s="31">
        <v>116.7</v>
      </c>
      <c r="L34" s="31">
        <v>113.5</v>
      </c>
      <c r="M34" s="31">
        <v>6.6320399999999999</v>
      </c>
      <c r="N34" s="1"/>
      <c r="O34" s="1"/>
    </row>
    <row r="35" spans="1:15" ht="12.75" customHeight="1">
      <c r="A35" s="31">
        <v>25</v>
      </c>
      <c r="B35" s="31" t="s">
        <v>53</v>
      </c>
      <c r="C35" s="31">
        <v>765.8</v>
      </c>
      <c r="D35" s="40">
        <v>765.5333333333333</v>
      </c>
      <c r="E35" s="40">
        <v>761.26666666666665</v>
      </c>
      <c r="F35" s="40">
        <v>756.73333333333335</v>
      </c>
      <c r="G35" s="40">
        <v>752.4666666666667</v>
      </c>
      <c r="H35" s="40">
        <v>770.06666666666661</v>
      </c>
      <c r="I35" s="40">
        <v>774.33333333333326</v>
      </c>
      <c r="J35" s="40">
        <v>778.86666666666656</v>
      </c>
      <c r="K35" s="31">
        <v>769.8</v>
      </c>
      <c r="L35" s="31">
        <v>761</v>
      </c>
      <c r="M35" s="31">
        <v>0.98670999999999998</v>
      </c>
      <c r="N35" s="1"/>
      <c r="O35" s="1"/>
    </row>
    <row r="36" spans="1:15" ht="12.75" customHeight="1">
      <c r="A36" s="31">
        <v>26</v>
      </c>
      <c r="B36" s="31" t="s">
        <v>49</v>
      </c>
      <c r="C36" s="31">
        <v>3795.55</v>
      </c>
      <c r="D36" s="40">
        <v>3786.4</v>
      </c>
      <c r="E36" s="40">
        <v>3752.8</v>
      </c>
      <c r="F36" s="40">
        <v>3710.05</v>
      </c>
      <c r="G36" s="40">
        <v>3676.4500000000003</v>
      </c>
      <c r="H36" s="40">
        <v>3829.15</v>
      </c>
      <c r="I36" s="40">
        <v>3862.7499999999995</v>
      </c>
      <c r="J36" s="40">
        <v>3905.5</v>
      </c>
      <c r="K36" s="31">
        <v>3820</v>
      </c>
      <c r="L36" s="31">
        <v>3743.65</v>
      </c>
      <c r="M36" s="31">
        <v>2.3989400000000001</v>
      </c>
      <c r="N36" s="1"/>
      <c r="O36" s="1"/>
    </row>
    <row r="37" spans="1:15" ht="12.75" customHeight="1">
      <c r="A37" s="31">
        <v>27</v>
      </c>
      <c r="B37" s="31" t="s">
        <v>302</v>
      </c>
      <c r="C37" s="31">
        <v>4140.55</v>
      </c>
      <c r="D37" s="40">
        <v>4110.1833333333334</v>
      </c>
      <c r="E37" s="40">
        <v>4045.3666666666668</v>
      </c>
      <c r="F37" s="40">
        <v>3950.1833333333334</v>
      </c>
      <c r="G37" s="40">
        <v>3885.3666666666668</v>
      </c>
      <c r="H37" s="40">
        <v>4205.3666666666668</v>
      </c>
      <c r="I37" s="40">
        <v>4270.1833333333343</v>
      </c>
      <c r="J37" s="40">
        <v>4365.3666666666668</v>
      </c>
      <c r="K37" s="31">
        <v>4175</v>
      </c>
      <c r="L37" s="31">
        <v>4015</v>
      </c>
      <c r="M37" s="31">
        <v>2.2662599999999999</v>
      </c>
      <c r="N37" s="1"/>
      <c r="O37" s="1"/>
    </row>
    <row r="38" spans="1:15" ht="12.75" customHeight="1">
      <c r="A38" s="31">
        <v>28</v>
      </c>
      <c r="B38" s="31" t="s">
        <v>303</v>
      </c>
      <c r="C38" s="31">
        <v>24.95</v>
      </c>
      <c r="D38" s="40">
        <v>25.183333333333334</v>
      </c>
      <c r="E38" s="40">
        <v>24.566666666666666</v>
      </c>
      <c r="F38" s="40">
        <v>24.183333333333334</v>
      </c>
      <c r="G38" s="40">
        <v>23.566666666666666</v>
      </c>
      <c r="H38" s="40">
        <v>25.566666666666666</v>
      </c>
      <c r="I38" s="40">
        <v>26.183333333333334</v>
      </c>
      <c r="J38" s="40">
        <v>26.566666666666666</v>
      </c>
      <c r="K38" s="31">
        <v>25.8</v>
      </c>
      <c r="L38" s="31">
        <v>24.8</v>
      </c>
      <c r="M38" s="31">
        <v>153.82316</v>
      </c>
      <c r="N38" s="1"/>
      <c r="O38" s="1"/>
    </row>
    <row r="39" spans="1:15" ht="12.75" customHeight="1">
      <c r="A39" s="31">
        <v>29</v>
      </c>
      <c r="B39" s="31" t="s">
        <v>51</v>
      </c>
      <c r="C39" s="31">
        <v>721.35</v>
      </c>
      <c r="D39" s="40">
        <v>720.04999999999984</v>
      </c>
      <c r="E39" s="40">
        <v>717.34999999999968</v>
      </c>
      <c r="F39" s="40">
        <v>713.3499999999998</v>
      </c>
      <c r="G39" s="40">
        <v>710.64999999999964</v>
      </c>
      <c r="H39" s="40">
        <v>724.04999999999973</v>
      </c>
      <c r="I39" s="40">
        <v>726.74999999999977</v>
      </c>
      <c r="J39" s="40">
        <v>730.74999999999977</v>
      </c>
      <c r="K39" s="31">
        <v>722.75</v>
      </c>
      <c r="L39" s="31">
        <v>716.05</v>
      </c>
      <c r="M39" s="31">
        <v>2.4178299999999999</v>
      </c>
      <c r="N39" s="1"/>
      <c r="O39" s="1"/>
    </row>
    <row r="40" spans="1:15" ht="12.75" customHeight="1">
      <c r="A40" s="31">
        <v>30</v>
      </c>
      <c r="B40" s="31" t="s">
        <v>304</v>
      </c>
      <c r="C40" s="31">
        <v>3118.2</v>
      </c>
      <c r="D40" s="40">
        <v>3122.5833333333335</v>
      </c>
      <c r="E40" s="40">
        <v>3097.166666666667</v>
      </c>
      <c r="F40" s="40">
        <v>3076.1333333333337</v>
      </c>
      <c r="G40" s="40">
        <v>3050.7166666666672</v>
      </c>
      <c r="H40" s="40">
        <v>3143.6166666666668</v>
      </c>
      <c r="I40" s="40">
        <v>3169.0333333333338</v>
      </c>
      <c r="J40" s="40">
        <v>3190.0666666666666</v>
      </c>
      <c r="K40" s="31">
        <v>3148</v>
      </c>
      <c r="L40" s="31">
        <v>3101.55</v>
      </c>
      <c r="M40" s="31">
        <v>0.31596000000000002</v>
      </c>
      <c r="N40" s="1"/>
      <c r="O40" s="1"/>
    </row>
    <row r="41" spans="1:15" ht="12.75" customHeight="1">
      <c r="A41" s="31">
        <v>31</v>
      </c>
      <c r="B41" s="31" t="s">
        <v>52</v>
      </c>
      <c r="C41" s="31">
        <v>438.35</v>
      </c>
      <c r="D41" s="40">
        <v>436.93333333333339</v>
      </c>
      <c r="E41" s="40">
        <v>433.51666666666677</v>
      </c>
      <c r="F41" s="40">
        <v>428.68333333333339</v>
      </c>
      <c r="G41" s="40">
        <v>425.26666666666677</v>
      </c>
      <c r="H41" s="40">
        <v>441.76666666666677</v>
      </c>
      <c r="I41" s="40">
        <v>445.18333333333339</v>
      </c>
      <c r="J41" s="40">
        <v>450.01666666666677</v>
      </c>
      <c r="K41" s="31">
        <v>440.35</v>
      </c>
      <c r="L41" s="31">
        <v>432.1</v>
      </c>
      <c r="M41" s="31">
        <v>13.62416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1228.8499999999999</v>
      </c>
      <c r="D42" s="40">
        <v>1226.6000000000001</v>
      </c>
      <c r="E42" s="40">
        <v>1205.2500000000002</v>
      </c>
      <c r="F42" s="40">
        <v>1181.6500000000001</v>
      </c>
      <c r="G42" s="40">
        <v>1160.3000000000002</v>
      </c>
      <c r="H42" s="40">
        <v>1250.2000000000003</v>
      </c>
      <c r="I42" s="40">
        <v>1271.5500000000002</v>
      </c>
      <c r="J42" s="40">
        <v>1295.1500000000003</v>
      </c>
      <c r="K42" s="31">
        <v>1247.95</v>
      </c>
      <c r="L42" s="31">
        <v>1203</v>
      </c>
      <c r="M42" s="31">
        <v>2.8577300000000001</v>
      </c>
      <c r="N42" s="1"/>
      <c r="O42" s="1"/>
    </row>
    <row r="43" spans="1:15" ht="12.75" customHeight="1">
      <c r="A43" s="31">
        <v>33</v>
      </c>
      <c r="B43" s="31" t="s">
        <v>54</v>
      </c>
      <c r="C43" s="31">
        <v>4719.55</v>
      </c>
      <c r="D43" s="40">
        <v>4741.5166666666664</v>
      </c>
      <c r="E43" s="40">
        <v>4663.0333333333328</v>
      </c>
      <c r="F43" s="40">
        <v>4606.5166666666664</v>
      </c>
      <c r="G43" s="40">
        <v>4528.0333333333328</v>
      </c>
      <c r="H43" s="40">
        <v>4798.0333333333328</v>
      </c>
      <c r="I43" s="40">
        <v>4876.5166666666664</v>
      </c>
      <c r="J43" s="40">
        <v>4933.0333333333328</v>
      </c>
      <c r="K43" s="31">
        <v>4820</v>
      </c>
      <c r="L43" s="31">
        <v>4685</v>
      </c>
      <c r="M43" s="31">
        <v>8.38279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214.95</v>
      </c>
      <c r="D44" s="40">
        <v>215.13333333333335</v>
      </c>
      <c r="E44" s="40">
        <v>212.8666666666667</v>
      </c>
      <c r="F44" s="40">
        <v>210.78333333333336</v>
      </c>
      <c r="G44" s="40">
        <v>208.51666666666671</v>
      </c>
      <c r="H44" s="40">
        <v>217.2166666666667</v>
      </c>
      <c r="I44" s="40">
        <v>219.48333333333335</v>
      </c>
      <c r="J44" s="40">
        <v>221.56666666666669</v>
      </c>
      <c r="K44" s="31">
        <v>217.4</v>
      </c>
      <c r="L44" s="31">
        <v>213.05</v>
      </c>
      <c r="M44" s="31">
        <v>26.1037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379.55</v>
      </c>
      <c r="D45" s="40">
        <v>379.73333333333335</v>
      </c>
      <c r="E45" s="40">
        <v>370.31666666666672</v>
      </c>
      <c r="F45" s="40">
        <v>361.08333333333337</v>
      </c>
      <c r="G45" s="40">
        <v>351.66666666666674</v>
      </c>
      <c r="H45" s="40">
        <v>388.9666666666667</v>
      </c>
      <c r="I45" s="40">
        <v>398.38333333333333</v>
      </c>
      <c r="J45" s="40">
        <v>407.61666666666667</v>
      </c>
      <c r="K45" s="31">
        <v>389.15</v>
      </c>
      <c r="L45" s="31">
        <v>370.5</v>
      </c>
      <c r="M45" s="31">
        <v>1.08344</v>
      </c>
      <c r="N45" s="1"/>
      <c r="O45" s="1"/>
    </row>
    <row r="46" spans="1:15" ht="12.75" customHeight="1">
      <c r="A46" s="31">
        <v>36</v>
      </c>
      <c r="B46" s="31" t="s">
        <v>56</v>
      </c>
      <c r="C46" s="31">
        <v>125.3</v>
      </c>
      <c r="D46" s="40">
        <v>124.45</v>
      </c>
      <c r="E46" s="40">
        <v>122</v>
      </c>
      <c r="F46" s="40">
        <v>118.7</v>
      </c>
      <c r="G46" s="40">
        <v>116.25</v>
      </c>
      <c r="H46" s="40">
        <v>127.75</v>
      </c>
      <c r="I46" s="40">
        <v>130.20000000000002</v>
      </c>
      <c r="J46" s="40">
        <v>133.5</v>
      </c>
      <c r="K46" s="31">
        <v>126.9</v>
      </c>
      <c r="L46" s="31">
        <v>121.15</v>
      </c>
      <c r="M46" s="31">
        <v>392.01010000000002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102.5</v>
      </c>
      <c r="D47" s="40">
        <v>102.95</v>
      </c>
      <c r="E47" s="40">
        <v>100.55000000000001</v>
      </c>
      <c r="F47" s="40">
        <v>98.600000000000009</v>
      </c>
      <c r="G47" s="40">
        <v>96.200000000000017</v>
      </c>
      <c r="H47" s="40">
        <v>104.9</v>
      </c>
      <c r="I47" s="40">
        <v>107.30000000000001</v>
      </c>
      <c r="J47" s="40">
        <v>109.25</v>
      </c>
      <c r="K47" s="31">
        <v>105.35</v>
      </c>
      <c r="L47" s="31">
        <v>101</v>
      </c>
      <c r="M47" s="31">
        <v>19.341750000000001</v>
      </c>
      <c r="N47" s="1"/>
      <c r="O47" s="1"/>
    </row>
    <row r="48" spans="1:15" ht="12.75" customHeight="1">
      <c r="A48" s="31">
        <v>38</v>
      </c>
      <c r="B48" s="31" t="s">
        <v>58</v>
      </c>
      <c r="C48" s="31">
        <v>3346.35</v>
      </c>
      <c r="D48" s="40">
        <v>3336.7833333333333</v>
      </c>
      <c r="E48" s="40">
        <v>3314.5666666666666</v>
      </c>
      <c r="F48" s="40">
        <v>3282.7833333333333</v>
      </c>
      <c r="G48" s="40">
        <v>3260.5666666666666</v>
      </c>
      <c r="H48" s="40">
        <v>3368.5666666666666</v>
      </c>
      <c r="I48" s="40">
        <v>3390.7833333333328</v>
      </c>
      <c r="J48" s="40">
        <v>3422.5666666666666</v>
      </c>
      <c r="K48" s="31">
        <v>3359</v>
      </c>
      <c r="L48" s="31">
        <v>3305</v>
      </c>
      <c r="M48" s="31">
        <v>5.9174499999999997</v>
      </c>
      <c r="N48" s="1"/>
      <c r="O48" s="1"/>
    </row>
    <row r="49" spans="1:15" ht="12.75" customHeight="1">
      <c r="A49" s="31">
        <v>39</v>
      </c>
      <c r="B49" s="31" t="s">
        <v>308</v>
      </c>
      <c r="C49" s="31">
        <v>227.25</v>
      </c>
      <c r="D49" s="40">
        <v>225.93333333333331</v>
      </c>
      <c r="E49" s="40">
        <v>218.86666666666662</v>
      </c>
      <c r="F49" s="40">
        <v>210.48333333333332</v>
      </c>
      <c r="G49" s="40">
        <v>203.41666666666663</v>
      </c>
      <c r="H49" s="40">
        <v>234.31666666666661</v>
      </c>
      <c r="I49" s="40">
        <v>241.38333333333327</v>
      </c>
      <c r="J49" s="40">
        <v>249.76666666666659</v>
      </c>
      <c r="K49" s="31">
        <v>233</v>
      </c>
      <c r="L49" s="31">
        <v>217.55</v>
      </c>
      <c r="M49" s="31">
        <v>43.073340000000002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3117.9</v>
      </c>
      <c r="D50" s="40">
        <v>3139.15</v>
      </c>
      <c r="E50" s="40">
        <v>3080.4500000000003</v>
      </c>
      <c r="F50" s="40">
        <v>3043</v>
      </c>
      <c r="G50" s="40">
        <v>2984.3</v>
      </c>
      <c r="H50" s="40">
        <v>3176.6000000000004</v>
      </c>
      <c r="I50" s="40">
        <v>3235.3</v>
      </c>
      <c r="J50" s="40">
        <v>3272.7500000000005</v>
      </c>
      <c r="K50" s="31">
        <v>3197.85</v>
      </c>
      <c r="L50" s="31">
        <v>3101.7</v>
      </c>
      <c r="M50" s="31">
        <v>0.17859</v>
      </c>
      <c r="N50" s="1"/>
      <c r="O50" s="1"/>
    </row>
    <row r="51" spans="1:15" ht="12.75" customHeight="1">
      <c r="A51" s="31">
        <v>41</v>
      </c>
      <c r="B51" s="31" t="s">
        <v>310</v>
      </c>
      <c r="C51" s="31">
        <v>2049.5</v>
      </c>
      <c r="D51" s="40">
        <v>2065.4166666666665</v>
      </c>
      <c r="E51" s="40">
        <v>2030.1333333333332</v>
      </c>
      <c r="F51" s="40">
        <v>2010.7666666666667</v>
      </c>
      <c r="G51" s="40">
        <v>1975.4833333333333</v>
      </c>
      <c r="H51" s="40">
        <v>2084.7833333333328</v>
      </c>
      <c r="I51" s="40">
        <v>2120.0666666666666</v>
      </c>
      <c r="J51" s="40">
        <v>2139.4333333333329</v>
      </c>
      <c r="K51" s="31">
        <v>2100.6999999999998</v>
      </c>
      <c r="L51" s="31">
        <v>2046.05</v>
      </c>
      <c r="M51" s="31">
        <v>2.7621899999999999</v>
      </c>
      <c r="N51" s="1"/>
      <c r="O51" s="1"/>
    </row>
    <row r="52" spans="1:15" ht="12.75" customHeight="1">
      <c r="A52" s="31">
        <v>42</v>
      </c>
      <c r="B52" s="31" t="s">
        <v>311</v>
      </c>
      <c r="C52" s="31">
        <v>9253.0499999999993</v>
      </c>
      <c r="D52" s="40">
        <v>9253.8666666666668</v>
      </c>
      <c r="E52" s="40">
        <v>9209.1833333333343</v>
      </c>
      <c r="F52" s="40">
        <v>9165.3166666666675</v>
      </c>
      <c r="G52" s="40">
        <v>9120.633333333335</v>
      </c>
      <c r="H52" s="40">
        <v>9297.7333333333336</v>
      </c>
      <c r="I52" s="40">
        <v>9342.4166666666642</v>
      </c>
      <c r="J52" s="40">
        <v>9386.2833333333328</v>
      </c>
      <c r="K52" s="31">
        <v>9298.5499999999993</v>
      </c>
      <c r="L52" s="31">
        <v>9210</v>
      </c>
      <c r="M52" s="31">
        <v>5.9330000000000001E-2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741.75</v>
      </c>
      <c r="D53" s="40">
        <v>739.91666666666663</v>
      </c>
      <c r="E53" s="40">
        <v>734.83333333333326</v>
      </c>
      <c r="F53" s="40">
        <v>727.91666666666663</v>
      </c>
      <c r="G53" s="40">
        <v>722.83333333333326</v>
      </c>
      <c r="H53" s="40">
        <v>746.83333333333326</v>
      </c>
      <c r="I53" s="40">
        <v>751.91666666666652</v>
      </c>
      <c r="J53" s="40">
        <v>758.83333333333326</v>
      </c>
      <c r="K53" s="31">
        <v>745</v>
      </c>
      <c r="L53" s="31">
        <v>733</v>
      </c>
      <c r="M53" s="31">
        <v>19.300979999999999</v>
      </c>
      <c r="N53" s="1"/>
      <c r="O53" s="1"/>
    </row>
    <row r="54" spans="1:15" ht="12.75" customHeight="1">
      <c r="A54" s="31">
        <v>44</v>
      </c>
      <c r="B54" s="31" t="s">
        <v>312</v>
      </c>
      <c r="C54" s="31">
        <v>558.29999999999995</v>
      </c>
      <c r="D54" s="40">
        <v>561.9666666666667</v>
      </c>
      <c r="E54" s="40">
        <v>551.93333333333339</v>
      </c>
      <c r="F54" s="40">
        <v>545.56666666666672</v>
      </c>
      <c r="G54" s="40">
        <v>535.53333333333342</v>
      </c>
      <c r="H54" s="40">
        <v>568.33333333333337</v>
      </c>
      <c r="I54" s="40">
        <v>578.36666666666667</v>
      </c>
      <c r="J54" s="40">
        <v>584.73333333333335</v>
      </c>
      <c r="K54" s="31">
        <v>572</v>
      </c>
      <c r="L54" s="31">
        <v>555.6</v>
      </c>
      <c r="M54" s="31">
        <v>1.9874799999999999</v>
      </c>
      <c r="N54" s="1"/>
      <c r="O54" s="1"/>
    </row>
    <row r="55" spans="1:15" ht="12.75" customHeight="1">
      <c r="A55" s="31">
        <v>45</v>
      </c>
      <c r="B55" s="31" t="s">
        <v>246</v>
      </c>
      <c r="C55" s="31">
        <v>3950.5</v>
      </c>
      <c r="D55" s="40">
        <v>3940.8333333333335</v>
      </c>
      <c r="E55" s="40">
        <v>3917.666666666667</v>
      </c>
      <c r="F55" s="40">
        <v>3884.8333333333335</v>
      </c>
      <c r="G55" s="40">
        <v>3861.666666666667</v>
      </c>
      <c r="H55" s="40">
        <v>3973.666666666667</v>
      </c>
      <c r="I55" s="40">
        <v>3996.8333333333339</v>
      </c>
      <c r="J55" s="40">
        <v>4029.666666666667</v>
      </c>
      <c r="K55" s="31">
        <v>3964</v>
      </c>
      <c r="L55" s="31">
        <v>3908</v>
      </c>
      <c r="M55" s="31">
        <v>1.54864</v>
      </c>
      <c r="N55" s="1"/>
      <c r="O55" s="1"/>
    </row>
    <row r="56" spans="1:15" ht="12.75" customHeight="1">
      <c r="A56" s="31">
        <v>46</v>
      </c>
      <c r="B56" s="31" t="s">
        <v>62</v>
      </c>
      <c r="C56" s="31">
        <v>790.15</v>
      </c>
      <c r="D56" s="40">
        <v>789.35</v>
      </c>
      <c r="E56" s="40">
        <v>785</v>
      </c>
      <c r="F56" s="40">
        <v>779.85</v>
      </c>
      <c r="G56" s="40">
        <v>775.5</v>
      </c>
      <c r="H56" s="40">
        <v>794.5</v>
      </c>
      <c r="I56" s="40">
        <v>798.85000000000014</v>
      </c>
      <c r="J56" s="40">
        <v>804</v>
      </c>
      <c r="K56" s="31">
        <v>793.7</v>
      </c>
      <c r="L56" s="31">
        <v>784.2</v>
      </c>
      <c r="M56" s="31">
        <v>49.093249999999998</v>
      </c>
      <c r="N56" s="1"/>
      <c r="O56" s="1"/>
    </row>
    <row r="57" spans="1:15" ht="12.75" customHeight="1">
      <c r="A57" s="31">
        <v>47</v>
      </c>
      <c r="B57" s="31" t="s">
        <v>313</v>
      </c>
      <c r="C57" s="31">
        <v>3411.85</v>
      </c>
      <c r="D57" s="40">
        <v>3414.2833333333333</v>
      </c>
      <c r="E57" s="40">
        <v>3358.5666666666666</v>
      </c>
      <c r="F57" s="40">
        <v>3305.2833333333333</v>
      </c>
      <c r="G57" s="40">
        <v>3249.5666666666666</v>
      </c>
      <c r="H57" s="40">
        <v>3467.5666666666666</v>
      </c>
      <c r="I57" s="40">
        <v>3523.2833333333328</v>
      </c>
      <c r="J57" s="40">
        <v>3576.5666666666666</v>
      </c>
      <c r="K57" s="31">
        <v>3470</v>
      </c>
      <c r="L57" s="31">
        <v>3361</v>
      </c>
      <c r="M57" s="31">
        <v>0.95547000000000004</v>
      </c>
      <c r="N57" s="1"/>
      <c r="O57" s="1"/>
    </row>
    <row r="58" spans="1:15" ht="12.75" customHeight="1">
      <c r="A58" s="31">
        <v>48</v>
      </c>
      <c r="B58" s="31" t="s">
        <v>314</v>
      </c>
      <c r="C58" s="31">
        <v>1330.85</v>
      </c>
      <c r="D58" s="40">
        <v>1335.6333333333332</v>
      </c>
      <c r="E58" s="40">
        <v>1321.7666666666664</v>
      </c>
      <c r="F58" s="40">
        <v>1312.6833333333332</v>
      </c>
      <c r="G58" s="40">
        <v>1298.8166666666664</v>
      </c>
      <c r="H58" s="40">
        <v>1344.7166666666665</v>
      </c>
      <c r="I58" s="40">
        <v>1358.5833333333333</v>
      </c>
      <c r="J58" s="40">
        <v>1367.6666666666665</v>
      </c>
      <c r="K58" s="31">
        <v>1349.5</v>
      </c>
      <c r="L58" s="31">
        <v>1326.55</v>
      </c>
      <c r="M58" s="31">
        <v>0.81089999999999995</v>
      </c>
      <c r="N58" s="1"/>
      <c r="O58" s="1"/>
    </row>
    <row r="59" spans="1:15" ht="12.75" customHeight="1">
      <c r="A59" s="31">
        <v>49</v>
      </c>
      <c r="B59" s="31" t="s">
        <v>315</v>
      </c>
      <c r="C59" s="31">
        <v>1241.5999999999999</v>
      </c>
      <c r="D59" s="40">
        <v>1234.5833333333333</v>
      </c>
      <c r="E59" s="40">
        <v>1194.1666666666665</v>
      </c>
      <c r="F59" s="40">
        <v>1146.7333333333333</v>
      </c>
      <c r="G59" s="40">
        <v>1106.3166666666666</v>
      </c>
      <c r="H59" s="40">
        <v>1282.0166666666664</v>
      </c>
      <c r="I59" s="40">
        <v>1322.4333333333329</v>
      </c>
      <c r="J59" s="40">
        <v>1369.8666666666663</v>
      </c>
      <c r="K59" s="31">
        <v>1275</v>
      </c>
      <c r="L59" s="31">
        <v>1187.1500000000001</v>
      </c>
      <c r="M59" s="31">
        <v>25.550039999999999</v>
      </c>
      <c r="N59" s="1"/>
      <c r="O59" s="1"/>
    </row>
    <row r="60" spans="1:15" ht="12" customHeight="1">
      <c r="A60" s="31">
        <v>50</v>
      </c>
      <c r="B60" s="31" t="s">
        <v>63</v>
      </c>
      <c r="C60" s="31">
        <v>3700.6</v>
      </c>
      <c r="D60" s="40">
        <v>3708.1833333333329</v>
      </c>
      <c r="E60" s="40">
        <v>3687.4166666666661</v>
      </c>
      <c r="F60" s="40">
        <v>3674.2333333333331</v>
      </c>
      <c r="G60" s="40">
        <v>3653.4666666666662</v>
      </c>
      <c r="H60" s="40">
        <v>3721.3666666666659</v>
      </c>
      <c r="I60" s="40">
        <v>3742.1333333333332</v>
      </c>
      <c r="J60" s="40">
        <v>3755.3166666666657</v>
      </c>
      <c r="K60" s="31">
        <v>3728.95</v>
      </c>
      <c r="L60" s="31">
        <v>3695</v>
      </c>
      <c r="M60" s="31">
        <v>4.7953700000000001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252.85</v>
      </c>
      <c r="D61" s="40">
        <v>253.81666666666669</v>
      </c>
      <c r="E61" s="40">
        <v>250.08333333333337</v>
      </c>
      <c r="F61" s="40">
        <v>247.31666666666669</v>
      </c>
      <c r="G61" s="40">
        <v>243.58333333333337</v>
      </c>
      <c r="H61" s="40">
        <v>256.58333333333337</v>
      </c>
      <c r="I61" s="40">
        <v>260.31666666666666</v>
      </c>
      <c r="J61" s="40">
        <v>263.08333333333337</v>
      </c>
      <c r="K61" s="31">
        <v>257.55</v>
      </c>
      <c r="L61" s="31">
        <v>251.05</v>
      </c>
      <c r="M61" s="31">
        <v>8.6667900000000007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1324.45</v>
      </c>
      <c r="D62" s="40">
        <v>1332.1499999999999</v>
      </c>
      <c r="E62" s="40">
        <v>1304.3499999999997</v>
      </c>
      <c r="F62" s="40">
        <v>1284.2499999999998</v>
      </c>
      <c r="G62" s="40">
        <v>1256.4499999999996</v>
      </c>
      <c r="H62" s="40">
        <v>1352.2499999999998</v>
      </c>
      <c r="I62" s="40">
        <v>1380.05</v>
      </c>
      <c r="J62" s="40">
        <v>1400.1499999999999</v>
      </c>
      <c r="K62" s="31">
        <v>1359.95</v>
      </c>
      <c r="L62" s="31">
        <v>1312.05</v>
      </c>
      <c r="M62" s="31">
        <v>2.0758200000000002</v>
      </c>
      <c r="N62" s="1"/>
      <c r="O62" s="1"/>
    </row>
    <row r="63" spans="1:15" ht="12.75" customHeight="1">
      <c r="A63" s="31">
        <v>53</v>
      </c>
      <c r="B63" s="31" t="s">
        <v>66</v>
      </c>
      <c r="C63" s="31">
        <v>7430.65</v>
      </c>
      <c r="D63" s="40">
        <v>7423.55</v>
      </c>
      <c r="E63" s="40">
        <v>7387.1</v>
      </c>
      <c r="F63" s="40">
        <v>7343.55</v>
      </c>
      <c r="G63" s="40">
        <v>7307.1</v>
      </c>
      <c r="H63" s="40">
        <v>7467.1</v>
      </c>
      <c r="I63" s="40">
        <v>7503.5499999999993</v>
      </c>
      <c r="J63" s="40">
        <v>7547.1</v>
      </c>
      <c r="K63" s="31">
        <v>7460</v>
      </c>
      <c r="L63" s="31">
        <v>7380</v>
      </c>
      <c r="M63" s="31">
        <v>7.0043600000000001</v>
      </c>
      <c r="N63" s="1"/>
      <c r="O63" s="1"/>
    </row>
    <row r="64" spans="1:15" ht="12.75" customHeight="1">
      <c r="A64" s="31">
        <v>54</v>
      </c>
      <c r="B64" s="31" t="s">
        <v>65</v>
      </c>
      <c r="C64" s="31">
        <v>16750.5</v>
      </c>
      <c r="D64" s="40">
        <v>16687.166666666668</v>
      </c>
      <c r="E64" s="40">
        <v>16547.383333333335</v>
      </c>
      <c r="F64" s="40">
        <v>16344.266666666666</v>
      </c>
      <c r="G64" s="40">
        <v>16204.483333333334</v>
      </c>
      <c r="H64" s="40">
        <v>16890.283333333336</v>
      </c>
      <c r="I64" s="40">
        <v>17030.066666666669</v>
      </c>
      <c r="J64" s="40">
        <v>17233.183333333338</v>
      </c>
      <c r="K64" s="31">
        <v>16826.95</v>
      </c>
      <c r="L64" s="31">
        <v>16484.05</v>
      </c>
      <c r="M64" s="31">
        <v>1.80816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4284.3500000000004</v>
      </c>
      <c r="D65" s="40">
        <v>4297.6500000000005</v>
      </c>
      <c r="E65" s="40">
        <v>4255.9500000000007</v>
      </c>
      <c r="F65" s="40">
        <v>4227.55</v>
      </c>
      <c r="G65" s="40">
        <v>4185.8500000000004</v>
      </c>
      <c r="H65" s="40">
        <v>4326.0500000000011</v>
      </c>
      <c r="I65" s="40">
        <v>4367.75</v>
      </c>
      <c r="J65" s="40">
        <v>4396.1500000000015</v>
      </c>
      <c r="K65" s="31">
        <v>4339.3500000000004</v>
      </c>
      <c r="L65" s="31">
        <v>4269.25</v>
      </c>
      <c r="M65" s="31">
        <v>0.10653</v>
      </c>
      <c r="N65" s="1"/>
      <c r="O65" s="1"/>
    </row>
    <row r="66" spans="1:15" ht="12.75" customHeight="1">
      <c r="A66" s="31">
        <v>56</v>
      </c>
      <c r="B66" s="31" t="s">
        <v>318</v>
      </c>
      <c r="C66" s="31">
        <v>4319.6499999999996</v>
      </c>
      <c r="D66" s="40">
        <v>4314.7333333333327</v>
      </c>
      <c r="E66" s="40">
        <v>4255.0666666666657</v>
      </c>
      <c r="F66" s="40">
        <v>4190.4833333333327</v>
      </c>
      <c r="G66" s="40">
        <v>4130.8166666666657</v>
      </c>
      <c r="H66" s="40">
        <v>4379.3166666666657</v>
      </c>
      <c r="I66" s="40">
        <v>4438.9833333333318</v>
      </c>
      <c r="J66" s="40">
        <v>4503.5666666666657</v>
      </c>
      <c r="K66" s="31">
        <v>4374.3999999999996</v>
      </c>
      <c r="L66" s="31">
        <v>4250.1499999999996</v>
      </c>
      <c r="M66" s="31">
        <v>1.1055200000000001</v>
      </c>
      <c r="N66" s="1"/>
      <c r="O66" s="1"/>
    </row>
    <row r="67" spans="1:15" ht="12.75" customHeight="1">
      <c r="A67" s="31">
        <v>57</v>
      </c>
      <c r="B67" s="31" t="s">
        <v>67</v>
      </c>
      <c r="C67" s="31">
        <v>2456.1999999999998</v>
      </c>
      <c r="D67" s="40">
        <v>2464.85</v>
      </c>
      <c r="E67" s="40">
        <v>2433.35</v>
      </c>
      <c r="F67" s="40">
        <v>2410.5</v>
      </c>
      <c r="G67" s="40">
        <v>2379</v>
      </c>
      <c r="H67" s="40">
        <v>2487.6999999999998</v>
      </c>
      <c r="I67" s="40">
        <v>2519.1999999999998</v>
      </c>
      <c r="J67" s="40">
        <v>2542.0499999999997</v>
      </c>
      <c r="K67" s="31">
        <v>2496.35</v>
      </c>
      <c r="L67" s="31">
        <v>2442</v>
      </c>
      <c r="M67" s="31">
        <v>2.0167000000000002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133.44999999999999</v>
      </c>
      <c r="D68" s="40">
        <v>133.29999999999998</v>
      </c>
      <c r="E68" s="40">
        <v>132.59999999999997</v>
      </c>
      <c r="F68" s="40">
        <v>131.74999999999997</v>
      </c>
      <c r="G68" s="40">
        <v>131.04999999999995</v>
      </c>
      <c r="H68" s="40">
        <v>134.14999999999998</v>
      </c>
      <c r="I68" s="40">
        <v>134.84999999999997</v>
      </c>
      <c r="J68" s="40">
        <v>135.69999999999999</v>
      </c>
      <c r="K68" s="31">
        <v>134</v>
      </c>
      <c r="L68" s="31">
        <v>132.44999999999999</v>
      </c>
      <c r="M68" s="31">
        <v>2.1191399999999998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364.9</v>
      </c>
      <c r="D69" s="40">
        <v>362.05</v>
      </c>
      <c r="E69" s="40">
        <v>358.1</v>
      </c>
      <c r="F69" s="40">
        <v>351.3</v>
      </c>
      <c r="G69" s="40">
        <v>347.35</v>
      </c>
      <c r="H69" s="40">
        <v>368.85</v>
      </c>
      <c r="I69" s="40">
        <v>372.79999999999995</v>
      </c>
      <c r="J69" s="40">
        <v>379.6</v>
      </c>
      <c r="K69" s="31">
        <v>366</v>
      </c>
      <c r="L69" s="31">
        <v>355.25</v>
      </c>
      <c r="M69" s="31">
        <v>6.4840400000000002</v>
      </c>
      <c r="N69" s="1"/>
      <c r="O69" s="1"/>
    </row>
    <row r="70" spans="1:15" ht="12.75" customHeight="1">
      <c r="A70" s="31">
        <v>60</v>
      </c>
      <c r="B70" s="31" t="s">
        <v>68</v>
      </c>
      <c r="C70" s="31">
        <v>283.60000000000002</v>
      </c>
      <c r="D70" s="40">
        <v>284</v>
      </c>
      <c r="E70" s="40">
        <v>281.75</v>
      </c>
      <c r="F70" s="40">
        <v>279.89999999999998</v>
      </c>
      <c r="G70" s="40">
        <v>277.64999999999998</v>
      </c>
      <c r="H70" s="40">
        <v>285.85000000000002</v>
      </c>
      <c r="I70" s="40">
        <v>288.10000000000002</v>
      </c>
      <c r="J70" s="40">
        <v>289.95000000000005</v>
      </c>
      <c r="K70" s="31">
        <v>286.25</v>
      </c>
      <c r="L70" s="31">
        <v>282.14999999999998</v>
      </c>
      <c r="M70" s="31">
        <v>20.943680000000001</v>
      </c>
      <c r="N70" s="1"/>
      <c r="O70" s="1"/>
    </row>
    <row r="71" spans="1:15" ht="12.75" customHeight="1">
      <c r="A71" s="31">
        <v>61</v>
      </c>
      <c r="B71" s="31" t="s">
        <v>69</v>
      </c>
      <c r="C71" s="31">
        <v>79.150000000000006</v>
      </c>
      <c r="D71" s="40">
        <v>79.216666666666669</v>
      </c>
      <c r="E71" s="40">
        <v>78.683333333333337</v>
      </c>
      <c r="F71" s="40">
        <v>78.216666666666669</v>
      </c>
      <c r="G71" s="40">
        <v>77.683333333333337</v>
      </c>
      <c r="H71" s="40">
        <v>79.683333333333337</v>
      </c>
      <c r="I71" s="40">
        <v>80.216666666666669</v>
      </c>
      <c r="J71" s="40">
        <v>80.683333333333337</v>
      </c>
      <c r="K71" s="31">
        <v>79.75</v>
      </c>
      <c r="L71" s="31">
        <v>78.75</v>
      </c>
      <c r="M71" s="31">
        <v>114.5382</v>
      </c>
      <c r="N71" s="1"/>
      <c r="O71" s="1"/>
    </row>
    <row r="72" spans="1:15" ht="12.75" customHeight="1">
      <c r="A72" s="31">
        <v>62</v>
      </c>
      <c r="B72" s="31" t="s">
        <v>248</v>
      </c>
      <c r="C72" s="31">
        <v>57.2</v>
      </c>
      <c r="D72" s="40">
        <v>57.383333333333333</v>
      </c>
      <c r="E72" s="40">
        <v>56.816666666666663</v>
      </c>
      <c r="F72" s="40">
        <v>56.43333333333333</v>
      </c>
      <c r="G72" s="40">
        <v>55.86666666666666</v>
      </c>
      <c r="H72" s="40">
        <v>57.766666666666666</v>
      </c>
      <c r="I72" s="40">
        <v>58.333333333333343</v>
      </c>
      <c r="J72" s="40">
        <v>58.716666666666669</v>
      </c>
      <c r="K72" s="31">
        <v>57.95</v>
      </c>
      <c r="L72" s="31">
        <v>57</v>
      </c>
      <c r="M72" s="31">
        <v>55.85134</v>
      </c>
      <c r="N72" s="1"/>
      <c r="O72" s="1"/>
    </row>
    <row r="73" spans="1:15" ht="12.75" customHeight="1">
      <c r="A73" s="31">
        <v>63</v>
      </c>
      <c r="B73" s="31" t="s">
        <v>321</v>
      </c>
      <c r="C73" s="31">
        <v>18.2</v>
      </c>
      <c r="D73" s="40">
        <v>18.233333333333331</v>
      </c>
      <c r="E73" s="40">
        <v>18.066666666666663</v>
      </c>
      <c r="F73" s="40">
        <v>17.933333333333334</v>
      </c>
      <c r="G73" s="40">
        <v>17.766666666666666</v>
      </c>
      <c r="H73" s="40">
        <v>18.36666666666666</v>
      </c>
      <c r="I73" s="40">
        <v>18.533333333333324</v>
      </c>
      <c r="J73" s="40">
        <v>18.666666666666657</v>
      </c>
      <c r="K73" s="31">
        <v>18.399999999999999</v>
      </c>
      <c r="L73" s="31">
        <v>18.100000000000001</v>
      </c>
      <c r="M73" s="31">
        <v>38.175199999999997</v>
      </c>
      <c r="N73" s="1"/>
      <c r="O73" s="1"/>
    </row>
    <row r="74" spans="1:15" ht="12.75" customHeight="1">
      <c r="A74" s="31">
        <v>64</v>
      </c>
      <c r="B74" s="31" t="s">
        <v>70</v>
      </c>
      <c r="C74" s="31">
        <v>1737.75</v>
      </c>
      <c r="D74" s="40">
        <v>1732.9166666666667</v>
      </c>
      <c r="E74" s="40">
        <v>1719.8333333333335</v>
      </c>
      <c r="F74" s="40">
        <v>1701.9166666666667</v>
      </c>
      <c r="G74" s="40">
        <v>1688.8333333333335</v>
      </c>
      <c r="H74" s="40">
        <v>1750.8333333333335</v>
      </c>
      <c r="I74" s="40">
        <v>1763.916666666667</v>
      </c>
      <c r="J74" s="40">
        <v>1781.8333333333335</v>
      </c>
      <c r="K74" s="31">
        <v>1746</v>
      </c>
      <c r="L74" s="31">
        <v>1715</v>
      </c>
      <c r="M74" s="31">
        <v>1.5204</v>
      </c>
      <c r="N74" s="1"/>
      <c r="O74" s="1"/>
    </row>
    <row r="75" spans="1:15" ht="12.75" customHeight="1">
      <c r="A75" s="31">
        <v>65</v>
      </c>
      <c r="B75" s="31" t="s">
        <v>322</v>
      </c>
      <c r="C75" s="31">
        <v>5408.6</v>
      </c>
      <c r="D75" s="40">
        <v>5392.05</v>
      </c>
      <c r="E75" s="40">
        <v>5358.1</v>
      </c>
      <c r="F75" s="40">
        <v>5307.6</v>
      </c>
      <c r="G75" s="40">
        <v>5273.6500000000005</v>
      </c>
      <c r="H75" s="40">
        <v>5442.55</v>
      </c>
      <c r="I75" s="40">
        <v>5476.4999999999991</v>
      </c>
      <c r="J75" s="40">
        <v>5527</v>
      </c>
      <c r="K75" s="31">
        <v>5426</v>
      </c>
      <c r="L75" s="31">
        <v>5341.55</v>
      </c>
      <c r="M75" s="31">
        <v>7.2550000000000003E-2</v>
      </c>
      <c r="N75" s="1"/>
      <c r="O75" s="1"/>
    </row>
    <row r="76" spans="1:15" ht="12.75" customHeight="1">
      <c r="A76" s="31">
        <v>66</v>
      </c>
      <c r="B76" s="31" t="s">
        <v>73</v>
      </c>
      <c r="C76" s="31">
        <v>836.55</v>
      </c>
      <c r="D76" s="40">
        <v>834.19999999999993</v>
      </c>
      <c r="E76" s="40">
        <v>829.74999999999989</v>
      </c>
      <c r="F76" s="40">
        <v>822.94999999999993</v>
      </c>
      <c r="G76" s="40">
        <v>818.49999999999989</v>
      </c>
      <c r="H76" s="40">
        <v>840.99999999999989</v>
      </c>
      <c r="I76" s="40">
        <v>845.44999999999993</v>
      </c>
      <c r="J76" s="40">
        <v>852.24999999999989</v>
      </c>
      <c r="K76" s="31">
        <v>838.65</v>
      </c>
      <c r="L76" s="31">
        <v>827.4</v>
      </c>
      <c r="M76" s="31">
        <v>3.98725</v>
      </c>
      <c r="N76" s="1"/>
      <c r="O76" s="1"/>
    </row>
    <row r="77" spans="1:15" ht="12.75" customHeight="1">
      <c r="A77" s="31">
        <v>67</v>
      </c>
      <c r="B77" s="31" t="s">
        <v>323</v>
      </c>
      <c r="C77" s="31">
        <v>395.35</v>
      </c>
      <c r="D77" s="40">
        <v>395.65000000000003</v>
      </c>
      <c r="E77" s="40">
        <v>391.30000000000007</v>
      </c>
      <c r="F77" s="40">
        <v>387.25000000000006</v>
      </c>
      <c r="G77" s="40">
        <v>382.90000000000009</v>
      </c>
      <c r="H77" s="40">
        <v>399.70000000000005</v>
      </c>
      <c r="I77" s="40">
        <v>404.05000000000007</v>
      </c>
      <c r="J77" s="40">
        <v>408.1</v>
      </c>
      <c r="K77" s="31">
        <v>400</v>
      </c>
      <c r="L77" s="31">
        <v>391.6</v>
      </c>
      <c r="M77" s="31">
        <v>1.3494600000000001</v>
      </c>
      <c r="N77" s="1"/>
      <c r="O77" s="1"/>
    </row>
    <row r="78" spans="1:15" ht="12.75" customHeight="1">
      <c r="A78" s="31">
        <v>68</v>
      </c>
      <c r="B78" s="31" t="s">
        <v>72</v>
      </c>
      <c r="C78" s="31">
        <v>197.05</v>
      </c>
      <c r="D78" s="40">
        <v>197.26666666666665</v>
      </c>
      <c r="E78" s="40">
        <v>195.2833333333333</v>
      </c>
      <c r="F78" s="40">
        <v>193.51666666666665</v>
      </c>
      <c r="G78" s="40">
        <v>191.5333333333333</v>
      </c>
      <c r="H78" s="40">
        <v>199.0333333333333</v>
      </c>
      <c r="I78" s="40">
        <v>201.01666666666665</v>
      </c>
      <c r="J78" s="40">
        <v>202.7833333333333</v>
      </c>
      <c r="K78" s="31">
        <v>199.25</v>
      </c>
      <c r="L78" s="31">
        <v>195.5</v>
      </c>
      <c r="M78" s="31">
        <v>38.604059999999997</v>
      </c>
      <c r="N78" s="1"/>
      <c r="O78" s="1"/>
    </row>
    <row r="79" spans="1:15" ht="12.75" customHeight="1">
      <c r="A79" s="31">
        <v>69</v>
      </c>
      <c r="B79" s="31" t="s">
        <v>74</v>
      </c>
      <c r="C79" s="31">
        <v>773.85</v>
      </c>
      <c r="D79" s="40">
        <v>769.63333333333321</v>
      </c>
      <c r="E79" s="40">
        <v>762.76666666666642</v>
      </c>
      <c r="F79" s="40">
        <v>751.68333333333317</v>
      </c>
      <c r="G79" s="40">
        <v>744.81666666666638</v>
      </c>
      <c r="H79" s="40">
        <v>780.71666666666647</v>
      </c>
      <c r="I79" s="40">
        <v>787.58333333333326</v>
      </c>
      <c r="J79" s="40">
        <v>798.66666666666652</v>
      </c>
      <c r="K79" s="31">
        <v>776.5</v>
      </c>
      <c r="L79" s="31">
        <v>758.55</v>
      </c>
      <c r="M79" s="31">
        <v>12.039099999999999</v>
      </c>
      <c r="N79" s="1"/>
      <c r="O79" s="1"/>
    </row>
    <row r="80" spans="1:15" ht="12.75" customHeight="1">
      <c r="A80" s="31">
        <v>70</v>
      </c>
      <c r="B80" s="31" t="s">
        <v>77</v>
      </c>
      <c r="C80" s="31">
        <v>55.65</v>
      </c>
      <c r="D80" s="40">
        <v>55.70000000000001</v>
      </c>
      <c r="E80" s="40">
        <v>55.15000000000002</v>
      </c>
      <c r="F80" s="40">
        <v>54.650000000000013</v>
      </c>
      <c r="G80" s="40">
        <v>54.100000000000023</v>
      </c>
      <c r="H80" s="40">
        <v>56.200000000000017</v>
      </c>
      <c r="I80" s="40">
        <v>56.750000000000014</v>
      </c>
      <c r="J80" s="40">
        <v>57.250000000000014</v>
      </c>
      <c r="K80" s="31">
        <v>56.25</v>
      </c>
      <c r="L80" s="31">
        <v>55.2</v>
      </c>
      <c r="M80" s="31">
        <v>182.26347000000001</v>
      </c>
      <c r="N80" s="1"/>
      <c r="O80" s="1"/>
    </row>
    <row r="81" spans="1:15" ht="12.75" customHeight="1">
      <c r="A81" s="31">
        <v>71</v>
      </c>
      <c r="B81" s="31" t="s">
        <v>81</v>
      </c>
      <c r="C81" s="31">
        <v>491.15</v>
      </c>
      <c r="D81" s="40">
        <v>490.3</v>
      </c>
      <c r="E81" s="40">
        <v>488.6</v>
      </c>
      <c r="F81" s="40">
        <v>486.05</v>
      </c>
      <c r="G81" s="40">
        <v>484.35</v>
      </c>
      <c r="H81" s="40">
        <v>492.85</v>
      </c>
      <c r="I81" s="40">
        <v>494.54999999999995</v>
      </c>
      <c r="J81" s="40">
        <v>497.1</v>
      </c>
      <c r="K81" s="31">
        <v>492</v>
      </c>
      <c r="L81" s="31">
        <v>487.75</v>
      </c>
      <c r="M81" s="31">
        <v>45.42492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12808.25</v>
      </c>
      <c r="D82" s="40">
        <v>12780.416666666666</v>
      </c>
      <c r="E82" s="40">
        <v>12661.833333333332</v>
      </c>
      <c r="F82" s="40">
        <v>12515.416666666666</v>
      </c>
      <c r="G82" s="40">
        <v>12396.833333333332</v>
      </c>
      <c r="H82" s="40">
        <v>12926.833333333332</v>
      </c>
      <c r="I82" s="40">
        <v>13045.416666666664</v>
      </c>
      <c r="J82" s="40">
        <v>13191.833333333332</v>
      </c>
      <c r="K82" s="31">
        <v>12899</v>
      </c>
      <c r="L82" s="31">
        <v>12634</v>
      </c>
      <c r="M82" s="31">
        <v>1.4069999999999999E-2</v>
      </c>
      <c r="N82" s="1"/>
      <c r="O82" s="1"/>
    </row>
    <row r="83" spans="1:15" ht="12.75" customHeight="1">
      <c r="A83" s="31">
        <v>73</v>
      </c>
      <c r="B83" s="31" t="s">
        <v>76</v>
      </c>
      <c r="C83" s="31">
        <v>686.15</v>
      </c>
      <c r="D83" s="40">
        <v>680.46666666666658</v>
      </c>
      <c r="E83" s="40">
        <v>672.73333333333312</v>
      </c>
      <c r="F83" s="40">
        <v>659.31666666666649</v>
      </c>
      <c r="G83" s="40">
        <v>651.58333333333303</v>
      </c>
      <c r="H83" s="40">
        <v>693.88333333333321</v>
      </c>
      <c r="I83" s="40">
        <v>701.61666666666656</v>
      </c>
      <c r="J83" s="40">
        <v>715.0333333333333</v>
      </c>
      <c r="K83" s="31">
        <v>688.2</v>
      </c>
      <c r="L83" s="31">
        <v>667.05</v>
      </c>
      <c r="M83" s="31">
        <v>194.19891999999999</v>
      </c>
      <c r="N83" s="1"/>
      <c r="O83" s="1"/>
    </row>
    <row r="84" spans="1:15" ht="12.75" customHeight="1">
      <c r="A84" s="31">
        <v>74</v>
      </c>
      <c r="B84" s="31" t="s">
        <v>78</v>
      </c>
      <c r="C84" s="31">
        <v>352.75</v>
      </c>
      <c r="D84" s="40">
        <v>353.51666666666671</v>
      </c>
      <c r="E84" s="40">
        <v>349.33333333333343</v>
      </c>
      <c r="F84" s="40">
        <v>345.91666666666674</v>
      </c>
      <c r="G84" s="40">
        <v>341.73333333333346</v>
      </c>
      <c r="H84" s="40">
        <v>356.93333333333339</v>
      </c>
      <c r="I84" s="40">
        <v>361.11666666666667</v>
      </c>
      <c r="J84" s="40">
        <v>364.53333333333336</v>
      </c>
      <c r="K84" s="31">
        <v>357.7</v>
      </c>
      <c r="L84" s="31">
        <v>350.1</v>
      </c>
      <c r="M84" s="31">
        <v>10.96752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1301.4000000000001</v>
      </c>
      <c r="D85" s="40">
        <v>1303.4833333333333</v>
      </c>
      <c r="E85" s="40">
        <v>1289.9666666666667</v>
      </c>
      <c r="F85" s="40">
        <v>1278.5333333333333</v>
      </c>
      <c r="G85" s="40">
        <v>1265.0166666666667</v>
      </c>
      <c r="H85" s="40">
        <v>1314.9166666666667</v>
      </c>
      <c r="I85" s="40">
        <v>1328.4333333333336</v>
      </c>
      <c r="J85" s="40">
        <v>1339.8666666666668</v>
      </c>
      <c r="K85" s="31">
        <v>1317</v>
      </c>
      <c r="L85" s="31">
        <v>1292.05</v>
      </c>
      <c r="M85" s="31">
        <v>2.1084499999999999</v>
      </c>
      <c r="N85" s="1"/>
      <c r="O85" s="1"/>
    </row>
    <row r="86" spans="1:15" ht="12.75" customHeight="1">
      <c r="A86" s="31">
        <v>76</v>
      </c>
      <c r="B86" s="31" t="s">
        <v>326</v>
      </c>
      <c r="C86" s="31">
        <v>403.65</v>
      </c>
      <c r="D86" s="40">
        <v>403.33333333333331</v>
      </c>
      <c r="E86" s="40">
        <v>398.76666666666665</v>
      </c>
      <c r="F86" s="40">
        <v>393.88333333333333</v>
      </c>
      <c r="G86" s="40">
        <v>389.31666666666666</v>
      </c>
      <c r="H86" s="40">
        <v>408.21666666666664</v>
      </c>
      <c r="I86" s="40">
        <v>412.78333333333336</v>
      </c>
      <c r="J86" s="40">
        <v>417.66666666666663</v>
      </c>
      <c r="K86" s="31">
        <v>407.9</v>
      </c>
      <c r="L86" s="31">
        <v>398.45</v>
      </c>
      <c r="M86" s="31">
        <v>8.5208700000000004</v>
      </c>
      <c r="N86" s="1"/>
      <c r="O86" s="1"/>
    </row>
    <row r="87" spans="1:15" ht="12.75" customHeight="1">
      <c r="A87" s="31">
        <v>77</v>
      </c>
      <c r="B87" s="31" t="s">
        <v>327</v>
      </c>
      <c r="C87" s="31">
        <v>111.55</v>
      </c>
      <c r="D87" s="40">
        <v>112.25</v>
      </c>
      <c r="E87" s="40">
        <v>109.75</v>
      </c>
      <c r="F87" s="40">
        <v>107.95</v>
      </c>
      <c r="G87" s="40">
        <v>105.45</v>
      </c>
      <c r="H87" s="40">
        <v>114.05</v>
      </c>
      <c r="I87" s="40">
        <v>116.55</v>
      </c>
      <c r="J87" s="40">
        <v>118.35</v>
      </c>
      <c r="K87" s="31">
        <v>114.75</v>
      </c>
      <c r="L87" s="31">
        <v>110.45</v>
      </c>
      <c r="M87" s="31">
        <v>4.94306</v>
      </c>
      <c r="N87" s="1"/>
      <c r="O87" s="1"/>
    </row>
    <row r="88" spans="1:15" ht="12.75" customHeight="1">
      <c r="A88" s="31">
        <v>78</v>
      </c>
      <c r="B88" s="31" t="s">
        <v>328</v>
      </c>
      <c r="C88" s="31">
        <v>6422.85</v>
      </c>
      <c r="D88" s="40">
        <v>6455.6166666666659</v>
      </c>
      <c r="E88" s="40">
        <v>6367.2333333333318</v>
      </c>
      <c r="F88" s="40">
        <v>6311.6166666666659</v>
      </c>
      <c r="G88" s="40">
        <v>6223.2333333333318</v>
      </c>
      <c r="H88" s="40">
        <v>6511.2333333333318</v>
      </c>
      <c r="I88" s="40">
        <v>6599.616666666665</v>
      </c>
      <c r="J88" s="40">
        <v>6655.2333333333318</v>
      </c>
      <c r="K88" s="31">
        <v>6544</v>
      </c>
      <c r="L88" s="31">
        <v>6400</v>
      </c>
      <c r="M88" s="31">
        <v>0.67789999999999995</v>
      </c>
      <c r="N88" s="1"/>
      <c r="O88" s="1"/>
    </row>
    <row r="89" spans="1:15" ht="12.75" customHeight="1">
      <c r="A89" s="31">
        <v>79</v>
      </c>
      <c r="B89" s="31" t="s">
        <v>329</v>
      </c>
      <c r="C89" s="31">
        <v>832.4</v>
      </c>
      <c r="D89" s="40">
        <v>835.80000000000007</v>
      </c>
      <c r="E89" s="40">
        <v>821.60000000000014</v>
      </c>
      <c r="F89" s="40">
        <v>810.80000000000007</v>
      </c>
      <c r="G89" s="40">
        <v>796.60000000000014</v>
      </c>
      <c r="H89" s="40">
        <v>846.60000000000014</v>
      </c>
      <c r="I89" s="40">
        <v>860.80000000000018</v>
      </c>
      <c r="J89" s="40">
        <v>871.60000000000014</v>
      </c>
      <c r="K89" s="31">
        <v>850</v>
      </c>
      <c r="L89" s="31">
        <v>825</v>
      </c>
      <c r="M89" s="31">
        <v>0.74173</v>
      </c>
      <c r="N89" s="1"/>
      <c r="O89" s="1"/>
    </row>
    <row r="90" spans="1:15" ht="12.75" customHeight="1">
      <c r="A90" s="31">
        <v>80</v>
      </c>
      <c r="B90" s="31" t="s">
        <v>249</v>
      </c>
      <c r="C90" s="31">
        <v>1211.9000000000001</v>
      </c>
      <c r="D90" s="40">
        <v>1210.6166666666668</v>
      </c>
      <c r="E90" s="40">
        <v>1196.2833333333335</v>
      </c>
      <c r="F90" s="40">
        <v>1180.6666666666667</v>
      </c>
      <c r="G90" s="40">
        <v>1166.3333333333335</v>
      </c>
      <c r="H90" s="40">
        <v>1226.2333333333336</v>
      </c>
      <c r="I90" s="40">
        <v>1240.5666666666666</v>
      </c>
      <c r="J90" s="40">
        <v>1256.1833333333336</v>
      </c>
      <c r="K90" s="31">
        <v>1224.95</v>
      </c>
      <c r="L90" s="31">
        <v>1195</v>
      </c>
      <c r="M90" s="31">
        <v>1.0457099999999999</v>
      </c>
      <c r="N90" s="1"/>
      <c r="O90" s="1"/>
    </row>
    <row r="91" spans="1:15" ht="12.75" customHeight="1">
      <c r="A91" s="31">
        <v>81</v>
      </c>
      <c r="B91" s="31" t="s">
        <v>79</v>
      </c>
      <c r="C91" s="31">
        <v>14328.65</v>
      </c>
      <c r="D91" s="40">
        <v>14303.366666666667</v>
      </c>
      <c r="E91" s="40">
        <v>14225.283333333333</v>
      </c>
      <c r="F91" s="40">
        <v>14121.916666666666</v>
      </c>
      <c r="G91" s="40">
        <v>14043.833333333332</v>
      </c>
      <c r="H91" s="40">
        <v>14406.733333333334</v>
      </c>
      <c r="I91" s="40">
        <v>14484.816666666666</v>
      </c>
      <c r="J91" s="40">
        <v>14588.183333333334</v>
      </c>
      <c r="K91" s="31">
        <v>14381.45</v>
      </c>
      <c r="L91" s="31">
        <v>14200</v>
      </c>
      <c r="M91" s="31">
        <v>0.14710999999999999</v>
      </c>
      <c r="N91" s="1"/>
      <c r="O91" s="1"/>
    </row>
    <row r="92" spans="1:15" ht="12.75" customHeight="1">
      <c r="A92" s="31">
        <v>82</v>
      </c>
      <c r="B92" s="31" t="s">
        <v>330</v>
      </c>
      <c r="C92" s="31">
        <v>398.25</v>
      </c>
      <c r="D92" s="40">
        <v>399.41666666666669</v>
      </c>
      <c r="E92" s="40">
        <v>391.83333333333337</v>
      </c>
      <c r="F92" s="40">
        <v>385.41666666666669</v>
      </c>
      <c r="G92" s="40">
        <v>377.83333333333337</v>
      </c>
      <c r="H92" s="40">
        <v>405.83333333333337</v>
      </c>
      <c r="I92" s="40">
        <v>413.41666666666674</v>
      </c>
      <c r="J92" s="40">
        <v>419.83333333333337</v>
      </c>
      <c r="K92" s="31">
        <v>407</v>
      </c>
      <c r="L92" s="31">
        <v>393</v>
      </c>
      <c r="M92" s="31">
        <v>6.3523800000000001</v>
      </c>
      <c r="N92" s="1"/>
      <c r="O92" s="1"/>
    </row>
    <row r="93" spans="1:15" ht="12.75" customHeight="1">
      <c r="A93" s="31">
        <v>83</v>
      </c>
      <c r="B93" s="31" t="s">
        <v>82</v>
      </c>
      <c r="C93" s="31">
        <v>4070.8</v>
      </c>
      <c r="D93" s="40">
        <v>4079.9</v>
      </c>
      <c r="E93" s="40">
        <v>4041</v>
      </c>
      <c r="F93" s="40">
        <v>4011.2</v>
      </c>
      <c r="G93" s="40">
        <v>3972.2999999999997</v>
      </c>
      <c r="H93" s="40">
        <v>4109.7000000000007</v>
      </c>
      <c r="I93" s="40">
        <v>4148.6000000000004</v>
      </c>
      <c r="J93" s="40">
        <v>4178.4000000000005</v>
      </c>
      <c r="K93" s="31">
        <v>4118.8</v>
      </c>
      <c r="L93" s="31">
        <v>4050.1</v>
      </c>
      <c r="M93" s="31">
        <v>2.9513400000000001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160</v>
      </c>
      <c r="D94" s="40">
        <v>159.41666666666666</v>
      </c>
      <c r="E94" s="40">
        <v>158.33333333333331</v>
      </c>
      <c r="F94" s="40">
        <v>156.66666666666666</v>
      </c>
      <c r="G94" s="40">
        <v>155.58333333333331</v>
      </c>
      <c r="H94" s="40">
        <v>161.08333333333331</v>
      </c>
      <c r="I94" s="40">
        <v>162.16666666666663</v>
      </c>
      <c r="J94" s="40">
        <v>163.83333333333331</v>
      </c>
      <c r="K94" s="31">
        <v>160.5</v>
      </c>
      <c r="L94" s="31">
        <v>157.75</v>
      </c>
      <c r="M94" s="31">
        <v>12.27195</v>
      </c>
      <c r="N94" s="1"/>
      <c r="O94" s="1"/>
    </row>
    <row r="95" spans="1:15" ht="12.75" customHeight="1">
      <c r="A95" s="31">
        <v>85</v>
      </c>
      <c r="B95" s="31" t="s">
        <v>332</v>
      </c>
      <c r="C95" s="31">
        <v>402.55</v>
      </c>
      <c r="D95" s="40">
        <v>402.75</v>
      </c>
      <c r="E95" s="40">
        <v>398.8</v>
      </c>
      <c r="F95" s="40">
        <v>395.05</v>
      </c>
      <c r="G95" s="40">
        <v>391.1</v>
      </c>
      <c r="H95" s="40">
        <v>406.5</v>
      </c>
      <c r="I95" s="40">
        <v>410.45000000000005</v>
      </c>
      <c r="J95" s="40">
        <v>414.2</v>
      </c>
      <c r="K95" s="31">
        <v>406.7</v>
      </c>
      <c r="L95" s="31">
        <v>399</v>
      </c>
      <c r="M95" s="31">
        <v>2.4908000000000001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828.75</v>
      </c>
      <c r="D96" s="40">
        <v>829.13333333333333</v>
      </c>
      <c r="E96" s="40">
        <v>822.61666666666667</v>
      </c>
      <c r="F96" s="40">
        <v>816.48333333333335</v>
      </c>
      <c r="G96" s="40">
        <v>809.9666666666667</v>
      </c>
      <c r="H96" s="40">
        <v>835.26666666666665</v>
      </c>
      <c r="I96" s="40">
        <v>841.7833333333333</v>
      </c>
      <c r="J96" s="40">
        <v>847.91666666666663</v>
      </c>
      <c r="K96" s="31">
        <v>835.65</v>
      </c>
      <c r="L96" s="31">
        <v>823</v>
      </c>
      <c r="M96" s="31">
        <v>2.1366499999999999</v>
      </c>
      <c r="N96" s="1"/>
      <c r="O96" s="1"/>
    </row>
    <row r="97" spans="1:15" ht="12.75" customHeight="1">
      <c r="A97" s="31">
        <v>87</v>
      </c>
      <c r="B97" s="31" t="s">
        <v>333</v>
      </c>
      <c r="C97" s="31">
        <v>2821.35</v>
      </c>
      <c r="D97" s="40">
        <v>2823.25</v>
      </c>
      <c r="E97" s="40">
        <v>2796.5</v>
      </c>
      <c r="F97" s="40">
        <v>2771.65</v>
      </c>
      <c r="G97" s="40">
        <v>2744.9</v>
      </c>
      <c r="H97" s="40">
        <v>2848.1</v>
      </c>
      <c r="I97" s="40">
        <v>2874.85</v>
      </c>
      <c r="J97" s="40">
        <v>2899.7</v>
      </c>
      <c r="K97" s="31">
        <v>2850</v>
      </c>
      <c r="L97" s="31">
        <v>2798.4</v>
      </c>
      <c r="M97" s="31">
        <v>0.31849</v>
      </c>
      <c r="N97" s="1"/>
      <c r="O97" s="1"/>
    </row>
    <row r="98" spans="1:15" ht="12.75" customHeight="1">
      <c r="A98" s="31">
        <v>88</v>
      </c>
      <c r="B98" s="31" t="s">
        <v>334</v>
      </c>
      <c r="C98" s="31">
        <v>299.05</v>
      </c>
      <c r="D98" s="40">
        <v>298.46666666666664</v>
      </c>
      <c r="E98" s="40">
        <v>294.98333333333329</v>
      </c>
      <c r="F98" s="40">
        <v>290.91666666666663</v>
      </c>
      <c r="G98" s="40">
        <v>287.43333333333328</v>
      </c>
      <c r="H98" s="40">
        <v>302.5333333333333</v>
      </c>
      <c r="I98" s="40">
        <v>306.01666666666665</v>
      </c>
      <c r="J98" s="40">
        <v>310.08333333333331</v>
      </c>
      <c r="K98" s="31">
        <v>301.95</v>
      </c>
      <c r="L98" s="31">
        <v>294.39999999999998</v>
      </c>
      <c r="M98" s="31">
        <v>1.1557500000000001</v>
      </c>
      <c r="N98" s="1"/>
      <c r="O98" s="1"/>
    </row>
    <row r="99" spans="1:15" ht="12.75" customHeight="1">
      <c r="A99" s="31">
        <v>89</v>
      </c>
      <c r="B99" s="31" t="s">
        <v>83</v>
      </c>
      <c r="C99" s="31">
        <v>558.1</v>
      </c>
      <c r="D99" s="40">
        <v>557.06666666666672</v>
      </c>
      <c r="E99" s="40">
        <v>551.93333333333339</v>
      </c>
      <c r="F99" s="40">
        <v>545.76666666666665</v>
      </c>
      <c r="G99" s="40">
        <v>540.63333333333333</v>
      </c>
      <c r="H99" s="40">
        <v>563.23333333333346</v>
      </c>
      <c r="I99" s="40">
        <v>568.3666666666669</v>
      </c>
      <c r="J99" s="40">
        <v>574.53333333333353</v>
      </c>
      <c r="K99" s="31">
        <v>562.20000000000005</v>
      </c>
      <c r="L99" s="31">
        <v>550.9</v>
      </c>
      <c r="M99" s="31">
        <v>18.776240000000001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624.75</v>
      </c>
      <c r="D100" s="40">
        <v>633.5</v>
      </c>
      <c r="E100" s="40">
        <v>614</v>
      </c>
      <c r="F100" s="40">
        <v>603.25</v>
      </c>
      <c r="G100" s="40">
        <v>583.75</v>
      </c>
      <c r="H100" s="40">
        <v>644.25</v>
      </c>
      <c r="I100" s="40">
        <v>663.75</v>
      </c>
      <c r="J100" s="40">
        <v>674.5</v>
      </c>
      <c r="K100" s="31">
        <v>653</v>
      </c>
      <c r="L100" s="31">
        <v>622.75</v>
      </c>
      <c r="M100" s="31">
        <v>42.155889999999999</v>
      </c>
      <c r="N100" s="1"/>
      <c r="O100" s="1"/>
    </row>
    <row r="101" spans="1:15" ht="12.75" customHeight="1">
      <c r="A101" s="31">
        <v>91</v>
      </c>
      <c r="B101" s="31" t="s">
        <v>84</v>
      </c>
      <c r="C101" s="31">
        <v>157.5</v>
      </c>
      <c r="D101" s="40">
        <v>157.95000000000002</v>
      </c>
      <c r="E101" s="40">
        <v>156.20000000000005</v>
      </c>
      <c r="F101" s="40">
        <v>154.90000000000003</v>
      </c>
      <c r="G101" s="40">
        <v>153.15000000000006</v>
      </c>
      <c r="H101" s="40">
        <v>159.25000000000003</v>
      </c>
      <c r="I101" s="40">
        <v>160.99999999999997</v>
      </c>
      <c r="J101" s="40">
        <v>162.30000000000001</v>
      </c>
      <c r="K101" s="31">
        <v>159.69999999999999</v>
      </c>
      <c r="L101" s="31">
        <v>156.65</v>
      </c>
      <c r="M101" s="31">
        <v>67.606229999999996</v>
      </c>
      <c r="N101" s="1"/>
      <c r="O101" s="1"/>
    </row>
    <row r="102" spans="1:15" ht="12.75" customHeight="1">
      <c r="A102" s="31">
        <v>92</v>
      </c>
      <c r="B102" s="31" t="s">
        <v>336</v>
      </c>
      <c r="C102" s="31">
        <v>933.3</v>
      </c>
      <c r="D102" s="40">
        <v>904.76666666666677</v>
      </c>
      <c r="E102" s="40">
        <v>862.53333333333353</v>
      </c>
      <c r="F102" s="40">
        <v>791.76666666666677</v>
      </c>
      <c r="G102" s="40">
        <v>749.53333333333353</v>
      </c>
      <c r="H102" s="40">
        <v>975.53333333333353</v>
      </c>
      <c r="I102" s="40">
        <v>1017.7666666666669</v>
      </c>
      <c r="J102" s="40">
        <v>1088.5333333333335</v>
      </c>
      <c r="K102" s="31">
        <v>947</v>
      </c>
      <c r="L102" s="31">
        <v>834</v>
      </c>
      <c r="M102" s="31">
        <v>52.929459999999999</v>
      </c>
      <c r="N102" s="1"/>
      <c r="O102" s="1"/>
    </row>
    <row r="103" spans="1:15" ht="12.75" customHeight="1">
      <c r="A103" s="31">
        <v>93</v>
      </c>
      <c r="B103" s="31" t="s">
        <v>337</v>
      </c>
      <c r="C103" s="31">
        <v>509.05</v>
      </c>
      <c r="D103" s="40">
        <v>511.89999999999992</v>
      </c>
      <c r="E103" s="40">
        <v>504.79999999999984</v>
      </c>
      <c r="F103" s="40">
        <v>500.5499999999999</v>
      </c>
      <c r="G103" s="40">
        <v>493.44999999999982</v>
      </c>
      <c r="H103" s="40">
        <v>516.14999999999986</v>
      </c>
      <c r="I103" s="40">
        <v>523.24999999999989</v>
      </c>
      <c r="J103" s="40">
        <v>527.49999999999989</v>
      </c>
      <c r="K103" s="31">
        <v>519</v>
      </c>
      <c r="L103" s="31">
        <v>507.65</v>
      </c>
      <c r="M103" s="31">
        <v>0.39565</v>
      </c>
      <c r="N103" s="1"/>
      <c r="O103" s="1"/>
    </row>
    <row r="104" spans="1:15" ht="12.75" customHeight="1">
      <c r="A104" s="31">
        <v>94</v>
      </c>
      <c r="B104" s="31" t="s">
        <v>338</v>
      </c>
      <c r="C104" s="31">
        <v>913.7</v>
      </c>
      <c r="D104" s="40">
        <v>892.23333333333323</v>
      </c>
      <c r="E104" s="40">
        <v>861.51666666666642</v>
      </c>
      <c r="F104" s="40">
        <v>809.33333333333314</v>
      </c>
      <c r="G104" s="40">
        <v>778.61666666666633</v>
      </c>
      <c r="H104" s="40">
        <v>944.41666666666652</v>
      </c>
      <c r="I104" s="40">
        <v>975.13333333333344</v>
      </c>
      <c r="J104" s="40">
        <v>1027.3166666666666</v>
      </c>
      <c r="K104" s="31">
        <v>922.95</v>
      </c>
      <c r="L104" s="31">
        <v>840.05</v>
      </c>
      <c r="M104" s="31">
        <v>7.4271700000000003</v>
      </c>
      <c r="N104" s="1"/>
      <c r="O104" s="1"/>
    </row>
    <row r="105" spans="1:15" ht="12.75" customHeight="1">
      <c r="A105" s="31">
        <v>95</v>
      </c>
      <c r="B105" s="31" t="s">
        <v>251</v>
      </c>
      <c r="C105" s="31">
        <v>137.65</v>
      </c>
      <c r="D105" s="40">
        <v>137.36666666666667</v>
      </c>
      <c r="E105" s="40">
        <v>135.78333333333336</v>
      </c>
      <c r="F105" s="40">
        <v>133.91666666666669</v>
      </c>
      <c r="G105" s="40">
        <v>132.33333333333337</v>
      </c>
      <c r="H105" s="40">
        <v>139.23333333333335</v>
      </c>
      <c r="I105" s="40">
        <v>140.81666666666666</v>
      </c>
      <c r="J105" s="40">
        <v>142.68333333333334</v>
      </c>
      <c r="K105" s="31">
        <v>138.94999999999999</v>
      </c>
      <c r="L105" s="31">
        <v>135.5</v>
      </c>
      <c r="M105" s="31">
        <v>7.43893</v>
      </c>
      <c r="N105" s="1"/>
      <c r="O105" s="1"/>
    </row>
    <row r="106" spans="1:15" ht="12.75" customHeight="1">
      <c r="A106" s="31">
        <v>96</v>
      </c>
      <c r="B106" s="31" t="s">
        <v>339</v>
      </c>
      <c r="C106" s="31">
        <v>1305.05</v>
      </c>
      <c r="D106" s="40">
        <v>1301.4166666666667</v>
      </c>
      <c r="E106" s="40">
        <v>1293.0333333333335</v>
      </c>
      <c r="F106" s="40">
        <v>1281.0166666666669</v>
      </c>
      <c r="G106" s="40">
        <v>1272.6333333333337</v>
      </c>
      <c r="H106" s="40">
        <v>1313.4333333333334</v>
      </c>
      <c r="I106" s="40">
        <v>1321.8166666666666</v>
      </c>
      <c r="J106" s="40">
        <v>1333.8333333333333</v>
      </c>
      <c r="K106" s="31">
        <v>1309.8</v>
      </c>
      <c r="L106" s="31">
        <v>1289.4000000000001</v>
      </c>
      <c r="M106" s="31">
        <v>1.0590999999999999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20.65</v>
      </c>
      <c r="D107" s="40">
        <v>20.666666666666668</v>
      </c>
      <c r="E107" s="40">
        <v>20.483333333333334</v>
      </c>
      <c r="F107" s="40">
        <v>20.316666666666666</v>
      </c>
      <c r="G107" s="40">
        <v>20.133333333333333</v>
      </c>
      <c r="H107" s="40">
        <v>20.833333333333336</v>
      </c>
      <c r="I107" s="40">
        <v>21.016666666666666</v>
      </c>
      <c r="J107" s="40">
        <v>21.183333333333337</v>
      </c>
      <c r="K107" s="31">
        <v>20.85</v>
      </c>
      <c r="L107" s="31">
        <v>20.5</v>
      </c>
      <c r="M107" s="31">
        <v>32.0884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1321.45</v>
      </c>
      <c r="D108" s="40">
        <v>1305.9666666666667</v>
      </c>
      <c r="E108" s="40">
        <v>1290.4833333333333</v>
      </c>
      <c r="F108" s="40">
        <v>1259.5166666666667</v>
      </c>
      <c r="G108" s="40">
        <v>1244.0333333333333</v>
      </c>
      <c r="H108" s="40">
        <v>1336.9333333333334</v>
      </c>
      <c r="I108" s="40">
        <v>1352.416666666667</v>
      </c>
      <c r="J108" s="40">
        <v>1383.3833333333334</v>
      </c>
      <c r="K108" s="31">
        <v>1321.45</v>
      </c>
      <c r="L108" s="31">
        <v>1275</v>
      </c>
      <c r="M108" s="31">
        <v>5.9280900000000001</v>
      </c>
      <c r="N108" s="1"/>
      <c r="O108" s="1"/>
    </row>
    <row r="109" spans="1:15" ht="12.75" customHeight="1">
      <c r="A109" s="31">
        <v>99</v>
      </c>
      <c r="B109" s="31" t="s">
        <v>342</v>
      </c>
      <c r="C109" s="31">
        <v>411.2</v>
      </c>
      <c r="D109" s="40">
        <v>412.90000000000003</v>
      </c>
      <c r="E109" s="40">
        <v>406.30000000000007</v>
      </c>
      <c r="F109" s="40">
        <v>401.40000000000003</v>
      </c>
      <c r="G109" s="40">
        <v>394.80000000000007</v>
      </c>
      <c r="H109" s="40">
        <v>417.80000000000007</v>
      </c>
      <c r="I109" s="40">
        <v>424.40000000000009</v>
      </c>
      <c r="J109" s="40">
        <v>429.30000000000007</v>
      </c>
      <c r="K109" s="31">
        <v>419.5</v>
      </c>
      <c r="L109" s="31">
        <v>408</v>
      </c>
      <c r="M109" s="31">
        <v>3.2338399999999998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854.95</v>
      </c>
      <c r="D110" s="40">
        <v>860.26666666666677</v>
      </c>
      <c r="E110" s="40">
        <v>846.68333333333351</v>
      </c>
      <c r="F110" s="40">
        <v>838.41666666666674</v>
      </c>
      <c r="G110" s="40">
        <v>824.83333333333348</v>
      </c>
      <c r="H110" s="40">
        <v>868.53333333333353</v>
      </c>
      <c r="I110" s="40">
        <v>882.11666666666679</v>
      </c>
      <c r="J110" s="40">
        <v>890.38333333333355</v>
      </c>
      <c r="K110" s="31">
        <v>873.85</v>
      </c>
      <c r="L110" s="31">
        <v>852</v>
      </c>
      <c r="M110" s="31">
        <v>3.9820000000000002</v>
      </c>
      <c r="N110" s="1"/>
      <c r="O110" s="1"/>
    </row>
    <row r="111" spans="1:15" ht="12.75" customHeight="1">
      <c r="A111" s="31">
        <v>101</v>
      </c>
      <c r="B111" s="31" t="s">
        <v>344</v>
      </c>
      <c r="C111" s="31">
        <v>4357.3500000000004</v>
      </c>
      <c r="D111" s="40">
        <v>4374.55</v>
      </c>
      <c r="E111" s="40">
        <v>4329.1000000000004</v>
      </c>
      <c r="F111" s="40">
        <v>4300.8500000000004</v>
      </c>
      <c r="G111" s="40">
        <v>4255.4000000000005</v>
      </c>
      <c r="H111" s="40">
        <v>4402.8</v>
      </c>
      <c r="I111" s="40">
        <v>4448.2499999999991</v>
      </c>
      <c r="J111" s="40">
        <v>4476.5</v>
      </c>
      <c r="K111" s="31">
        <v>4420</v>
      </c>
      <c r="L111" s="31">
        <v>4346.3</v>
      </c>
      <c r="M111" s="31">
        <v>5.4780000000000002E-2</v>
      </c>
      <c r="N111" s="1"/>
      <c r="O111" s="1"/>
    </row>
    <row r="112" spans="1:15" ht="12.75" customHeight="1">
      <c r="A112" s="31">
        <v>102</v>
      </c>
      <c r="B112" s="31" t="s">
        <v>345</v>
      </c>
      <c r="C112" s="31">
        <v>186.1</v>
      </c>
      <c r="D112" s="40">
        <v>185.98333333333335</v>
      </c>
      <c r="E112" s="40">
        <v>179.1166666666667</v>
      </c>
      <c r="F112" s="40">
        <v>172.13333333333335</v>
      </c>
      <c r="G112" s="40">
        <v>165.26666666666671</v>
      </c>
      <c r="H112" s="40">
        <v>192.9666666666667</v>
      </c>
      <c r="I112" s="40">
        <v>199.83333333333337</v>
      </c>
      <c r="J112" s="40">
        <v>206.81666666666669</v>
      </c>
      <c r="K112" s="31">
        <v>192.85</v>
      </c>
      <c r="L112" s="31">
        <v>179</v>
      </c>
      <c r="M112" s="31">
        <v>43.165869999999998</v>
      </c>
      <c r="N112" s="1"/>
      <c r="O112" s="1"/>
    </row>
    <row r="113" spans="1:15" ht="12.75" customHeight="1">
      <c r="A113" s="31">
        <v>103</v>
      </c>
      <c r="B113" s="31" t="s">
        <v>346</v>
      </c>
      <c r="C113" s="31">
        <v>305.85000000000002</v>
      </c>
      <c r="D113" s="40">
        <v>308.03333333333336</v>
      </c>
      <c r="E113" s="40">
        <v>302.81666666666672</v>
      </c>
      <c r="F113" s="40">
        <v>299.78333333333336</v>
      </c>
      <c r="G113" s="40">
        <v>294.56666666666672</v>
      </c>
      <c r="H113" s="40">
        <v>311.06666666666672</v>
      </c>
      <c r="I113" s="40">
        <v>316.2833333333333</v>
      </c>
      <c r="J113" s="40">
        <v>319.31666666666672</v>
      </c>
      <c r="K113" s="31">
        <v>313.25</v>
      </c>
      <c r="L113" s="31">
        <v>305</v>
      </c>
      <c r="M113" s="31">
        <v>7.49946</v>
      </c>
      <c r="N113" s="1"/>
      <c r="O113" s="1"/>
    </row>
    <row r="114" spans="1:15" ht="12.75" customHeight="1">
      <c r="A114" s="31">
        <v>104</v>
      </c>
      <c r="B114" s="31" t="s">
        <v>347</v>
      </c>
      <c r="C114" s="31">
        <v>665.8</v>
      </c>
      <c r="D114" s="40">
        <v>662.85</v>
      </c>
      <c r="E114" s="40">
        <v>655.7</v>
      </c>
      <c r="F114" s="40">
        <v>645.6</v>
      </c>
      <c r="G114" s="40">
        <v>638.45000000000005</v>
      </c>
      <c r="H114" s="40">
        <v>672.95</v>
      </c>
      <c r="I114" s="40">
        <v>680.09999999999991</v>
      </c>
      <c r="J114" s="40">
        <v>690.2</v>
      </c>
      <c r="K114" s="31">
        <v>670</v>
      </c>
      <c r="L114" s="31">
        <v>652.75</v>
      </c>
      <c r="M114" s="31">
        <v>0.18007000000000001</v>
      </c>
      <c r="N114" s="1"/>
      <c r="O114" s="1"/>
    </row>
    <row r="115" spans="1:15" ht="12.75" customHeight="1">
      <c r="A115" s="31">
        <v>105</v>
      </c>
      <c r="B115" s="31" t="s">
        <v>85</v>
      </c>
      <c r="C115" s="31">
        <v>568.25</v>
      </c>
      <c r="D115" s="40">
        <v>568.55000000000007</v>
      </c>
      <c r="E115" s="40">
        <v>560.10000000000014</v>
      </c>
      <c r="F115" s="40">
        <v>551.95000000000005</v>
      </c>
      <c r="G115" s="40">
        <v>543.50000000000011</v>
      </c>
      <c r="H115" s="40">
        <v>576.70000000000016</v>
      </c>
      <c r="I115" s="40">
        <v>585.1500000000002</v>
      </c>
      <c r="J115" s="40">
        <v>593.30000000000018</v>
      </c>
      <c r="K115" s="31">
        <v>577</v>
      </c>
      <c r="L115" s="31">
        <v>560.4</v>
      </c>
      <c r="M115" s="31">
        <v>14.16634</v>
      </c>
      <c r="N115" s="1"/>
      <c r="O115" s="1"/>
    </row>
    <row r="116" spans="1:15" ht="12.75" customHeight="1">
      <c r="A116" s="31">
        <v>106</v>
      </c>
      <c r="B116" s="31" t="s">
        <v>86</v>
      </c>
      <c r="C116" s="31">
        <v>949.3</v>
      </c>
      <c r="D116" s="40">
        <v>942.4666666666667</v>
      </c>
      <c r="E116" s="40">
        <v>932.83333333333337</v>
      </c>
      <c r="F116" s="40">
        <v>916.36666666666667</v>
      </c>
      <c r="G116" s="40">
        <v>906.73333333333335</v>
      </c>
      <c r="H116" s="40">
        <v>958.93333333333339</v>
      </c>
      <c r="I116" s="40">
        <v>968.56666666666661</v>
      </c>
      <c r="J116" s="40">
        <v>985.03333333333342</v>
      </c>
      <c r="K116" s="31">
        <v>952.1</v>
      </c>
      <c r="L116" s="31">
        <v>926</v>
      </c>
      <c r="M116" s="31">
        <v>37.690069999999999</v>
      </c>
      <c r="N116" s="1"/>
      <c r="O116" s="1"/>
    </row>
    <row r="117" spans="1:15" ht="12.75" customHeight="1">
      <c r="A117" s="31">
        <v>107</v>
      </c>
      <c r="B117" s="31" t="s">
        <v>93</v>
      </c>
      <c r="C117" s="31">
        <v>155.4</v>
      </c>
      <c r="D117" s="40">
        <v>155.36666666666665</v>
      </c>
      <c r="E117" s="40">
        <v>154.73333333333329</v>
      </c>
      <c r="F117" s="40">
        <v>154.06666666666663</v>
      </c>
      <c r="G117" s="40">
        <v>153.43333333333328</v>
      </c>
      <c r="H117" s="40">
        <v>156.0333333333333</v>
      </c>
      <c r="I117" s="40">
        <v>156.66666666666669</v>
      </c>
      <c r="J117" s="40">
        <v>157.33333333333331</v>
      </c>
      <c r="K117" s="31">
        <v>156</v>
      </c>
      <c r="L117" s="31">
        <v>154.69999999999999</v>
      </c>
      <c r="M117" s="31">
        <v>5.3473800000000002</v>
      </c>
      <c r="N117" s="1"/>
      <c r="O117" s="1"/>
    </row>
    <row r="118" spans="1:15" ht="12.75" customHeight="1">
      <c r="A118" s="31">
        <v>108</v>
      </c>
      <c r="B118" s="31" t="s">
        <v>87</v>
      </c>
      <c r="C118" s="31">
        <v>148.65</v>
      </c>
      <c r="D118" s="40">
        <v>149.20000000000002</v>
      </c>
      <c r="E118" s="40">
        <v>147.45000000000005</v>
      </c>
      <c r="F118" s="40">
        <v>146.25000000000003</v>
      </c>
      <c r="G118" s="40">
        <v>144.50000000000006</v>
      </c>
      <c r="H118" s="40">
        <v>150.40000000000003</v>
      </c>
      <c r="I118" s="40">
        <v>152.14999999999998</v>
      </c>
      <c r="J118" s="40">
        <v>153.35000000000002</v>
      </c>
      <c r="K118" s="31">
        <v>150.94999999999999</v>
      </c>
      <c r="L118" s="31">
        <v>148</v>
      </c>
      <c r="M118" s="31">
        <v>95.195639999999997</v>
      </c>
      <c r="N118" s="1"/>
      <c r="O118" s="1"/>
    </row>
    <row r="119" spans="1:15" ht="12.75" customHeight="1">
      <c r="A119" s="31">
        <v>109</v>
      </c>
      <c r="B119" s="31" t="s">
        <v>348</v>
      </c>
      <c r="C119" s="31">
        <v>368.6</v>
      </c>
      <c r="D119" s="40">
        <v>369.5</v>
      </c>
      <c r="E119" s="40">
        <v>366.35</v>
      </c>
      <c r="F119" s="40">
        <v>364.1</v>
      </c>
      <c r="G119" s="40">
        <v>360.95000000000005</v>
      </c>
      <c r="H119" s="40">
        <v>371.75</v>
      </c>
      <c r="I119" s="40">
        <v>374.9</v>
      </c>
      <c r="J119" s="40">
        <v>377.15</v>
      </c>
      <c r="K119" s="31">
        <v>372.65</v>
      </c>
      <c r="L119" s="31">
        <v>367.25</v>
      </c>
      <c r="M119" s="31">
        <v>0.87710999999999995</v>
      </c>
      <c r="N119" s="1"/>
      <c r="O119" s="1"/>
    </row>
    <row r="120" spans="1:15" ht="12.75" customHeight="1">
      <c r="A120" s="31">
        <v>110</v>
      </c>
      <c r="B120" s="31" t="s">
        <v>89</v>
      </c>
      <c r="C120" s="31">
        <v>5114.95</v>
      </c>
      <c r="D120" s="40">
        <v>5127.1833333333334</v>
      </c>
      <c r="E120" s="40">
        <v>5070.7666666666664</v>
      </c>
      <c r="F120" s="40">
        <v>5026.583333333333</v>
      </c>
      <c r="G120" s="40">
        <v>4970.1666666666661</v>
      </c>
      <c r="H120" s="40">
        <v>5171.3666666666668</v>
      </c>
      <c r="I120" s="40">
        <v>5227.7833333333328</v>
      </c>
      <c r="J120" s="40">
        <v>5271.9666666666672</v>
      </c>
      <c r="K120" s="31">
        <v>5183.6000000000004</v>
      </c>
      <c r="L120" s="31">
        <v>5083</v>
      </c>
      <c r="M120" s="31">
        <v>2.2436099999999999</v>
      </c>
      <c r="N120" s="1"/>
      <c r="O120" s="1"/>
    </row>
    <row r="121" spans="1:15" ht="12.75" customHeight="1">
      <c r="A121" s="31">
        <v>111</v>
      </c>
      <c r="B121" s="31" t="s">
        <v>90</v>
      </c>
      <c r="C121" s="31">
        <v>1735.5</v>
      </c>
      <c r="D121" s="40">
        <v>1723.0333333333335</v>
      </c>
      <c r="E121" s="40">
        <v>1707.8166666666671</v>
      </c>
      <c r="F121" s="40">
        <v>1680.1333333333334</v>
      </c>
      <c r="G121" s="40">
        <v>1664.916666666667</v>
      </c>
      <c r="H121" s="40">
        <v>1750.7166666666672</v>
      </c>
      <c r="I121" s="40">
        <v>1765.9333333333338</v>
      </c>
      <c r="J121" s="40">
        <v>1793.6166666666672</v>
      </c>
      <c r="K121" s="31">
        <v>1738.25</v>
      </c>
      <c r="L121" s="31">
        <v>1695.35</v>
      </c>
      <c r="M121" s="31">
        <v>5.8955500000000001</v>
      </c>
      <c r="N121" s="1"/>
      <c r="O121" s="1"/>
    </row>
    <row r="122" spans="1:15" ht="12.75" customHeight="1">
      <c r="A122" s="31">
        <v>112</v>
      </c>
      <c r="B122" s="31" t="s">
        <v>349</v>
      </c>
      <c r="C122" s="31">
        <v>3688.2</v>
      </c>
      <c r="D122" s="40">
        <v>3690.9666666666667</v>
      </c>
      <c r="E122" s="40">
        <v>3665.1833333333334</v>
      </c>
      <c r="F122" s="40">
        <v>3642.1666666666665</v>
      </c>
      <c r="G122" s="40">
        <v>3616.3833333333332</v>
      </c>
      <c r="H122" s="40">
        <v>3713.9833333333336</v>
      </c>
      <c r="I122" s="40">
        <v>3739.7666666666673</v>
      </c>
      <c r="J122" s="40">
        <v>3762.7833333333338</v>
      </c>
      <c r="K122" s="31">
        <v>3716.75</v>
      </c>
      <c r="L122" s="31">
        <v>3667.95</v>
      </c>
      <c r="M122" s="31">
        <v>1.97245</v>
      </c>
      <c r="N122" s="1"/>
      <c r="O122" s="1"/>
    </row>
    <row r="123" spans="1:15" ht="12.75" customHeight="1">
      <c r="A123" s="31">
        <v>113</v>
      </c>
      <c r="B123" s="31" t="s">
        <v>91</v>
      </c>
      <c r="C123" s="31">
        <v>742.95</v>
      </c>
      <c r="D123" s="40">
        <v>740.80000000000007</v>
      </c>
      <c r="E123" s="40">
        <v>728.60000000000014</v>
      </c>
      <c r="F123" s="40">
        <v>714.25000000000011</v>
      </c>
      <c r="G123" s="40">
        <v>702.05000000000018</v>
      </c>
      <c r="H123" s="40">
        <v>755.15000000000009</v>
      </c>
      <c r="I123" s="40">
        <v>767.35000000000014</v>
      </c>
      <c r="J123" s="40">
        <v>781.7</v>
      </c>
      <c r="K123" s="31">
        <v>753</v>
      </c>
      <c r="L123" s="31">
        <v>726.45</v>
      </c>
      <c r="M123" s="31">
        <v>38.214060000000003</v>
      </c>
      <c r="N123" s="1"/>
      <c r="O123" s="1"/>
    </row>
    <row r="124" spans="1:15" ht="12.75" customHeight="1">
      <c r="A124" s="31">
        <v>114</v>
      </c>
      <c r="B124" s="31" t="s">
        <v>92</v>
      </c>
      <c r="C124" s="31">
        <v>814.4</v>
      </c>
      <c r="D124" s="40">
        <v>811.06666666666661</v>
      </c>
      <c r="E124" s="40">
        <v>792.43333333333317</v>
      </c>
      <c r="F124" s="40">
        <v>770.46666666666658</v>
      </c>
      <c r="G124" s="40">
        <v>751.83333333333314</v>
      </c>
      <c r="H124" s="40">
        <v>833.03333333333319</v>
      </c>
      <c r="I124" s="40">
        <v>851.66666666666663</v>
      </c>
      <c r="J124" s="40">
        <v>873.63333333333321</v>
      </c>
      <c r="K124" s="31">
        <v>829.7</v>
      </c>
      <c r="L124" s="31">
        <v>789.1</v>
      </c>
      <c r="M124" s="31">
        <v>21.710450000000002</v>
      </c>
      <c r="N124" s="1"/>
      <c r="O124" s="1"/>
    </row>
    <row r="125" spans="1:15" ht="12.75" customHeight="1">
      <c r="A125" s="31">
        <v>115</v>
      </c>
      <c r="B125" s="31" t="s">
        <v>350</v>
      </c>
      <c r="C125" s="31">
        <v>689.95</v>
      </c>
      <c r="D125" s="40">
        <v>691.7833333333333</v>
      </c>
      <c r="E125" s="40">
        <v>683.56666666666661</v>
      </c>
      <c r="F125" s="40">
        <v>677.18333333333328</v>
      </c>
      <c r="G125" s="40">
        <v>668.96666666666658</v>
      </c>
      <c r="H125" s="40">
        <v>698.16666666666663</v>
      </c>
      <c r="I125" s="40">
        <v>706.38333333333333</v>
      </c>
      <c r="J125" s="40">
        <v>712.76666666666665</v>
      </c>
      <c r="K125" s="31">
        <v>700</v>
      </c>
      <c r="L125" s="31">
        <v>685.4</v>
      </c>
      <c r="M125" s="31">
        <v>2.2957999999999998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492.2</v>
      </c>
      <c r="D126" s="40">
        <v>488.29999999999995</v>
      </c>
      <c r="E126" s="40">
        <v>480.19999999999993</v>
      </c>
      <c r="F126" s="40">
        <v>468.2</v>
      </c>
      <c r="G126" s="40">
        <v>460.09999999999997</v>
      </c>
      <c r="H126" s="40">
        <v>500.2999999999999</v>
      </c>
      <c r="I126" s="40">
        <v>508.39999999999992</v>
      </c>
      <c r="J126" s="40">
        <v>520.39999999999986</v>
      </c>
      <c r="K126" s="31">
        <v>496.4</v>
      </c>
      <c r="L126" s="31">
        <v>476.3</v>
      </c>
      <c r="M126" s="31">
        <v>14.546709999999999</v>
      </c>
      <c r="N126" s="1"/>
      <c r="O126" s="1"/>
    </row>
    <row r="127" spans="1:15" ht="12.75" customHeight="1">
      <c r="A127" s="31">
        <v>117</v>
      </c>
      <c r="B127" s="31" t="s">
        <v>94</v>
      </c>
      <c r="C127" s="31">
        <v>1044</v>
      </c>
      <c r="D127" s="40">
        <v>1047.1166666666666</v>
      </c>
      <c r="E127" s="40">
        <v>1029.9833333333331</v>
      </c>
      <c r="F127" s="40">
        <v>1015.9666666666665</v>
      </c>
      <c r="G127" s="40">
        <v>998.83333333333303</v>
      </c>
      <c r="H127" s="40">
        <v>1061.1333333333332</v>
      </c>
      <c r="I127" s="40">
        <v>1078.2666666666669</v>
      </c>
      <c r="J127" s="40">
        <v>1092.2833333333333</v>
      </c>
      <c r="K127" s="31">
        <v>1064.25</v>
      </c>
      <c r="L127" s="31">
        <v>1033.0999999999999</v>
      </c>
      <c r="M127" s="31">
        <v>12.228540000000001</v>
      </c>
      <c r="N127" s="1"/>
      <c r="O127" s="1"/>
    </row>
    <row r="128" spans="1:15" ht="12.75" customHeight="1">
      <c r="A128" s="31">
        <v>118</v>
      </c>
      <c r="B128" s="31" t="s">
        <v>351</v>
      </c>
      <c r="C128" s="31">
        <v>1016.7</v>
      </c>
      <c r="D128" s="40">
        <v>1019.5666666666666</v>
      </c>
      <c r="E128" s="40">
        <v>1009.1333333333332</v>
      </c>
      <c r="F128" s="40">
        <v>1001.5666666666666</v>
      </c>
      <c r="G128" s="40">
        <v>991.13333333333321</v>
      </c>
      <c r="H128" s="40">
        <v>1027.1333333333332</v>
      </c>
      <c r="I128" s="40">
        <v>1037.5666666666666</v>
      </c>
      <c r="J128" s="40">
        <v>1045.1333333333332</v>
      </c>
      <c r="K128" s="31">
        <v>1030</v>
      </c>
      <c r="L128" s="31">
        <v>1012</v>
      </c>
      <c r="M128" s="31">
        <v>7.3666999999999998</v>
      </c>
      <c r="N128" s="1"/>
      <c r="O128" s="1"/>
    </row>
    <row r="129" spans="1:15" ht="12.75" customHeight="1">
      <c r="A129" s="31">
        <v>119</v>
      </c>
      <c r="B129" s="31" t="s">
        <v>352</v>
      </c>
      <c r="C129" s="31">
        <v>93.9</v>
      </c>
      <c r="D129" s="40">
        <v>94.083333333333329</v>
      </c>
      <c r="E129" s="40">
        <v>93.416666666666657</v>
      </c>
      <c r="F129" s="40">
        <v>92.933333333333323</v>
      </c>
      <c r="G129" s="40">
        <v>92.266666666666652</v>
      </c>
      <c r="H129" s="40">
        <v>94.566666666666663</v>
      </c>
      <c r="I129" s="40">
        <v>95.23333333333332</v>
      </c>
      <c r="J129" s="40">
        <v>95.716666666666669</v>
      </c>
      <c r="K129" s="31">
        <v>94.75</v>
      </c>
      <c r="L129" s="31">
        <v>93.6</v>
      </c>
      <c r="M129" s="31">
        <v>4.9001799999999998</v>
      </c>
      <c r="N129" s="1"/>
      <c r="O129" s="1"/>
    </row>
    <row r="130" spans="1:15" ht="12.75" customHeight="1">
      <c r="A130" s="31">
        <v>120</v>
      </c>
      <c r="B130" s="31" t="s">
        <v>353</v>
      </c>
      <c r="C130" s="31">
        <v>949.25</v>
      </c>
      <c r="D130" s="40">
        <v>943.73333333333323</v>
      </c>
      <c r="E130" s="40">
        <v>927.46666666666647</v>
      </c>
      <c r="F130" s="40">
        <v>905.68333333333328</v>
      </c>
      <c r="G130" s="40">
        <v>889.41666666666652</v>
      </c>
      <c r="H130" s="40">
        <v>965.51666666666642</v>
      </c>
      <c r="I130" s="40">
        <v>981.78333333333308</v>
      </c>
      <c r="J130" s="40">
        <v>1003.5666666666664</v>
      </c>
      <c r="K130" s="31">
        <v>960</v>
      </c>
      <c r="L130" s="31">
        <v>921.95</v>
      </c>
      <c r="M130" s="31">
        <v>0.84436</v>
      </c>
      <c r="N130" s="1"/>
      <c r="O130" s="1"/>
    </row>
    <row r="131" spans="1:15" ht="12.75" customHeight="1">
      <c r="A131" s="31">
        <v>121</v>
      </c>
      <c r="B131" s="31" t="s">
        <v>99</v>
      </c>
      <c r="C131" s="31">
        <v>332.95</v>
      </c>
      <c r="D131" s="40">
        <v>332.38333333333338</v>
      </c>
      <c r="E131" s="40">
        <v>330.26666666666677</v>
      </c>
      <c r="F131" s="40">
        <v>327.58333333333337</v>
      </c>
      <c r="G131" s="40">
        <v>325.46666666666675</v>
      </c>
      <c r="H131" s="40">
        <v>335.06666666666678</v>
      </c>
      <c r="I131" s="40">
        <v>337.18333333333345</v>
      </c>
      <c r="J131" s="40">
        <v>339.86666666666679</v>
      </c>
      <c r="K131" s="31">
        <v>334.5</v>
      </c>
      <c r="L131" s="31">
        <v>329.7</v>
      </c>
      <c r="M131" s="31">
        <v>36.185049999999997</v>
      </c>
      <c r="N131" s="1"/>
      <c r="O131" s="1"/>
    </row>
    <row r="132" spans="1:15" ht="12.75" customHeight="1">
      <c r="A132" s="31">
        <v>122</v>
      </c>
      <c r="B132" s="31" t="s">
        <v>95</v>
      </c>
      <c r="C132" s="31">
        <v>638.29999999999995</v>
      </c>
      <c r="D132" s="40">
        <v>634.88333333333333</v>
      </c>
      <c r="E132" s="40">
        <v>630.61666666666667</v>
      </c>
      <c r="F132" s="40">
        <v>622.93333333333339</v>
      </c>
      <c r="G132" s="40">
        <v>618.66666666666674</v>
      </c>
      <c r="H132" s="40">
        <v>642.56666666666661</v>
      </c>
      <c r="I132" s="40">
        <v>646.83333333333326</v>
      </c>
      <c r="J132" s="40">
        <v>654.51666666666654</v>
      </c>
      <c r="K132" s="31">
        <v>639.15</v>
      </c>
      <c r="L132" s="31">
        <v>627.20000000000005</v>
      </c>
      <c r="M132" s="31">
        <v>21.958749999999998</v>
      </c>
      <c r="N132" s="1"/>
      <c r="O132" s="1"/>
    </row>
    <row r="133" spans="1:15" ht="12.75" customHeight="1">
      <c r="A133" s="31">
        <v>123</v>
      </c>
      <c r="B133" s="31" t="s">
        <v>253</v>
      </c>
      <c r="C133" s="31">
        <v>2332.6999999999998</v>
      </c>
      <c r="D133" s="40">
        <v>2330.5</v>
      </c>
      <c r="E133" s="40">
        <v>2307.1999999999998</v>
      </c>
      <c r="F133" s="40">
        <v>2281.6999999999998</v>
      </c>
      <c r="G133" s="40">
        <v>2258.3999999999996</v>
      </c>
      <c r="H133" s="40">
        <v>2356</v>
      </c>
      <c r="I133" s="40">
        <v>2379.3000000000002</v>
      </c>
      <c r="J133" s="40">
        <v>2404.8000000000002</v>
      </c>
      <c r="K133" s="31">
        <v>2353.8000000000002</v>
      </c>
      <c r="L133" s="31">
        <v>2305</v>
      </c>
      <c r="M133" s="31">
        <v>2.26864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2360.6999999999998</v>
      </c>
      <c r="D134" s="40">
        <v>2360.8166666666666</v>
      </c>
      <c r="E134" s="40">
        <v>2345.8833333333332</v>
      </c>
      <c r="F134" s="40">
        <v>2331.0666666666666</v>
      </c>
      <c r="G134" s="40">
        <v>2316.1333333333332</v>
      </c>
      <c r="H134" s="40">
        <v>2375.6333333333332</v>
      </c>
      <c r="I134" s="40">
        <v>2390.5666666666666</v>
      </c>
      <c r="J134" s="40">
        <v>2405.3833333333332</v>
      </c>
      <c r="K134" s="31">
        <v>2375.75</v>
      </c>
      <c r="L134" s="31">
        <v>2346</v>
      </c>
      <c r="M134" s="31">
        <v>3.5833300000000001</v>
      </c>
      <c r="N134" s="1"/>
      <c r="O134" s="1"/>
    </row>
    <row r="135" spans="1:15" ht="12.75" customHeight="1">
      <c r="A135" s="31">
        <v>125</v>
      </c>
      <c r="B135" s="31" t="s">
        <v>354</v>
      </c>
      <c r="C135" s="31">
        <v>222.4</v>
      </c>
      <c r="D135" s="40">
        <v>223.13333333333335</v>
      </c>
      <c r="E135" s="40">
        <v>217.9666666666667</v>
      </c>
      <c r="F135" s="40">
        <v>213.53333333333333</v>
      </c>
      <c r="G135" s="40">
        <v>208.36666666666667</v>
      </c>
      <c r="H135" s="40">
        <v>227.56666666666672</v>
      </c>
      <c r="I135" s="40">
        <v>232.73333333333341</v>
      </c>
      <c r="J135" s="40">
        <v>237.16666666666674</v>
      </c>
      <c r="K135" s="31">
        <v>228.3</v>
      </c>
      <c r="L135" s="31">
        <v>218.7</v>
      </c>
      <c r="M135" s="31">
        <v>77.221609999999998</v>
      </c>
      <c r="N135" s="1"/>
      <c r="O135" s="1"/>
    </row>
    <row r="136" spans="1:15" ht="12.75" customHeight="1">
      <c r="A136" s="31">
        <v>126</v>
      </c>
      <c r="B136" s="31" t="s">
        <v>254</v>
      </c>
      <c r="C136" s="31">
        <v>198</v>
      </c>
      <c r="D136" s="40">
        <v>198.18333333333331</v>
      </c>
      <c r="E136" s="40">
        <v>195.61666666666662</v>
      </c>
      <c r="F136" s="40">
        <v>193.23333333333332</v>
      </c>
      <c r="G136" s="40">
        <v>190.66666666666663</v>
      </c>
      <c r="H136" s="40">
        <v>200.56666666666661</v>
      </c>
      <c r="I136" s="40">
        <v>203.13333333333327</v>
      </c>
      <c r="J136" s="40">
        <v>205.51666666666659</v>
      </c>
      <c r="K136" s="31">
        <v>200.75</v>
      </c>
      <c r="L136" s="31">
        <v>195.8</v>
      </c>
      <c r="M136" s="31">
        <v>5.0359499999999997</v>
      </c>
      <c r="N136" s="1"/>
      <c r="O136" s="1"/>
    </row>
    <row r="137" spans="1:15" ht="12.75" customHeight="1">
      <c r="A137" s="31">
        <v>127</v>
      </c>
      <c r="B137" s="31" t="s">
        <v>355</v>
      </c>
      <c r="C137" s="31">
        <v>821.95</v>
      </c>
      <c r="D137" s="40">
        <v>823.31666666666661</v>
      </c>
      <c r="E137" s="40">
        <v>811.63333333333321</v>
      </c>
      <c r="F137" s="40">
        <v>801.31666666666661</v>
      </c>
      <c r="G137" s="40">
        <v>789.63333333333321</v>
      </c>
      <c r="H137" s="40">
        <v>833.63333333333321</v>
      </c>
      <c r="I137" s="40">
        <v>845.31666666666661</v>
      </c>
      <c r="J137" s="40">
        <v>855.63333333333321</v>
      </c>
      <c r="K137" s="31">
        <v>835</v>
      </c>
      <c r="L137" s="31">
        <v>813</v>
      </c>
      <c r="M137" s="31">
        <v>1.00302</v>
      </c>
      <c r="N137" s="1"/>
      <c r="O137" s="1"/>
    </row>
    <row r="138" spans="1:15" ht="12.75" customHeight="1">
      <c r="A138" s="31">
        <v>128</v>
      </c>
      <c r="B138" s="31" t="s">
        <v>356</v>
      </c>
      <c r="C138" s="31">
        <v>511.7</v>
      </c>
      <c r="D138" s="40">
        <v>511.61666666666662</v>
      </c>
      <c r="E138" s="40">
        <v>507.08333333333326</v>
      </c>
      <c r="F138" s="40">
        <v>502.46666666666664</v>
      </c>
      <c r="G138" s="40">
        <v>497.93333333333328</v>
      </c>
      <c r="H138" s="40">
        <v>516.23333333333323</v>
      </c>
      <c r="I138" s="40">
        <v>520.76666666666665</v>
      </c>
      <c r="J138" s="40">
        <v>525.38333333333321</v>
      </c>
      <c r="K138" s="31">
        <v>516.15</v>
      </c>
      <c r="L138" s="31">
        <v>507</v>
      </c>
      <c r="M138" s="31">
        <v>2.6260400000000002</v>
      </c>
      <c r="N138" s="1"/>
      <c r="O138" s="1"/>
    </row>
    <row r="139" spans="1:15" ht="12.75" customHeight="1">
      <c r="A139" s="31">
        <v>129</v>
      </c>
      <c r="B139" s="31" t="s">
        <v>357</v>
      </c>
      <c r="C139" s="31">
        <v>17.899999999999999</v>
      </c>
      <c r="D139" s="40">
        <v>16.95</v>
      </c>
      <c r="E139" s="40">
        <v>16</v>
      </c>
      <c r="F139" s="40">
        <v>14.100000000000001</v>
      </c>
      <c r="G139" s="40">
        <v>13.150000000000002</v>
      </c>
      <c r="H139" s="40">
        <v>18.849999999999998</v>
      </c>
      <c r="I139" s="40">
        <v>19.799999999999994</v>
      </c>
      <c r="J139" s="40">
        <v>21.699999999999996</v>
      </c>
      <c r="K139" s="31">
        <v>17.899999999999999</v>
      </c>
      <c r="L139" s="31">
        <v>15.05</v>
      </c>
      <c r="M139" s="31">
        <v>989.03548999999998</v>
      </c>
      <c r="N139" s="1"/>
      <c r="O139" s="1"/>
    </row>
    <row r="140" spans="1:15" ht="12.75" customHeight="1">
      <c r="A140" s="31">
        <v>130</v>
      </c>
      <c r="B140" s="31" t="s">
        <v>358</v>
      </c>
      <c r="C140" s="31">
        <v>200.5</v>
      </c>
      <c r="D140" s="40">
        <v>199.38333333333333</v>
      </c>
      <c r="E140" s="40">
        <v>193.81666666666666</v>
      </c>
      <c r="F140" s="40">
        <v>187.13333333333333</v>
      </c>
      <c r="G140" s="40">
        <v>181.56666666666666</v>
      </c>
      <c r="H140" s="40">
        <v>206.06666666666666</v>
      </c>
      <c r="I140" s="40">
        <v>211.63333333333333</v>
      </c>
      <c r="J140" s="40">
        <v>218.31666666666666</v>
      </c>
      <c r="K140" s="31">
        <v>204.95</v>
      </c>
      <c r="L140" s="31">
        <v>192.7</v>
      </c>
      <c r="M140" s="31">
        <v>15.62311</v>
      </c>
      <c r="N140" s="1"/>
      <c r="O140" s="1"/>
    </row>
    <row r="141" spans="1:15" ht="12.75" customHeight="1">
      <c r="A141" s="31">
        <v>131</v>
      </c>
      <c r="B141" s="31" t="s">
        <v>97</v>
      </c>
      <c r="C141" s="31">
        <v>5054.8999999999996</v>
      </c>
      <c r="D141" s="40">
        <v>5057.9333333333334</v>
      </c>
      <c r="E141" s="40">
        <v>5031.666666666667</v>
      </c>
      <c r="F141" s="40">
        <v>5008.4333333333334</v>
      </c>
      <c r="G141" s="40">
        <v>4982.166666666667</v>
      </c>
      <c r="H141" s="40">
        <v>5081.166666666667</v>
      </c>
      <c r="I141" s="40">
        <v>5107.4333333333334</v>
      </c>
      <c r="J141" s="40">
        <v>5130.666666666667</v>
      </c>
      <c r="K141" s="31">
        <v>5084.2</v>
      </c>
      <c r="L141" s="31">
        <v>5034.7</v>
      </c>
      <c r="M141" s="31">
        <v>3.7365599999999999</v>
      </c>
      <c r="N141" s="1"/>
      <c r="O141" s="1"/>
    </row>
    <row r="142" spans="1:15" ht="12.75" customHeight="1">
      <c r="A142" s="31">
        <v>132</v>
      </c>
      <c r="B142" s="31" t="s">
        <v>255</v>
      </c>
      <c r="C142" s="31">
        <v>4317.2</v>
      </c>
      <c r="D142" s="40">
        <v>4325.5</v>
      </c>
      <c r="E142" s="40">
        <v>4283.7</v>
      </c>
      <c r="F142" s="40">
        <v>4250.2</v>
      </c>
      <c r="G142" s="40">
        <v>4208.3999999999996</v>
      </c>
      <c r="H142" s="40">
        <v>4359</v>
      </c>
      <c r="I142" s="40">
        <v>4400.7999999999993</v>
      </c>
      <c r="J142" s="40">
        <v>4434.3</v>
      </c>
      <c r="K142" s="31">
        <v>4367.3</v>
      </c>
      <c r="L142" s="31">
        <v>4292</v>
      </c>
      <c r="M142" s="31">
        <v>1.6691199999999999</v>
      </c>
      <c r="N142" s="1"/>
      <c r="O142" s="1"/>
    </row>
    <row r="143" spans="1:15" ht="12.75" customHeight="1">
      <c r="A143" s="31">
        <v>133</v>
      </c>
      <c r="B143" s="31" t="s">
        <v>145</v>
      </c>
      <c r="C143" s="31">
        <v>4117.3999999999996</v>
      </c>
      <c r="D143" s="40">
        <v>4107.7666666666664</v>
      </c>
      <c r="E143" s="40">
        <v>4059.6333333333332</v>
      </c>
      <c r="F143" s="40">
        <v>4001.8666666666668</v>
      </c>
      <c r="G143" s="40">
        <v>3953.7333333333336</v>
      </c>
      <c r="H143" s="40">
        <v>4165.5333333333328</v>
      </c>
      <c r="I143" s="40">
        <v>4213.6666666666661</v>
      </c>
      <c r="J143" s="40">
        <v>4271.4333333333325</v>
      </c>
      <c r="K143" s="31">
        <v>4155.8999999999996</v>
      </c>
      <c r="L143" s="31">
        <v>4050</v>
      </c>
      <c r="M143" s="31">
        <v>1.24752</v>
      </c>
      <c r="N143" s="1"/>
      <c r="O143" s="1"/>
    </row>
    <row r="144" spans="1:15" ht="12.75" customHeight="1">
      <c r="A144" s="31">
        <v>134</v>
      </c>
      <c r="B144" s="31" t="s">
        <v>100</v>
      </c>
      <c r="C144" s="31">
        <v>4912.05</v>
      </c>
      <c r="D144" s="40">
        <v>4903.8666666666668</v>
      </c>
      <c r="E144" s="40">
        <v>4885.2833333333338</v>
      </c>
      <c r="F144" s="40">
        <v>4858.5166666666673</v>
      </c>
      <c r="G144" s="40">
        <v>4839.9333333333343</v>
      </c>
      <c r="H144" s="40">
        <v>4930.6333333333332</v>
      </c>
      <c r="I144" s="40">
        <v>4949.2166666666653</v>
      </c>
      <c r="J144" s="40">
        <v>4975.9833333333327</v>
      </c>
      <c r="K144" s="31">
        <v>4922.45</v>
      </c>
      <c r="L144" s="31">
        <v>4877.1000000000004</v>
      </c>
      <c r="M144" s="31">
        <v>3.6241099999999999</v>
      </c>
      <c r="N144" s="1"/>
      <c r="O144" s="1"/>
    </row>
    <row r="145" spans="1:15" ht="12.75" customHeight="1">
      <c r="A145" s="31">
        <v>135</v>
      </c>
      <c r="B145" s="31" t="s">
        <v>359</v>
      </c>
      <c r="C145" s="31">
        <v>405.95</v>
      </c>
      <c r="D145" s="40">
        <v>407.05</v>
      </c>
      <c r="E145" s="40">
        <v>403.1</v>
      </c>
      <c r="F145" s="40">
        <v>400.25</v>
      </c>
      <c r="G145" s="40">
        <v>396.3</v>
      </c>
      <c r="H145" s="40">
        <v>409.90000000000003</v>
      </c>
      <c r="I145" s="40">
        <v>413.84999999999997</v>
      </c>
      <c r="J145" s="40">
        <v>416.70000000000005</v>
      </c>
      <c r="K145" s="31">
        <v>411</v>
      </c>
      <c r="L145" s="31">
        <v>404.2</v>
      </c>
      <c r="M145" s="31">
        <v>1.58752</v>
      </c>
      <c r="N145" s="1"/>
      <c r="O145" s="1"/>
    </row>
    <row r="146" spans="1:15" ht="12.75" customHeight="1">
      <c r="A146" s="31">
        <v>136</v>
      </c>
      <c r="B146" s="31" t="s">
        <v>360</v>
      </c>
      <c r="C146" s="31">
        <v>107.05</v>
      </c>
      <c r="D146" s="40">
        <v>106.88333333333333</v>
      </c>
      <c r="E146" s="40">
        <v>105.36666666666665</v>
      </c>
      <c r="F146" s="40">
        <v>103.68333333333332</v>
      </c>
      <c r="G146" s="40">
        <v>102.16666666666664</v>
      </c>
      <c r="H146" s="40">
        <v>108.56666666666665</v>
      </c>
      <c r="I146" s="40">
        <v>110.08333333333333</v>
      </c>
      <c r="J146" s="40">
        <v>111.76666666666665</v>
      </c>
      <c r="K146" s="31">
        <v>108.4</v>
      </c>
      <c r="L146" s="31">
        <v>105.2</v>
      </c>
      <c r="M146" s="31">
        <v>8.9804600000000008</v>
      </c>
      <c r="N146" s="1"/>
      <c r="O146" s="1"/>
    </row>
    <row r="147" spans="1:15" ht="12.75" customHeight="1">
      <c r="A147" s="31">
        <v>137</v>
      </c>
      <c r="B147" s="31" t="s">
        <v>361</v>
      </c>
      <c r="C147" s="31">
        <v>238.15</v>
      </c>
      <c r="D147" s="40">
        <v>237.88333333333335</v>
      </c>
      <c r="E147" s="40">
        <v>236.31666666666672</v>
      </c>
      <c r="F147" s="40">
        <v>234.48333333333338</v>
      </c>
      <c r="G147" s="40">
        <v>232.91666666666674</v>
      </c>
      <c r="H147" s="40">
        <v>239.7166666666667</v>
      </c>
      <c r="I147" s="40">
        <v>241.28333333333336</v>
      </c>
      <c r="J147" s="40">
        <v>243.11666666666667</v>
      </c>
      <c r="K147" s="31">
        <v>239.45</v>
      </c>
      <c r="L147" s="31">
        <v>236.05</v>
      </c>
      <c r="M147" s="31">
        <v>0.85980000000000001</v>
      </c>
      <c r="N147" s="1"/>
      <c r="O147" s="1"/>
    </row>
    <row r="148" spans="1:15" ht="12.75" customHeight="1">
      <c r="A148" s="31">
        <v>138</v>
      </c>
      <c r="B148" s="31" t="s">
        <v>362</v>
      </c>
      <c r="C148" s="31">
        <v>81.3</v>
      </c>
      <c r="D148" s="40">
        <v>81.283333333333317</v>
      </c>
      <c r="E148" s="40">
        <v>80.71666666666664</v>
      </c>
      <c r="F148" s="40">
        <v>80.133333333333326</v>
      </c>
      <c r="G148" s="40">
        <v>79.566666666666649</v>
      </c>
      <c r="H148" s="40">
        <v>81.866666666666632</v>
      </c>
      <c r="I148" s="40">
        <v>82.433333333333323</v>
      </c>
      <c r="J148" s="40">
        <v>83.016666666666623</v>
      </c>
      <c r="K148" s="31">
        <v>81.849999999999994</v>
      </c>
      <c r="L148" s="31">
        <v>80.7</v>
      </c>
      <c r="M148" s="31">
        <v>13.93463</v>
      </c>
      <c r="N148" s="1"/>
      <c r="O148" s="1"/>
    </row>
    <row r="149" spans="1:15" ht="12.75" customHeight="1">
      <c r="A149" s="31">
        <v>139</v>
      </c>
      <c r="B149" s="31" t="s">
        <v>101</v>
      </c>
      <c r="C149" s="31">
        <v>2818.2</v>
      </c>
      <c r="D149" s="40">
        <v>2807.7166666666667</v>
      </c>
      <c r="E149" s="40">
        <v>2782.4833333333336</v>
      </c>
      <c r="F149" s="40">
        <v>2746.7666666666669</v>
      </c>
      <c r="G149" s="40">
        <v>2721.5333333333338</v>
      </c>
      <c r="H149" s="40">
        <v>2843.4333333333334</v>
      </c>
      <c r="I149" s="40">
        <v>2868.6666666666661</v>
      </c>
      <c r="J149" s="40">
        <v>2904.3833333333332</v>
      </c>
      <c r="K149" s="31">
        <v>2832.95</v>
      </c>
      <c r="L149" s="31">
        <v>2772</v>
      </c>
      <c r="M149" s="31">
        <v>4.56149</v>
      </c>
      <c r="N149" s="1"/>
      <c r="O149" s="1"/>
    </row>
    <row r="150" spans="1:15" ht="12.75" customHeight="1">
      <c r="A150" s="31">
        <v>140</v>
      </c>
      <c r="B150" s="31" t="s">
        <v>363</v>
      </c>
      <c r="C150" s="31">
        <v>200.85</v>
      </c>
      <c r="D150" s="40">
        <v>201.83333333333334</v>
      </c>
      <c r="E150" s="40">
        <v>199.01666666666668</v>
      </c>
      <c r="F150" s="40">
        <v>197.18333333333334</v>
      </c>
      <c r="G150" s="40">
        <v>194.36666666666667</v>
      </c>
      <c r="H150" s="40">
        <v>203.66666666666669</v>
      </c>
      <c r="I150" s="40">
        <v>206.48333333333335</v>
      </c>
      <c r="J150" s="40">
        <v>208.31666666666669</v>
      </c>
      <c r="K150" s="31">
        <v>204.65</v>
      </c>
      <c r="L150" s="31">
        <v>200</v>
      </c>
      <c r="M150" s="31">
        <v>1.0573999999999999</v>
      </c>
      <c r="N150" s="1"/>
      <c r="O150" s="1"/>
    </row>
    <row r="151" spans="1:15" ht="12.75" customHeight="1">
      <c r="A151" s="31">
        <v>141</v>
      </c>
      <c r="B151" s="31" t="s">
        <v>256</v>
      </c>
      <c r="C151" s="31">
        <v>595.85</v>
      </c>
      <c r="D151" s="40">
        <v>591.75</v>
      </c>
      <c r="E151" s="40">
        <v>577.5</v>
      </c>
      <c r="F151" s="40">
        <v>559.15</v>
      </c>
      <c r="G151" s="40">
        <v>544.9</v>
      </c>
      <c r="H151" s="40">
        <v>610.1</v>
      </c>
      <c r="I151" s="40">
        <v>624.35</v>
      </c>
      <c r="J151" s="40">
        <v>642.70000000000005</v>
      </c>
      <c r="K151" s="31">
        <v>606</v>
      </c>
      <c r="L151" s="31">
        <v>573.4</v>
      </c>
      <c r="M151" s="31">
        <v>6.6359700000000004</v>
      </c>
      <c r="N151" s="1"/>
      <c r="O151" s="1"/>
    </row>
    <row r="152" spans="1:15" ht="12.75" customHeight="1">
      <c r="A152" s="31">
        <v>142</v>
      </c>
      <c r="B152" s="31" t="s">
        <v>257</v>
      </c>
      <c r="C152" s="31">
        <v>1598.9</v>
      </c>
      <c r="D152" s="40">
        <v>1596.3</v>
      </c>
      <c r="E152" s="40">
        <v>1585.6</v>
      </c>
      <c r="F152" s="40">
        <v>1572.3</v>
      </c>
      <c r="G152" s="40">
        <v>1561.6</v>
      </c>
      <c r="H152" s="40">
        <v>1609.6</v>
      </c>
      <c r="I152" s="40">
        <v>1620.3000000000002</v>
      </c>
      <c r="J152" s="40">
        <v>1633.6</v>
      </c>
      <c r="K152" s="31">
        <v>1607</v>
      </c>
      <c r="L152" s="31">
        <v>1583</v>
      </c>
      <c r="M152" s="31">
        <v>0.29514000000000001</v>
      </c>
      <c r="N152" s="1"/>
      <c r="O152" s="1"/>
    </row>
    <row r="153" spans="1:15" ht="12.75" customHeight="1">
      <c r="A153" s="31">
        <v>143</v>
      </c>
      <c r="B153" s="31" t="s">
        <v>364</v>
      </c>
      <c r="C153" s="31">
        <v>71.8</v>
      </c>
      <c r="D153" s="40">
        <v>71.983333333333334</v>
      </c>
      <c r="E153" s="40">
        <v>71.366666666666674</v>
      </c>
      <c r="F153" s="40">
        <v>70.933333333333337</v>
      </c>
      <c r="G153" s="40">
        <v>70.316666666666677</v>
      </c>
      <c r="H153" s="40">
        <v>72.416666666666671</v>
      </c>
      <c r="I153" s="40">
        <v>73.033333333333317</v>
      </c>
      <c r="J153" s="40">
        <v>73.466666666666669</v>
      </c>
      <c r="K153" s="31">
        <v>72.599999999999994</v>
      </c>
      <c r="L153" s="31">
        <v>71.55</v>
      </c>
      <c r="M153" s="31">
        <v>7.2275</v>
      </c>
      <c r="N153" s="1"/>
      <c r="O153" s="1"/>
    </row>
    <row r="154" spans="1:15" ht="12.75" customHeight="1">
      <c r="A154" s="31">
        <v>144</v>
      </c>
      <c r="B154" s="31" t="s">
        <v>365</v>
      </c>
      <c r="C154" s="31">
        <v>123.95</v>
      </c>
      <c r="D154" s="40">
        <v>124.38333333333333</v>
      </c>
      <c r="E154" s="40">
        <v>122.56666666666665</v>
      </c>
      <c r="F154" s="40">
        <v>121.18333333333332</v>
      </c>
      <c r="G154" s="40">
        <v>119.36666666666665</v>
      </c>
      <c r="H154" s="40">
        <v>125.76666666666665</v>
      </c>
      <c r="I154" s="40">
        <v>127.58333333333331</v>
      </c>
      <c r="J154" s="40">
        <v>128.96666666666664</v>
      </c>
      <c r="K154" s="31">
        <v>126.2</v>
      </c>
      <c r="L154" s="31">
        <v>123</v>
      </c>
      <c r="M154" s="31">
        <v>2.4405100000000002</v>
      </c>
      <c r="N154" s="1"/>
      <c r="O154" s="1"/>
    </row>
    <row r="155" spans="1:15" ht="12.75" customHeight="1">
      <c r="A155" s="31">
        <v>145</v>
      </c>
      <c r="B155" s="31" t="s">
        <v>366</v>
      </c>
      <c r="C155" s="31">
        <v>767.25</v>
      </c>
      <c r="D155" s="40">
        <v>767.08333333333337</v>
      </c>
      <c r="E155" s="40">
        <v>762.2166666666667</v>
      </c>
      <c r="F155" s="40">
        <v>757.18333333333328</v>
      </c>
      <c r="G155" s="40">
        <v>752.31666666666661</v>
      </c>
      <c r="H155" s="40">
        <v>772.11666666666679</v>
      </c>
      <c r="I155" s="40">
        <v>776.98333333333335</v>
      </c>
      <c r="J155" s="40">
        <v>782.01666666666688</v>
      </c>
      <c r="K155" s="31">
        <v>771.95</v>
      </c>
      <c r="L155" s="31">
        <v>762.05</v>
      </c>
      <c r="M155" s="31">
        <v>0.51129999999999998</v>
      </c>
      <c r="N155" s="1"/>
      <c r="O155" s="1"/>
    </row>
    <row r="156" spans="1:15" ht="12.75" customHeight="1">
      <c r="A156" s="31">
        <v>146</v>
      </c>
      <c r="B156" s="31" t="s">
        <v>102</v>
      </c>
      <c r="C156" s="31">
        <v>1375.95</v>
      </c>
      <c r="D156" s="40">
        <v>1373.2333333333333</v>
      </c>
      <c r="E156" s="40">
        <v>1354.7166666666667</v>
      </c>
      <c r="F156" s="40">
        <v>1333.4833333333333</v>
      </c>
      <c r="G156" s="40">
        <v>1314.9666666666667</v>
      </c>
      <c r="H156" s="40">
        <v>1394.4666666666667</v>
      </c>
      <c r="I156" s="40">
        <v>1412.9833333333336</v>
      </c>
      <c r="J156" s="40">
        <v>1434.2166666666667</v>
      </c>
      <c r="K156" s="31">
        <v>1391.75</v>
      </c>
      <c r="L156" s="31">
        <v>1352</v>
      </c>
      <c r="M156" s="31">
        <v>10.57441</v>
      </c>
      <c r="N156" s="1"/>
      <c r="O156" s="1"/>
    </row>
    <row r="157" spans="1:15" ht="12.75" customHeight="1">
      <c r="A157" s="31">
        <v>147</v>
      </c>
      <c r="B157" s="31" t="s">
        <v>103</v>
      </c>
      <c r="C157" s="31">
        <v>182</v>
      </c>
      <c r="D157" s="40">
        <v>182.35</v>
      </c>
      <c r="E157" s="40">
        <v>180.79999999999998</v>
      </c>
      <c r="F157" s="40">
        <v>179.6</v>
      </c>
      <c r="G157" s="40">
        <v>178.04999999999998</v>
      </c>
      <c r="H157" s="40">
        <v>183.54999999999998</v>
      </c>
      <c r="I157" s="40">
        <v>185.1</v>
      </c>
      <c r="J157" s="40">
        <v>186.29999999999998</v>
      </c>
      <c r="K157" s="31">
        <v>183.9</v>
      </c>
      <c r="L157" s="31">
        <v>181.15</v>
      </c>
      <c r="M157" s="31">
        <v>40.265799999999999</v>
      </c>
      <c r="N157" s="1"/>
      <c r="O157" s="1"/>
    </row>
    <row r="158" spans="1:15" ht="12.75" customHeight="1">
      <c r="A158" s="31">
        <v>148</v>
      </c>
      <c r="B158" s="31" t="s">
        <v>367</v>
      </c>
      <c r="C158" s="31">
        <v>345.7</v>
      </c>
      <c r="D158" s="40">
        <v>347.60000000000008</v>
      </c>
      <c r="E158" s="40">
        <v>342.20000000000016</v>
      </c>
      <c r="F158" s="40">
        <v>338.7000000000001</v>
      </c>
      <c r="G158" s="40">
        <v>333.30000000000018</v>
      </c>
      <c r="H158" s="40">
        <v>351.10000000000014</v>
      </c>
      <c r="I158" s="40">
        <v>356.50000000000011</v>
      </c>
      <c r="J158" s="40">
        <v>360.00000000000011</v>
      </c>
      <c r="K158" s="31">
        <v>353</v>
      </c>
      <c r="L158" s="31">
        <v>344.1</v>
      </c>
      <c r="M158" s="31">
        <v>0.92140999999999995</v>
      </c>
      <c r="N158" s="1"/>
      <c r="O158" s="1"/>
    </row>
    <row r="159" spans="1:15" ht="12.75" customHeight="1">
      <c r="A159" s="31">
        <v>149</v>
      </c>
      <c r="B159" s="31" t="s">
        <v>104</v>
      </c>
      <c r="C159" s="31">
        <v>82.4</v>
      </c>
      <c r="D159" s="40">
        <v>82.5</v>
      </c>
      <c r="E159" s="40">
        <v>81.75</v>
      </c>
      <c r="F159" s="40">
        <v>81.099999999999994</v>
      </c>
      <c r="G159" s="40">
        <v>80.349999999999994</v>
      </c>
      <c r="H159" s="40">
        <v>83.15</v>
      </c>
      <c r="I159" s="40">
        <v>83.9</v>
      </c>
      <c r="J159" s="40">
        <v>84.550000000000011</v>
      </c>
      <c r="K159" s="31">
        <v>83.25</v>
      </c>
      <c r="L159" s="31">
        <v>81.849999999999994</v>
      </c>
      <c r="M159" s="31">
        <v>73.024860000000004</v>
      </c>
      <c r="N159" s="1"/>
      <c r="O159" s="1"/>
    </row>
    <row r="160" spans="1:15" ht="12.75" customHeight="1">
      <c r="A160" s="31">
        <v>150</v>
      </c>
      <c r="B160" s="31" t="s">
        <v>368</v>
      </c>
      <c r="C160" s="31">
        <v>3174.05</v>
      </c>
      <c r="D160" s="40">
        <v>3148.8166666666671</v>
      </c>
      <c r="E160" s="40">
        <v>3113.6333333333341</v>
      </c>
      <c r="F160" s="40">
        <v>3053.2166666666672</v>
      </c>
      <c r="G160" s="40">
        <v>3018.0333333333342</v>
      </c>
      <c r="H160" s="40">
        <v>3209.233333333334</v>
      </c>
      <c r="I160" s="40">
        <v>3244.4166666666674</v>
      </c>
      <c r="J160" s="40">
        <v>3304.8333333333339</v>
      </c>
      <c r="K160" s="31">
        <v>3184</v>
      </c>
      <c r="L160" s="31">
        <v>3088.4</v>
      </c>
      <c r="M160" s="31">
        <v>0.38984999999999997</v>
      </c>
      <c r="N160" s="1"/>
      <c r="O160" s="1"/>
    </row>
    <row r="161" spans="1:15" ht="12.75" customHeight="1">
      <c r="A161" s="31">
        <v>151</v>
      </c>
      <c r="B161" s="31" t="s">
        <v>369</v>
      </c>
      <c r="C161" s="31">
        <v>494.5</v>
      </c>
      <c r="D161" s="40">
        <v>489.45</v>
      </c>
      <c r="E161" s="40">
        <v>480.4</v>
      </c>
      <c r="F161" s="40">
        <v>466.3</v>
      </c>
      <c r="G161" s="40">
        <v>457.25</v>
      </c>
      <c r="H161" s="40">
        <v>503.54999999999995</v>
      </c>
      <c r="I161" s="40">
        <v>512.6</v>
      </c>
      <c r="J161" s="40">
        <v>526.69999999999993</v>
      </c>
      <c r="K161" s="31">
        <v>498.5</v>
      </c>
      <c r="L161" s="31">
        <v>475.35</v>
      </c>
      <c r="M161" s="31">
        <v>4.0981699999999996</v>
      </c>
      <c r="N161" s="1"/>
      <c r="O161" s="1"/>
    </row>
    <row r="162" spans="1:15" ht="12.75" customHeight="1">
      <c r="A162" s="31">
        <v>152</v>
      </c>
      <c r="B162" s="31" t="s">
        <v>370</v>
      </c>
      <c r="C162" s="31">
        <v>171.2</v>
      </c>
      <c r="D162" s="40">
        <v>170.65</v>
      </c>
      <c r="E162" s="40">
        <v>168.65</v>
      </c>
      <c r="F162" s="40">
        <v>166.1</v>
      </c>
      <c r="G162" s="40">
        <v>164.1</v>
      </c>
      <c r="H162" s="40">
        <v>173.20000000000002</v>
      </c>
      <c r="I162" s="40">
        <v>175.20000000000002</v>
      </c>
      <c r="J162" s="40">
        <v>177.75000000000003</v>
      </c>
      <c r="K162" s="31">
        <v>172.65</v>
      </c>
      <c r="L162" s="31">
        <v>168.1</v>
      </c>
      <c r="M162" s="31">
        <v>7.37643</v>
      </c>
      <c r="N162" s="1"/>
      <c r="O162" s="1"/>
    </row>
    <row r="163" spans="1:15" ht="12.75" customHeight="1">
      <c r="A163" s="31">
        <v>153</v>
      </c>
      <c r="B163" s="31" t="s">
        <v>371</v>
      </c>
      <c r="C163" s="31">
        <v>191.4</v>
      </c>
      <c r="D163" s="40">
        <v>191.05000000000004</v>
      </c>
      <c r="E163" s="40">
        <v>188.40000000000009</v>
      </c>
      <c r="F163" s="40">
        <v>185.40000000000006</v>
      </c>
      <c r="G163" s="40">
        <v>182.75000000000011</v>
      </c>
      <c r="H163" s="40">
        <v>194.05000000000007</v>
      </c>
      <c r="I163" s="40">
        <v>196.7</v>
      </c>
      <c r="J163" s="40">
        <v>199.70000000000005</v>
      </c>
      <c r="K163" s="31">
        <v>193.7</v>
      </c>
      <c r="L163" s="31">
        <v>188.05</v>
      </c>
      <c r="M163" s="31">
        <v>27.495460000000001</v>
      </c>
      <c r="N163" s="1"/>
      <c r="O163" s="1"/>
    </row>
    <row r="164" spans="1:15" ht="12.75" customHeight="1">
      <c r="A164" s="31">
        <v>154</v>
      </c>
      <c r="B164" s="31" t="s">
        <v>258</v>
      </c>
      <c r="C164" s="31">
        <v>277.35000000000002</v>
      </c>
      <c r="D164" s="40">
        <v>279.40000000000003</v>
      </c>
      <c r="E164" s="40">
        <v>273.05000000000007</v>
      </c>
      <c r="F164" s="40">
        <v>268.75000000000006</v>
      </c>
      <c r="G164" s="40">
        <v>262.40000000000009</v>
      </c>
      <c r="H164" s="40">
        <v>283.70000000000005</v>
      </c>
      <c r="I164" s="40">
        <v>290.05000000000007</v>
      </c>
      <c r="J164" s="40">
        <v>294.35000000000002</v>
      </c>
      <c r="K164" s="31">
        <v>285.75</v>
      </c>
      <c r="L164" s="31">
        <v>275.10000000000002</v>
      </c>
      <c r="M164" s="31">
        <v>26.723610000000001</v>
      </c>
      <c r="N164" s="1"/>
      <c r="O164" s="1"/>
    </row>
    <row r="165" spans="1:15" ht="12.75" customHeight="1">
      <c r="A165" s="31">
        <v>155</v>
      </c>
      <c r="B165" s="31" t="s">
        <v>372</v>
      </c>
      <c r="C165" s="31">
        <v>8.0500000000000007</v>
      </c>
      <c r="D165" s="40">
        <v>7.833333333333333</v>
      </c>
      <c r="E165" s="40">
        <v>7.3666666666666654</v>
      </c>
      <c r="F165" s="40">
        <v>6.6833333333333327</v>
      </c>
      <c r="G165" s="40">
        <v>6.216666666666665</v>
      </c>
      <c r="H165" s="40">
        <v>8.5166666666666657</v>
      </c>
      <c r="I165" s="40">
        <v>8.9833333333333325</v>
      </c>
      <c r="J165" s="40">
        <v>9.6666666666666661</v>
      </c>
      <c r="K165" s="31">
        <v>8.3000000000000007</v>
      </c>
      <c r="L165" s="31">
        <v>7.15</v>
      </c>
      <c r="M165" s="31">
        <v>494.66922</v>
      </c>
      <c r="N165" s="1"/>
      <c r="O165" s="1"/>
    </row>
    <row r="166" spans="1:15" ht="12.75" customHeight="1">
      <c r="A166" s="31">
        <v>156</v>
      </c>
      <c r="B166" s="31" t="s">
        <v>373</v>
      </c>
      <c r="C166" s="31">
        <v>50.5</v>
      </c>
      <c r="D166" s="40">
        <v>49.699999999999996</v>
      </c>
      <c r="E166" s="40">
        <v>48.899999999999991</v>
      </c>
      <c r="F166" s="40">
        <v>47.3</v>
      </c>
      <c r="G166" s="40">
        <v>46.499999999999993</v>
      </c>
      <c r="H166" s="40">
        <v>51.29999999999999</v>
      </c>
      <c r="I166" s="40">
        <v>52.099999999999987</v>
      </c>
      <c r="J166" s="40">
        <v>53.699999999999989</v>
      </c>
      <c r="K166" s="31">
        <v>50.5</v>
      </c>
      <c r="L166" s="31">
        <v>48.1</v>
      </c>
      <c r="M166" s="31">
        <v>95.251220000000004</v>
      </c>
      <c r="N166" s="1"/>
      <c r="O166" s="1"/>
    </row>
    <row r="167" spans="1:15" ht="12.75" customHeight="1">
      <c r="A167" s="31">
        <v>157</v>
      </c>
      <c r="B167" s="31" t="s">
        <v>105</v>
      </c>
      <c r="C167" s="31">
        <v>145.15</v>
      </c>
      <c r="D167" s="40">
        <v>146.13333333333333</v>
      </c>
      <c r="E167" s="40">
        <v>143.51666666666665</v>
      </c>
      <c r="F167" s="40">
        <v>141.88333333333333</v>
      </c>
      <c r="G167" s="40">
        <v>139.26666666666665</v>
      </c>
      <c r="H167" s="40">
        <v>147.76666666666665</v>
      </c>
      <c r="I167" s="40">
        <v>150.38333333333333</v>
      </c>
      <c r="J167" s="40">
        <v>152.01666666666665</v>
      </c>
      <c r="K167" s="31">
        <v>148.75</v>
      </c>
      <c r="L167" s="31">
        <v>144.5</v>
      </c>
      <c r="M167" s="31">
        <v>120.18322999999999</v>
      </c>
      <c r="N167" s="1"/>
      <c r="O167" s="1"/>
    </row>
    <row r="168" spans="1:15" ht="12.75" customHeight="1">
      <c r="A168" s="31">
        <v>158</v>
      </c>
      <c r="B168" s="31" t="s">
        <v>374</v>
      </c>
      <c r="C168" s="31">
        <v>319.95</v>
      </c>
      <c r="D168" s="40">
        <v>319.15000000000003</v>
      </c>
      <c r="E168" s="40">
        <v>317.30000000000007</v>
      </c>
      <c r="F168" s="40">
        <v>314.65000000000003</v>
      </c>
      <c r="G168" s="40">
        <v>312.80000000000007</v>
      </c>
      <c r="H168" s="40">
        <v>321.80000000000007</v>
      </c>
      <c r="I168" s="40">
        <v>323.65000000000009</v>
      </c>
      <c r="J168" s="40">
        <v>326.30000000000007</v>
      </c>
      <c r="K168" s="31">
        <v>321</v>
      </c>
      <c r="L168" s="31">
        <v>316.5</v>
      </c>
      <c r="M168" s="31">
        <v>0.46340999999999999</v>
      </c>
      <c r="N168" s="1"/>
      <c r="O168" s="1"/>
    </row>
    <row r="169" spans="1:15" ht="12.75" customHeight="1">
      <c r="A169" s="31">
        <v>159</v>
      </c>
      <c r="B169" s="31" t="s">
        <v>375</v>
      </c>
      <c r="C169" s="31">
        <v>4504.95</v>
      </c>
      <c r="D169" s="40">
        <v>4511.6500000000005</v>
      </c>
      <c r="E169" s="40">
        <v>4443.3000000000011</v>
      </c>
      <c r="F169" s="40">
        <v>4381.6500000000005</v>
      </c>
      <c r="G169" s="40">
        <v>4313.3000000000011</v>
      </c>
      <c r="H169" s="40">
        <v>4573.3000000000011</v>
      </c>
      <c r="I169" s="40">
        <v>4641.6500000000015</v>
      </c>
      <c r="J169" s="40">
        <v>4703.3000000000011</v>
      </c>
      <c r="K169" s="31">
        <v>4580</v>
      </c>
      <c r="L169" s="31">
        <v>4450</v>
      </c>
      <c r="M169" s="31">
        <v>0.18668999999999999</v>
      </c>
      <c r="N169" s="1"/>
      <c r="O169" s="1"/>
    </row>
    <row r="170" spans="1:15" ht="12.75" customHeight="1">
      <c r="A170" s="31">
        <v>160</v>
      </c>
      <c r="B170" s="31" t="s">
        <v>108</v>
      </c>
      <c r="C170" s="31">
        <v>30.1</v>
      </c>
      <c r="D170" s="40">
        <v>30.216666666666669</v>
      </c>
      <c r="E170" s="40">
        <v>29.833333333333336</v>
      </c>
      <c r="F170" s="40">
        <v>29.566666666666666</v>
      </c>
      <c r="G170" s="40">
        <v>29.183333333333334</v>
      </c>
      <c r="H170" s="40">
        <v>30.483333333333338</v>
      </c>
      <c r="I170" s="40">
        <v>30.866666666666671</v>
      </c>
      <c r="J170" s="40">
        <v>31.13333333333334</v>
      </c>
      <c r="K170" s="31">
        <v>30.6</v>
      </c>
      <c r="L170" s="31">
        <v>29.95</v>
      </c>
      <c r="M170" s="31">
        <v>48.043729999999996</v>
      </c>
      <c r="N170" s="1"/>
      <c r="O170" s="1"/>
    </row>
    <row r="171" spans="1:15" ht="12.75" customHeight="1">
      <c r="A171" s="31">
        <v>161</v>
      </c>
      <c r="B171" s="31" t="s">
        <v>376</v>
      </c>
      <c r="C171" s="31">
        <v>3178.05</v>
      </c>
      <c r="D171" s="40">
        <v>3157.8833333333332</v>
      </c>
      <c r="E171" s="40">
        <v>3125.7666666666664</v>
      </c>
      <c r="F171" s="40">
        <v>3073.4833333333331</v>
      </c>
      <c r="G171" s="40">
        <v>3041.3666666666663</v>
      </c>
      <c r="H171" s="40">
        <v>3210.1666666666665</v>
      </c>
      <c r="I171" s="40">
        <v>3242.2833333333333</v>
      </c>
      <c r="J171" s="40">
        <v>3294.5666666666666</v>
      </c>
      <c r="K171" s="31">
        <v>3190</v>
      </c>
      <c r="L171" s="31">
        <v>3105.6</v>
      </c>
      <c r="M171" s="31">
        <v>0.13875000000000001</v>
      </c>
      <c r="N171" s="1"/>
      <c r="O171" s="1"/>
    </row>
    <row r="172" spans="1:15" ht="12.75" customHeight="1">
      <c r="A172" s="31">
        <v>162</v>
      </c>
      <c r="B172" s="31" t="s">
        <v>377</v>
      </c>
      <c r="C172" s="31">
        <v>194.45</v>
      </c>
      <c r="D172" s="40">
        <v>194.58333333333334</v>
      </c>
      <c r="E172" s="40">
        <v>192.91666666666669</v>
      </c>
      <c r="F172" s="40">
        <v>191.38333333333335</v>
      </c>
      <c r="G172" s="40">
        <v>189.7166666666667</v>
      </c>
      <c r="H172" s="40">
        <v>196.11666666666667</v>
      </c>
      <c r="I172" s="40">
        <v>197.78333333333336</v>
      </c>
      <c r="J172" s="40">
        <v>199.31666666666666</v>
      </c>
      <c r="K172" s="31">
        <v>196.25</v>
      </c>
      <c r="L172" s="31">
        <v>193.05</v>
      </c>
      <c r="M172" s="31">
        <v>0.6855</v>
      </c>
      <c r="N172" s="1"/>
      <c r="O172" s="1"/>
    </row>
    <row r="173" spans="1:15" ht="12.75" customHeight="1">
      <c r="A173" s="31">
        <v>163</v>
      </c>
      <c r="B173" s="31" t="s">
        <v>378</v>
      </c>
      <c r="C173" s="31">
        <v>3446.6</v>
      </c>
      <c r="D173" s="40">
        <v>3450.75</v>
      </c>
      <c r="E173" s="40">
        <v>3400.9</v>
      </c>
      <c r="F173" s="40">
        <v>3355.2000000000003</v>
      </c>
      <c r="G173" s="40">
        <v>3305.3500000000004</v>
      </c>
      <c r="H173" s="40">
        <v>3496.45</v>
      </c>
      <c r="I173" s="40">
        <v>3546.3</v>
      </c>
      <c r="J173" s="40">
        <v>3591.9999999999995</v>
      </c>
      <c r="K173" s="31">
        <v>3500.6</v>
      </c>
      <c r="L173" s="31">
        <v>3405.05</v>
      </c>
      <c r="M173" s="31">
        <v>0.20075999999999999</v>
      </c>
      <c r="N173" s="1"/>
      <c r="O173" s="1"/>
    </row>
    <row r="174" spans="1:15" ht="12.75" customHeight="1">
      <c r="A174" s="31">
        <v>164</v>
      </c>
      <c r="B174" s="31" t="s">
        <v>379</v>
      </c>
      <c r="C174" s="31">
        <v>144.19999999999999</v>
      </c>
      <c r="D174" s="40">
        <v>144.56666666666669</v>
      </c>
      <c r="E174" s="40">
        <v>143.23333333333338</v>
      </c>
      <c r="F174" s="40">
        <v>142.26666666666668</v>
      </c>
      <c r="G174" s="40">
        <v>140.93333333333337</v>
      </c>
      <c r="H174" s="40">
        <v>145.53333333333339</v>
      </c>
      <c r="I174" s="40">
        <v>146.8666666666667</v>
      </c>
      <c r="J174" s="40">
        <v>147.8333333333334</v>
      </c>
      <c r="K174" s="31">
        <v>145.9</v>
      </c>
      <c r="L174" s="31">
        <v>143.6</v>
      </c>
      <c r="M174" s="31">
        <v>5.6525999999999996</v>
      </c>
      <c r="N174" s="1"/>
      <c r="O174" s="1"/>
    </row>
    <row r="175" spans="1:15" ht="12.75" customHeight="1">
      <c r="A175" s="31">
        <v>165</v>
      </c>
      <c r="B175" s="31" t="s">
        <v>380</v>
      </c>
      <c r="C175" s="31">
        <v>6098.85</v>
      </c>
      <c r="D175" s="40">
        <v>6107.7</v>
      </c>
      <c r="E175" s="40">
        <v>5940.4</v>
      </c>
      <c r="F175" s="40">
        <v>5781.95</v>
      </c>
      <c r="G175" s="40">
        <v>5614.65</v>
      </c>
      <c r="H175" s="40">
        <v>6266.15</v>
      </c>
      <c r="I175" s="40">
        <v>6433.4500000000007</v>
      </c>
      <c r="J175" s="40">
        <v>6591.9</v>
      </c>
      <c r="K175" s="31">
        <v>6275</v>
      </c>
      <c r="L175" s="31">
        <v>5949.25</v>
      </c>
      <c r="M175" s="31">
        <v>0.71540999999999999</v>
      </c>
      <c r="N175" s="1"/>
      <c r="O175" s="1"/>
    </row>
    <row r="176" spans="1:15" ht="12.75" customHeight="1">
      <c r="A176" s="31">
        <v>166</v>
      </c>
      <c r="B176" s="31" t="s">
        <v>259</v>
      </c>
      <c r="C176" s="31">
        <v>3878.45</v>
      </c>
      <c r="D176" s="40">
        <v>3899.15</v>
      </c>
      <c r="E176" s="40">
        <v>3844.3</v>
      </c>
      <c r="F176" s="40">
        <v>3810.15</v>
      </c>
      <c r="G176" s="40">
        <v>3755.3</v>
      </c>
      <c r="H176" s="40">
        <v>3933.3</v>
      </c>
      <c r="I176" s="40">
        <v>3988.1499999999996</v>
      </c>
      <c r="J176" s="40">
        <v>4022.3</v>
      </c>
      <c r="K176" s="31">
        <v>3954</v>
      </c>
      <c r="L176" s="31">
        <v>3865</v>
      </c>
      <c r="M176" s="31">
        <v>1.38625</v>
      </c>
      <c r="N176" s="1"/>
      <c r="O176" s="1"/>
    </row>
    <row r="177" spans="1:15" ht="12.75" customHeight="1">
      <c r="A177" s="31">
        <v>167</v>
      </c>
      <c r="B177" s="31" t="s">
        <v>381</v>
      </c>
      <c r="C177" s="31">
        <v>1527.05</v>
      </c>
      <c r="D177" s="40">
        <v>1522.2166666666665</v>
      </c>
      <c r="E177" s="40">
        <v>1514.9333333333329</v>
      </c>
      <c r="F177" s="40">
        <v>1502.8166666666664</v>
      </c>
      <c r="G177" s="40">
        <v>1495.5333333333328</v>
      </c>
      <c r="H177" s="40">
        <v>1534.333333333333</v>
      </c>
      <c r="I177" s="40">
        <v>1541.6166666666663</v>
      </c>
      <c r="J177" s="40">
        <v>1553.7333333333331</v>
      </c>
      <c r="K177" s="31">
        <v>1529.5</v>
      </c>
      <c r="L177" s="31">
        <v>1510.1</v>
      </c>
      <c r="M177" s="31">
        <v>0.25386999999999998</v>
      </c>
      <c r="N177" s="1"/>
      <c r="O177" s="1"/>
    </row>
    <row r="178" spans="1:15" ht="12.75" customHeight="1">
      <c r="A178" s="31">
        <v>168</v>
      </c>
      <c r="B178" s="31" t="s">
        <v>106</v>
      </c>
      <c r="C178" s="31">
        <v>524.54999999999995</v>
      </c>
      <c r="D178" s="40">
        <v>524.36666666666667</v>
      </c>
      <c r="E178" s="40">
        <v>519.73333333333335</v>
      </c>
      <c r="F178" s="40">
        <v>514.91666666666663</v>
      </c>
      <c r="G178" s="40">
        <v>510.2833333333333</v>
      </c>
      <c r="H178" s="40">
        <v>529.18333333333339</v>
      </c>
      <c r="I178" s="40">
        <v>533.81666666666683</v>
      </c>
      <c r="J178" s="40">
        <v>538.63333333333344</v>
      </c>
      <c r="K178" s="31">
        <v>529</v>
      </c>
      <c r="L178" s="31">
        <v>519.54999999999995</v>
      </c>
      <c r="M178" s="31">
        <v>11.035439999999999</v>
      </c>
      <c r="N178" s="1"/>
      <c r="O178" s="1"/>
    </row>
    <row r="179" spans="1:15" ht="12.75" customHeight="1">
      <c r="A179" s="31">
        <v>169</v>
      </c>
      <c r="B179" s="31" t="s">
        <v>382</v>
      </c>
      <c r="C179" s="31">
        <v>972.85</v>
      </c>
      <c r="D179" s="40">
        <v>974</v>
      </c>
      <c r="E179" s="40">
        <v>969</v>
      </c>
      <c r="F179" s="40">
        <v>965.15</v>
      </c>
      <c r="G179" s="40">
        <v>960.15</v>
      </c>
      <c r="H179" s="40">
        <v>977.85</v>
      </c>
      <c r="I179" s="40">
        <v>982.85</v>
      </c>
      <c r="J179" s="40">
        <v>986.7</v>
      </c>
      <c r="K179" s="31">
        <v>979</v>
      </c>
      <c r="L179" s="31">
        <v>970.15</v>
      </c>
      <c r="M179" s="31">
        <v>0.13814000000000001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661.1</v>
      </c>
      <c r="D180" s="40">
        <v>665.0333333333333</v>
      </c>
      <c r="E180" s="40">
        <v>655.31666666666661</v>
      </c>
      <c r="F180" s="40">
        <v>649.5333333333333</v>
      </c>
      <c r="G180" s="40">
        <v>639.81666666666661</v>
      </c>
      <c r="H180" s="40">
        <v>670.81666666666661</v>
      </c>
      <c r="I180" s="40">
        <v>680.5333333333333</v>
      </c>
      <c r="J180" s="40">
        <v>686.31666666666661</v>
      </c>
      <c r="K180" s="31">
        <v>674.75</v>
      </c>
      <c r="L180" s="31">
        <v>659.25</v>
      </c>
      <c r="M180" s="31">
        <v>0.66766999999999999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1109.25</v>
      </c>
      <c r="D181" s="40">
        <v>1109.2333333333333</v>
      </c>
      <c r="E181" s="40">
        <v>1095.2666666666667</v>
      </c>
      <c r="F181" s="40">
        <v>1081.2833333333333</v>
      </c>
      <c r="G181" s="40">
        <v>1067.3166666666666</v>
      </c>
      <c r="H181" s="40">
        <v>1123.2166666666667</v>
      </c>
      <c r="I181" s="40">
        <v>1137.1833333333334</v>
      </c>
      <c r="J181" s="40">
        <v>1151.1666666666667</v>
      </c>
      <c r="K181" s="31">
        <v>1123.2</v>
      </c>
      <c r="L181" s="31">
        <v>1095.25</v>
      </c>
      <c r="M181" s="31">
        <v>8.5851299999999995</v>
      </c>
      <c r="N181" s="1"/>
      <c r="O181" s="1"/>
    </row>
    <row r="182" spans="1:15" ht="12.75" customHeight="1">
      <c r="A182" s="31">
        <v>172</v>
      </c>
      <c r="B182" s="31" t="s">
        <v>261</v>
      </c>
      <c r="C182" s="31">
        <v>559.75</v>
      </c>
      <c r="D182" s="40">
        <v>561.73333333333335</v>
      </c>
      <c r="E182" s="40">
        <v>556.01666666666665</v>
      </c>
      <c r="F182" s="40">
        <v>552.2833333333333</v>
      </c>
      <c r="G182" s="40">
        <v>546.56666666666661</v>
      </c>
      <c r="H182" s="40">
        <v>565.4666666666667</v>
      </c>
      <c r="I182" s="40">
        <v>571.18333333333339</v>
      </c>
      <c r="J182" s="40">
        <v>574.91666666666674</v>
      </c>
      <c r="K182" s="31">
        <v>567.45000000000005</v>
      </c>
      <c r="L182" s="31">
        <v>558</v>
      </c>
      <c r="M182" s="31">
        <v>4.3976800000000003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1581.55</v>
      </c>
      <c r="D183" s="40">
        <v>1577.6833333333334</v>
      </c>
      <c r="E183" s="40">
        <v>1568.8666666666668</v>
      </c>
      <c r="F183" s="40">
        <v>1556.1833333333334</v>
      </c>
      <c r="G183" s="40">
        <v>1547.3666666666668</v>
      </c>
      <c r="H183" s="40">
        <v>1590.3666666666668</v>
      </c>
      <c r="I183" s="40">
        <v>1599.1833333333334</v>
      </c>
      <c r="J183" s="40">
        <v>1611.8666666666668</v>
      </c>
      <c r="K183" s="31">
        <v>1586.5</v>
      </c>
      <c r="L183" s="31">
        <v>1565</v>
      </c>
      <c r="M183" s="31">
        <v>2.6982900000000001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328.05</v>
      </c>
      <c r="D184" s="40">
        <v>328.51666666666665</v>
      </c>
      <c r="E184" s="40">
        <v>325.5333333333333</v>
      </c>
      <c r="F184" s="40">
        <v>323.01666666666665</v>
      </c>
      <c r="G184" s="40">
        <v>320.0333333333333</v>
      </c>
      <c r="H184" s="40">
        <v>331.0333333333333</v>
      </c>
      <c r="I184" s="40">
        <v>334.01666666666665</v>
      </c>
      <c r="J184" s="40">
        <v>336.5333333333333</v>
      </c>
      <c r="K184" s="31">
        <v>331.5</v>
      </c>
      <c r="L184" s="31">
        <v>326</v>
      </c>
      <c r="M184" s="31">
        <v>9.0358599999999996</v>
      </c>
      <c r="N184" s="1"/>
      <c r="O184" s="1"/>
    </row>
    <row r="185" spans="1:15" ht="12.75" customHeight="1">
      <c r="A185" s="31">
        <v>175</v>
      </c>
      <c r="B185" s="31" t="s">
        <v>383</v>
      </c>
      <c r="C185" s="31">
        <v>630.54999999999995</v>
      </c>
      <c r="D185" s="40">
        <v>630.65</v>
      </c>
      <c r="E185" s="40">
        <v>626.29999999999995</v>
      </c>
      <c r="F185" s="40">
        <v>622.04999999999995</v>
      </c>
      <c r="G185" s="40">
        <v>617.69999999999993</v>
      </c>
      <c r="H185" s="40">
        <v>634.9</v>
      </c>
      <c r="I185" s="40">
        <v>639.25000000000011</v>
      </c>
      <c r="J185" s="40">
        <v>643.5</v>
      </c>
      <c r="K185" s="31">
        <v>635</v>
      </c>
      <c r="L185" s="31">
        <v>626.4</v>
      </c>
      <c r="M185" s="31">
        <v>2.0655199999999998</v>
      </c>
      <c r="N185" s="1"/>
      <c r="O185" s="1"/>
    </row>
    <row r="186" spans="1:15" ht="12.75" customHeight="1">
      <c r="A186" s="31">
        <v>176</v>
      </c>
      <c r="B186" s="31" t="s">
        <v>112</v>
      </c>
      <c r="C186" s="31">
        <v>1597.9</v>
      </c>
      <c r="D186" s="40">
        <v>1590.3</v>
      </c>
      <c r="E186" s="40">
        <v>1577.6</v>
      </c>
      <c r="F186" s="40">
        <v>1557.3</v>
      </c>
      <c r="G186" s="40">
        <v>1544.6</v>
      </c>
      <c r="H186" s="40">
        <v>1610.6</v>
      </c>
      <c r="I186" s="40">
        <v>1623.3000000000002</v>
      </c>
      <c r="J186" s="40">
        <v>1643.6</v>
      </c>
      <c r="K186" s="31">
        <v>1603</v>
      </c>
      <c r="L186" s="31">
        <v>1570</v>
      </c>
      <c r="M186" s="31">
        <v>8.4258699999999997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353.85</v>
      </c>
      <c r="D187" s="40">
        <v>356.73333333333329</v>
      </c>
      <c r="E187" s="40">
        <v>348.51666666666659</v>
      </c>
      <c r="F187" s="40">
        <v>343.18333333333328</v>
      </c>
      <c r="G187" s="40">
        <v>334.96666666666658</v>
      </c>
      <c r="H187" s="40">
        <v>362.06666666666661</v>
      </c>
      <c r="I187" s="40">
        <v>370.2833333333333</v>
      </c>
      <c r="J187" s="40">
        <v>375.61666666666662</v>
      </c>
      <c r="K187" s="31">
        <v>364.95</v>
      </c>
      <c r="L187" s="31">
        <v>351.4</v>
      </c>
      <c r="M187" s="31">
        <v>2.1428199999999999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141.4</v>
      </c>
      <c r="D188" s="40">
        <v>140.91666666666666</v>
      </c>
      <c r="E188" s="40">
        <v>136.98333333333332</v>
      </c>
      <c r="F188" s="40">
        <v>132.56666666666666</v>
      </c>
      <c r="G188" s="40">
        <v>128.63333333333333</v>
      </c>
      <c r="H188" s="40">
        <v>145.33333333333331</v>
      </c>
      <c r="I188" s="40">
        <v>149.26666666666665</v>
      </c>
      <c r="J188" s="40">
        <v>153.68333333333331</v>
      </c>
      <c r="K188" s="31">
        <v>144.85</v>
      </c>
      <c r="L188" s="31">
        <v>136.5</v>
      </c>
      <c r="M188" s="31">
        <v>67.994219999999999</v>
      </c>
      <c r="N188" s="1"/>
      <c r="O188" s="1"/>
    </row>
    <row r="189" spans="1:15" ht="12.75" customHeight="1">
      <c r="A189" s="31">
        <v>179</v>
      </c>
      <c r="B189" s="31" t="s">
        <v>386</v>
      </c>
      <c r="C189" s="31">
        <v>1448.25</v>
      </c>
      <c r="D189" s="40">
        <v>1438.0333333333335</v>
      </c>
      <c r="E189" s="40">
        <v>1416.0666666666671</v>
      </c>
      <c r="F189" s="40">
        <v>1383.8833333333334</v>
      </c>
      <c r="G189" s="40">
        <v>1361.916666666667</v>
      </c>
      <c r="H189" s="40">
        <v>1470.2166666666672</v>
      </c>
      <c r="I189" s="40">
        <v>1492.1833333333338</v>
      </c>
      <c r="J189" s="40">
        <v>1524.3666666666672</v>
      </c>
      <c r="K189" s="31">
        <v>1460</v>
      </c>
      <c r="L189" s="31">
        <v>1405.85</v>
      </c>
      <c r="M189" s="31">
        <v>1.0652999999999999</v>
      </c>
      <c r="N189" s="1"/>
      <c r="O189" s="1"/>
    </row>
    <row r="190" spans="1:15" ht="12.75" customHeight="1">
      <c r="A190" s="31">
        <v>180</v>
      </c>
      <c r="B190" s="31" t="s">
        <v>387</v>
      </c>
      <c r="C190" s="31">
        <v>464.4</v>
      </c>
      <c r="D190" s="40">
        <v>462.88333333333338</v>
      </c>
      <c r="E190" s="40">
        <v>450.61666666666679</v>
      </c>
      <c r="F190" s="40">
        <v>436.83333333333343</v>
      </c>
      <c r="G190" s="40">
        <v>424.56666666666683</v>
      </c>
      <c r="H190" s="40">
        <v>476.66666666666674</v>
      </c>
      <c r="I190" s="40">
        <v>488.93333333333328</v>
      </c>
      <c r="J190" s="40">
        <v>502.7166666666667</v>
      </c>
      <c r="K190" s="31">
        <v>475.15</v>
      </c>
      <c r="L190" s="31">
        <v>449.1</v>
      </c>
      <c r="M190" s="31">
        <v>3.4809299999999999</v>
      </c>
      <c r="N190" s="1"/>
      <c r="O190" s="1"/>
    </row>
    <row r="191" spans="1:15" ht="12.75" customHeight="1">
      <c r="A191" s="31">
        <v>181</v>
      </c>
      <c r="B191" s="31" t="s">
        <v>388</v>
      </c>
      <c r="C191" s="31">
        <v>176.8</v>
      </c>
      <c r="D191" s="40">
        <v>176.26666666666665</v>
      </c>
      <c r="E191" s="40">
        <v>173.23333333333329</v>
      </c>
      <c r="F191" s="40">
        <v>169.66666666666663</v>
      </c>
      <c r="G191" s="40">
        <v>166.63333333333327</v>
      </c>
      <c r="H191" s="40">
        <v>179.83333333333331</v>
      </c>
      <c r="I191" s="40">
        <v>182.86666666666667</v>
      </c>
      <c r="J191" s="40">
        <v>186.43333333333334</v>
      </c>
      <c r="K191" s="31">
        <v>179.3</v>
      </c>
      <c r="L191" s="31">
        <v>172.7</v>
      </c>
      <c r="M191" s="31">
        <v>3.04162</v>
      </c>
      <c r="N191" s="1"/>
      <c r="O191" s="1"/>
    </row>
    <row r="192" spans="1:15" ht="12.75" customHeight="1">
      <c r="A192" s="31">
        <v>182</v>
      </c>
      <c r="B192" s="31" t="s">
        <v>389</v>
      </c>
      <c r="C192" s="31">
        <v>1641.55</v>
      </c>
      <c r="D192" s="40">
        <v>1650.2833333333335</v>
      </c>
      <c r="E192" s="40">
        <v>1622.166666666667</v>
      </c>
      <c r="F192" s="40">
        <v>1602.7833333333335</v>
      </c>
      <c r="G192" s="40">
        <v>1574.666666666667</v>
      </c>
      <c r="H192" s="40">
        <v>1669.666666666667</v>
      </c>
      <c r="I192" s="40">
        <v>1697.7833333333333</v>
      </c>
      <c r="J192" s="40">
        <v>1717.166666666667</v>
      </c>
      <c r="K192" s="31">
        <v>1678.4</v>
      </c>
      <c r="L192" s="31">
        <v>1630.9</v>
      </c>
      <c r="M192" s="31">
        <v>0.75002999999999997</v>
      </c>
      <c r="N192" s="1"/>
      <c r="O192" s="1"/>
    </row>
    <row r="193" spans="1:15" ht="12.75" customHeight="1">
      <c r="A193" s="31">
        <v>183</v>
      </c>
      <c r="B193" s="31" t="s">
        <v>113</v>
      </c>
      <c r="C193" s="31">
        <v>679.95</v>
      </c>
      <c r="D193" s="40">
        <v>683.5</v>
      </c>
      <c r="E193" s="40">
        <v>674</v>
      </c>
      <c r="F193" s="40">
        <v>668.05</v>
      </c>
      <c r="G193" s="40">
        <v>658.55</v>
      </c>
      <c r="H193" s="40">
        <v>689.45</v>
      </c>
      <c r="I193" s="40">
        <v>698.95</v>
      </c>
      <c r="J193" s="40">
        <v>704.90000000000009</v>
      </c>
      <c r="K193" s="31">
        <v>693</v>
      </c>
      <c r="L193" s="31">
        <v>677.55</v>
      </c>
      <c r="M193" s="31">
        <v>12.942270000000001</v>
      </c>
      <c r="N193" s="1"/>
      <c r="O193" s="1"/>
    </row>
    <row r="194" spans="1:15" ht="12.75" customHeight="1">
      <c r="A194" s="31">
        <v>184</v>
      </c>
      <c r="B194" s="31" t="s">
        <v>390</v>
      </c>
      <c r="C194" s="31">
        <v>335.6</v>
      </c>
      <c r="D194" s="40">
        <v>335.16666666666669</v>
      </c>
      <c r="E194" s="40">
        <v>331.33333333333337</v>
      </c>
      <c r="F194" s="40">
        <v>327.06666666666666</v>
      </c>
      <c r="G194" s="40">
        <v>323.23333333333335</v>
      </c>
      <c r="H194" s="40">
        <v>339.43333333333339</v>
      </c>
      <c r="I194" s="40">
        <v>343.26666666666677</v>
      </c>
      <c r="J194" s="40">
        <v>347.53333333333342</v>
      </c>
      <c r="K194" s="31">
        <v>339</v>
      </c>
      <c r="L194" s="31">
        <v>330.9</v>
      </c>
      <c r="M194" s="31">
        <v>3.83073</v>
      </c>
      <c r="N194" s="1"/>
      <c r="O194" s="1"/>
    </row>
    <row r="195" spans="1:15" ht="12.75" customHeight="1">
      <c r="A195" s="31">
        <v>185</v>
      </c>
      <c r="B195" s="31" t="s">
        <v>391</v>
      </c>
      <c r="C195" s="31">
        <v>101.1</v>
      </c>
      <c r="D195" s="40">
        <v>101.05</v>
      </c>
      <c r="E195" s="40">
        <v>100.35</v>
      </c>
      <c r="F195" s="40">
        <v>99.6</v>
      </c>
      <c r="G195" s="40">
        <v>98.899999999999991</v>
      </c>
      <c r="H195" s="40">
        <v>101.8</v>
      </c>
      <c r="I195" s="40">
        <v>102.50000000000001</v>
      </c>
      <c r="J195" s="40">
        <v>103.25</v>
      </c>
      <c r="K195" s="31">
        <v>101.75</v>
      </c>
      <c r="L195" s="31">
        <v>100.3</v>
      </c>
      <c r="M195" s="31">
        <v>1.9537599999999999</v>
      </c>
      <c r="N195" s="1"/>
      <c r="O195" s="1"/>
    </row>
    <row r="196" spans="1:15" ht="12.75" customHeight="1">
      <c r="A196" s="31">
        <v>186</v>
      </c>
      <c r="B196" s="31" t="s">
        <v>392</v>
      </c>
      <c r="C196" s="31">
        <v>103.05</v>
      </c>
      <c r="D196" s="40">
        <v>103.46666666666665</v>
      </c>
      <c r="E196" s="40">
        <v>101.93333333333331</v>
      </c>
      <c r="F196" s="40">
        <v>100.81666666666665</v>
      </c>
      <c r="G196" s="40">
        <v>99.283333333333303</v>
      </c>
      <c r="H196" s="40">
        <v>104.58333333333331</v>
      </c>
      <c r="I196" s="40">
        <v>106.11666666666665</v>
      </c>
      <c r="J196" s="40">
        <v>107.23333333333332</v>
      </c>
      <c r="K196" s="31">
        <v>105</v>
      </c>
      <c r="L196" s="31">
        <v>102.35</v>
      </c>
      <c r="M196" s="31">
        <v>7.1744000000000003</v>
      </c>
      <c r="N196" s="1"/>
      <c r="O196" s="1"/>
    </row>
    <row r="197" spans="1:15" ht="12.75" customHeight="1">
      <c r="A197" s="31">
        <v>187</v>
      </c>
      <c r="B197" s="31" t="s">
        <v>262</v>
      </c>
      <c r="C197" s="31">
        <v>349.4</v>
      </c>
      <c r="D197" s="40">
        <v>348.7833333333333</v>
      </c>
      <c r="E197" s="40">
        <v>344.91666666666663</v>
      </c>
      <c r="F197" s="40">
        <v>340.43333333333334</v>
      </c>
      <c r="G197" s="40">
        <v>336.56666666666666</v>
      </c>
      <c r="H197" s="40">
        <v>353.26666666666659</v>
      </c>
      <c r="I197" s="40">
        <v>357.13333333333327</v>
      </c>
      <c r="J197" s="40">
        <v>361.61666666666656</v>
      </c>
      <c r="K197" s="31">
        <v>352.65</v>
      </c>
      <c r="L197" s="31">
        <v>344.3</v>
      </c>
      <c r="M197" s="31">
        <v>3.86273</v>
      </c>
      <c r="N197" s="1"/>
      <c r="O197" s="1"/>
    </row>
    <row r="198" spans="1:15" ht="12.75" customHeight="1">
      <c r="A198" s="31">
        <v>188</v>
      </c>
      <c r="B198" s="31" t="s">
        <v>393</v>
      </c>
      <c r="C198" s="31">
        <v>612.25</v>
      </c>
      <c r="D198" s="40">
        <v>611.81666666666672</v>
      </c>
      <c r="E198" s="40">
        <v>605.68333333333339</v>
      </c>
      <c r="F198" s="40">
        <v>599.11666666666667</v>
      </c>
      <c r="G198" s="40">
        <v>592.98333333333335</v>
      </c>
      <c r="H198" s="40">
        <v>618.38333333333344</v>
      </c>
      <c r="I198" s="40">
        <v>624.51666666666688</v>
      </c>
      <c r="J198" s="40">
        <v>631.08333333333348</v>
      </c>
      <c r="K198" s="31">
        <v>617.95000000000005</v>
      </c>
      <c r="L198" s="31">
        <v>605.25</v>
      </c>
      <c r="M198" s="31">
        <v>0.37978000000000001</v>
      </c>
      <c r="N198" s="1"/>
      <c r="O198" s="1"/>
    </row>
    <row r="199" spans="1:15" ht="12.75" customHeight="1">
      <c r="A199" s="31">
        <v>189</v>
      </c>
      <c r="B199" s="31" t="s">
        <v>394</v>
      </c>
      <c r="C199" s="31">
        <v>2243.65</v>
      </c>
      <c r="D199" s="40">
        <v>2246.2166666666667</v>
      </c>
      <c r="E199" s="40">
        <v>2222.4333333333334</v>
      </c>
      <c r="F199" s="40">
        <v>2201.2166666666667</v>
      </c>
      <c r="G199" s="40">
        <v>2177.4333333333334</v>
      </c>
      <c r="H199" s="40">
        <v>2267.4333333333334</v>
      </c>
      <c r="I199" s="40">
        <v>2291.2166666666672</v>
      </c>
      <c r="J199" s="40">
        <v>2312.4333333333334</v>
      </c>
      <c r="K199" s="31">
        <v>2270</v>
      </c>
      <c r="L199" s="31">
        <v>2225</v>
      </c>
      <c r="M199" s="31">
        <v>0.60436999999999996</v>
      </c>
      <c r="N199" s="1"/>
      <c r="O199" s="1"/>
    </row>
    <row r="200" spans="1:15" ht="12.75" customHeight="1">
      <c r="A200" s="31">
        <v>190</v>
      </c>
      <c r="B200" s="31" t="s">
        <v>115</v>
      </c>
      <c r="C200" s="31">
        <v>1198.55</v>
      </c>
      <c r="D200" s="40">
        <v>1195.5</v>
      </c>
      <c r="E200" s="40">
        <v>1186.05</v>
      </c>
      <c r="F200" s="40">
        <v>1173.55</v>
      </c>
      <c r="G200" s="40">
        <v>1164.0999999999999</v>
      </c>
      <c r="H200" s="40">
        <v>1208</v>
      </c>
      <c r="I200" s="40">
        <v>1217.4499999999998</v>
      </c>
      <c r="J200" s="40">
        <v>1229.95</v>
      </c>
      <c r="K200" s="31">
        <v>1204.95</v>
      </c>
      <c r="L200" s="31">
        <v>1183</v>
      </c>
      <c r="M200" s="31">
        <v>33.882919999999999</v>
      </c>
      <c r="N200" s="1"/>
      <c r="O200" s="1"/>
    </row>
    <row r="201" spans="1:15" ht="12.75" customHeight="1">
      <c r="A201" s="31">
        <v>191</v>
      </c>
      <c r="B201" s="31" t="s">
        <v>117</v>
      </c>
      <c r="C201" s="31">
        <v>3248.4</v>
      </c>
      <c r="D201" s="40">
        <v>3278.4166666666665</v>
      </c>
      <c r="E201" s="40">
        <v>3191.833333333333</v>
      </c>
      <c r="F201" s="40">
        <v>3135.2666666666664</v>
      </c>
      <c r="G201" s="40">
        <v>3048.6833333333329</v>
      </c>
      <c r="H201" s="40">
        <v>3334.9833333333331</v>
      </c>
      <c r="I201" s="40">
        <v>3421.5666666666662</v>
      </c>
      <c r="J201" s="40">
        <v>3478.1333333333332</v>
      </c>
      <c r="K201" s="31">
        <v>3365</v>
      </c>
      <c r="L201" s="31">
        <v>3221.85</v>
      </c>
      <c r="M201" s="31">
        <v>12.640829999999999</v>
      </c>
      <c r="N201" s="1"/>
      <c r="O201" s="1"/>
    </row>
    <row r="202" spans="1:15" ht="12.75" customHeight="1">
      <c r="A202" s="31">
        <v>192</v>
      </c>
      <c r="B202" s="31" t="s">
        <v>118</v>
      </c>
      <c r="C202" s="31">
        <v>1568.6</v>
      </c>
      <c r="D202" s="40">
        <v>1569.6833333333334</v>
      </c>
      <c r="E202" s="40">
        <v>1559.9166666666667</v>
      </c>
      <c r="F202" s="40">
        <v>1551.2333333333333</v>
      </c>
      <c r="G202" s="40">
        <v>1541.4666666666667</v>
      </c>
      <c r="H202" s="40">
        <v>1578.3666666666668</v>
      </c>
      <c r="I202" s="40">
        <v>1588.1333333333332</v>
      </c>
      <c r="J202" s="40">
        <v>1596.8166666666668</v>
      </c>
      <c r="K202" s="31">
        <v>1579.45</v>
      </c>
      <c r="L202" s="31">
        <v>1561</v>
      </c>
      <c r="M202" s="31">
        <v>41.254739999999998</v>
      </c>
      <c r="N202" s="1"/>
      <c r="O202" s="1"/>
    </row>
    <row r="203" spans="1:15" ht="12.75" customHeight="1">
      <c r="A203" s="31">
        <v>193</v>
      </c>
      <c r="B203" s="31" t="s">
        <v>119</v>
      </c>
      <c r="C203" s="31">
        <v>737.35</v>
      </c>
      <c r="D203" s="40">
        <v>739.5</v>
      </c>
      <c r="E203" s="40">
        <v>732.85</v>
      </c>
      <c r="F203" s="40">
        <v>728.35</v>
      </c>
      <c r="G203" s="40">
        <v>721.7</v>
      </c>
      <c r="H203" s="40">
        <v>744</v>
      </c>
      <c r="I203" s="40">
        <v>750.65000000000009</v>
      </c>
      <c r="J203" s="40">
        <v>755.15</v>
      </c>
      <c r="K203" s="31">
        <v>746.15</v>
      </c>
      <c r="L203" s="31">
        <v>735</v>
      </c>
      <c r="M203" s="31">
        <v>28.679870000000001</v>
      </c>
      <c r="N203" s="1"/>
      <c r="O203" s="1"/>
    </row>
    <row r="204" spans="1:15" ht="12.75" customHeight="1">
      <c r="A204" s="31">
        <v>194</v>
      </c>
      <c r="B204" s="31" t="s">
        <v>395</v>
      </c>
      <c r="C204" s="31">
        <v>75.3</v>
      </c>
      <c r="D204" s="40">
        <v>74.733333333333334</v>
      </c>
      <c r="E204" s="40">
        <v>73.666666666666671</v>
      </c>
      <c r="F204" s="40">
        <v>72.033333333333331</v>
      </c>
      <c r="G204" s="40">
        <v>70.966666666666669</v>
      </c>
      <c r="H204" s="40">
        <v>76.366666666666674</v>
      </c>
      <c r="I204" s="40">
        <v>77.433333333333337</v>
      </c>
      <c r="J204" s="40">
        <v>79.066666666666677</v>
      </c>
      <c r="K204" s="31">
        <v>75.8</v>
      </c>
      <c r="L204" s="31">
        <v>73.099999999999994</v>
      </c>
      <c r="M204" s="31">
        <v>23.346399999999999</v>
      </c>
      <c r="N204" s="1"/>
      <c r="O204" s="1"/>
    </row>
    <row r="205" spans="1:15" ht="12.75" customHeight="1">
      <c r="A205" s="31">
        <v>195</v>
      </c>
      <c r="B205" s="31" t="s">
        <v>396</v>
      </c>
      <c r="C205" s="31">
        <v>1454.2</v>
      </c>
      <c r="D205" s="40">
        <v>1456.1666666666667</v>
      </c>
      <c r="E205" s="40">
        <v>1440.8833333333334</v>
      </c>
      <c r="F205" s="40">
        <v>1427.5666666666666</v>
      </c>
      <c r="G205" s="40">
        <v>1412.2833333333333</v>
      </c>
      <c r="H205" s="40">
        <v>1469.4833333333336</v>
      </c>
      <c r="I205" s="40">
        <v>1484.7666666666669</v>
      </c>
      <c r="J205" s="40">
        <v>1498.0833333333337</v>
      </c>
      <c r="K205" s="31">
        <v>1471.45</v>
      </c>
      <c r="L205" s="31">
        <v>1442.85</v>
      </c>
      <c r="M205" s="31">
        <v>5.4537199999999997</v>
      </c>
      <c r="N205" s="1"/>
      <c r="O205" s="1"/>
    </row>
    <row r="206" spans="1:15" ht="12.75" customHeight="1">
      <c r="A206" s="31">
        <v>196</v>
      </c>
      <c r="B206" s="31" t="s">
        <v>397</v>
      </c>
      <c r="C206" s="31">
        <v>1228.75</v>
      </c>
      <c r="D206" s="40">
        <v>1214.0166666666667</v>
      </c>
      <c r="E206" s="40">
        <v>1189.2333333333333</v>
      </c>
      <c r="F206" s="40">
        <v>1149.7166666666667</v>
      </c>
      <c r="G206" s="40">
        <v>1124.9333333333334</v>
      </c>
      <c r="H206" s="40">
        <v>1253.5333333333333</v>
      </c>
      <c r="I206" s="40">
        <v>1278.3166666666666</v>
      </c>
      <c r="J206" s="40">
        <v>1317.8333333333333</v>
      </c>
      <c r="K206" s="31">
        <v>1238.8</v>
      </c>
      <c r="L206" s="31">
        <v>1174.5</v>
      </c>
      <c r="M206" s="31">
        <v>3.5529600000000001</v>
      </c>
      <c r="N206" s="1"/>
      <c r="O206" s="1"/>
    </row>
    <row r="207" spans="1:15" ht="12.75" customHeight="1">
      <c r="A207" s="31">
        <v>197</v>
      </c>
      <c r="B207" s="31" t="s">
        <v>114</v>
      </c>
      <c r="C207" s="31">
        <v>1453.95</v>
      </c>
      <c r="D207" s="40">
        <v>1442.8166666666666</v>
      </c>
      <c r="E207" s="40">
        <v>1425.8333333333333</v>
      </c>
      <c r="F207" s="40">
        <v>1397.7166666666667</v>
      </c>
      <c r="G207" s="40">
        <v>1380.7333333333333</v>
      </c>
      <c r="H207" s="40">
        <v>1470.9333333333332</v>
      </c>
      <c r="I207" s="40">
        <v>1487.9166666666667</v>
      </c>
      <c r="J207" s="40">
        <v>1516.0333333333331</v>
      </c>
      <c r="K207" s="31">
        <v>1459.8</v>
      </c>
      <c r="L207" s="31">
        <v>1414.7</v>
      </c>
      <c r="M207" s="31">
        <v>17.459520000000001</v>
      </c>
      <c r="N207" s="1"/>
      <c r="O207" s="1"/>
    </row>
    <row r="208" spans="1:15" ht="12.75" customHeight="1">
      <c r="A208" s="31">
        <v>198</v>
      </c>
      <c r="B208" s="31" t="s">
        <v>398</v>
      </c>
      <c r="C208" s="31">
        <v>261.5</v>
      </c>
      <c r="D208" s="40">
        <v>262.03333333333336</v>
      </c>
      <c r="E208" s="40">
        <v>260.4666666666667</v>
      </c>
      <c r="F208" s="40">
        <v>259.43333333333334</v>
      </c>
      <c r="G208" s="40">
        <v>257.86666666666667</v>
      </c>
      <c r="H208" s="40">
        <v>263.06666666666672</v>
      </c>
      <c r="I208" s="40">
        <v>264.63333333333344</v>
      </c>
      <c r="J208" s="40">
        <v>265.66666666666674</v>
      </c>
      <c r="K208" s="31">
        <v>263.60000000000002</v>
      </c>
      <c r="L208" s="31">
        <v>261</v>
      </c>
      <c r="M208" s="31">
        <v>0.55710999999999999</v>
      </c>
      <c r="N208" s="1"/>
      <c r="O208" s="1"/>
    </row>
    <row r="209" spans="1:15" ht="12.75" customHeight="1">
      <c r="A209" s="31">
        <v>199</v>
      </c>
      <c r="B209" s="31" t="s">
        <v>399</v>
      </c>
      <c r="C209" s="31">
        <v>131.44999999999999</v>
      </c>
      <c r="D209" s="40">
        <v>132.35</v>
      </c>
      <c r="E209" s="40">
        <v>130.19999999999999</v>
      </c>
      <c r="F209" s="40">
        <v>128.94999999999999</v>
      </c>
      <c r="G209" s="40">
        <v>126.79999999999998</v>
      </c>
      <c r="H209" s="40">
        <v>133.6</v>
      </c>
      <c r="I209" s="40">
        <v>135.75000000000003</v>
      </c>
      <c r="J209" s="40">
        <v>137</v>
      </c>
      <c r="K209" s="31">
        <v>134.5</v>
      </c>
      <c r="L209" s="31">
        <v>131.1</v>
      </c>
      <c r="M209" s="31">
        <v>3.4615900000000002</v>
      </c>
      <c r="N209" s="1"/>
      <c r="O209" s="1"/>
    </row>
    <row r="210" spans="1:15" ht="12.75" customHeight="1">
      <c r="A210" s="31">
        <v>200</v>
      </c>
      <c r="B210" s="31" t="s">
        <v>120</v>
      </c>
      <c r="C210" s="31">
        <v>2796.7</v>
      </c>
      <c r="D210" s="40">
        <v>2788.6666666666665</v>
      </c>
      <c r="E210" s="40">
        <v>2771.0333333333328</v>
      </c>
      <c r="F210" s="40">
        <v>2745.3666666666663</v>
      </c>
      <c r="G210" s="40">
        <v>2727.7333333333327</v>
      </c>
      <c r="H210" s="40">
        <v>2814.333333333333</v>
      </c>
      <c r="I210" s="40">
        <v>2831.9666666666672</v>
      </c>
      <c r="J210" s="40">
        <v>2857.6333333333332</v>
      </c>
      <c r="K210" s="31">
        <v>2806.3</v>
      </c>
      <c r="L210" s="31">
        <v>2763</v>
      </c>
      <c r="M210" s="31">
        <v>4.0366900000000001</v>
      </c>
      <c r="N210" s="1"/>
      <c r="O210" s="1"/>
    </row>
    <row r="211" spans="1:15" ht="12.75" customHeight="1">
      <c r="A211" s="31">
        <v>201</v>
      </c>
      <c r="B211" s="31" t="s">
        <v>400</v>
      </c>
      <c r="C211" s="31">
        <v>46.35</v>
      </c>
      <c r="D211" s="40">
        <v>46.300000000000004</v>
      </c>
      <c r="E211" s="40">
        <v>45.70000000000001</v>
      </c>
      <c r="F211" s="40">
        <v>45.050000000000004</v>
      </c>
      <c r="G211" s="40">
        <v>44.45000000000001</v>
      </c>
      <c r="H211" s="40">
        <v>46.95000000000001</v>
      </c>
      <c r="I211" s="40">
        <v>47.550000000000004</v>
      </c>
      <c r="J211" s="40">
        <v>48.20000000000001</v>
      </c>
      <c r="K211" s="31">
        <v>46.9</v>
      </c>
      <c r="L211" s="31">
        <v>45.65</v>
      </c>
      <c r="M211" s="31">
        <v>21.34806</v>
      </c>
      <c r="N211" s="1"/>
      <c r="O211" s="1"/>
    </row>
    <row r="212" spans="1:15" ht="12.75" customHeight="1">
      <c r="A212" s="31">
        <v>202</v>
      </c>
      <c r="B212" s="31" t="s">
        <v>122</v>
      </c>
      <c r="C212" s="31">
        <v>463.55</v>
      </c>
      <c r="D212" s="40">
        <v>462.06666666666666</v>
      </c>
      <c r="E212" s="40">
        <v>457.48333333333335</v>
      </c>
      <c r="F212" s="40">
        <v>451.41666666666669</v>
      </c>
      <c r="G212" s="40">
        <v>446.83333333333337</v>
      </c>
      <c r="H212" s="40">
        <v>468.13333333333333</v>
      </c>
      <c r="I212" s="40">
        <v>472.7166666666667</v>
      </c>
      <c r="J212" s="40">
        <v>478.7833333333333</v>
      </c>
      <c r="K212" s="31">
        <v>466.65</v>
      </c>
      <c r="L212" s="31">
        <v>456</v>
      </c>
      <c r="M212" s="31">
        <v>69.266589999999994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1374.3</v>
      </c>
      <c r="D213" s="40">
        <v>1359.05</v>
      </c>
      <c r="E213" s="40">
        <v>1331.25</v>
      </c>
      <c r="F213" s="40">
        <v>1288.2</v>
      </c>
      <c r="G213" s="40">
        <v>1260.4000000000001</v>
      </c>
      <c r="H213" s="40">
        <v>1402.1</v>
      </c>
      <c r="I213" s="40">
        <v>1429.8999999999996</v>
      </c>
      <c r="J213" s="40">
        <v>1472.9499999999998</v>
      </c>
      <c r="K213" s="31">
        <v>1386.85</v>
      </c>
      <c r="L213" s="31">
        <v>1316</v>
      </c>
      <c r="M213" s="31">
        <v>9.1322600000000005</v>
      </c>
      <c r="N213" s="1"/>
      <c r="O213" s="1"/>
    </row>
    <row r="214" spans="1:15" ht="12.75" customHeight="1">
      <c r="A214" s="31">
        <v>204</v>
      </c>
      <c r="B214" s="31" t="s">
        <v>401</v>
      </c>
      <c r="C214" s="31">
        <v>115.9</v>
      </c>
      <c r="D214" s="40">
        <v>116.2</v>
      </c>
      <c r="E214" s="40">
        <v>114.9</v>
      </c>
      <c r="F214" s="40">
        <v>113.9</v>
      </c>
      <c r="G214" s="40">
        <v>112.60000000000001</v>
      </c>
      <c r="H214" s="40">
        <v>117.2</v>
      </c>
      <c r="I214" s="40">
        <v>118.49999999999999</v>
      </c>
      <c r="J214" s="40">
        <v>119.5</v>
      </c>
      <c r="K214" s="31">
        <v>117.5</v>
      </c>
      <c r="L214" s="31">
        <v>115.2</v>
      </c>
      <c r="M214" s="31">
        <v>16.409849999999999</v>
      </c>
      <c r="N214" s="1"/>
      <c r="O214" s="1"/>
    </row>
    <row r="215" spans="1:15" ht="12.75" customHeight="1">
      <c r="A215" s="31">
        <v>205</v>
      </c>
      <c r="B215" s="31" t="s">
        <v>123</v>
      </c>
      <c r="C215" s="31">
        <v>268.64999999999998</v>
      </c>
      <c r="D215" s="40">
        <v>270.2833333333333</v>
      </c>
      <c r="E215" s="40">
        <v>266.41666666666663</v>
      </c>
      <c r="F215" s="40">
        <v>264.18333333333334</v>
      </c>
      <c r="G215" s="40">
        <v>260.31666666666666</v>
      </c>
      <c r="H215" s="40">
        <v>272.51666666666659</v>
      </c>
      <c r="I215" s="40">
        <v>276.38333333333327</v>
      </c>
      <c r="J215" s="40">
        <v>278.61666666666656</v>
      </c>
      <c r="K215" s="31">
        <v>274.14999999999998</v>
      </c>
      <c r="L215" s="31">
        <v>268.05</v>
      </c>
      <c r="M215" s="31">
        <v>34.972630000000002</v>
      </c>
      <c r="N215" s="1"/>
      <c r="O215" s="1"/>
    </row>
    <row r="216" spans="1:15" ht="12.75" customHeight="1">
      <c r="A216" s="31">
        <v>206</v>
      </c>
      <c r="B216" s="31" t="s">
        <v>124</v>
      </c>
      <c r="C216" s="31">
        <v>2810.65</v>
      </c>
      <c r="D216" s="40">
        <v>2805.4333333333329</v>
      </c>
      <c r="E216" s="40">
        <v>2787.2166666666658</v>
      </c>
      <c r="F216" s="40">
        <v>2763.7833333333328</v>
      </c>
      <c r="G216" s="40">
        <v>2745.5666666666657</v>
      </c>
      <c r="H216" s="40">
        <v>2828.8666666666659</v>
      </c>
      <c r="I216" s="40">
        <v>2847.083333333333</v>
      </c>
      <c r="J216" s="40">
        <v>2870.516666666666</v>
      </c>
      <c r="K216" s="31">
        <v>2823.65</v>
      </c>
      <c r="L216" s="31">
        <v>2782</v>
      </c>
      <c r="M216" s="31">
        <v>8.7945399999999996</v>
      </c>
      <c r="N216" s="1"/>
      <c r="O216" s="1"/>
    </row>
    <row r="217" spans="1:15" ht="12.75" customHeight="1">
      <c r="A217" s="31">
        <v>207</v>
      </c>
      <c r="B217" s="31" t="s">
        <v>264</v>
      </c>
      <c r="C217" s="31">
        <v>329.45</v>
      </c>
      <c r="D217" s="40">
        <v>329.56666666666666</v>
      </c>
      <c r="E217" s="40">
        <v>327.13333333333333</v>
      </c>
      <c r="F217" s="40">
        <v>324.81666666666666</v>
      </c>
      <c r="G217" s="40">
        <v>322.38333333333333</v>
      </c>
      <c r="H217" s="40">
        <v>331.88333333333333</v>
      </c>
      <c r="I217" s="40">
        <v>334.31666666666661</v>
      </c>
      <c r="J217" s="40">
        <v>336.63333333333333</v>
      </c>
      <c r="K217" s="31">
        <v>332</v>
      </c>
      <c r="L217" s="31">
        <v>327.25</v>
      </c>
      <c r="M217" s="31">
        <v>3.9056299999999999</v>
      </c>
      <c r="N217" s="1"/>
      <c r="O217" s="1"/>
    </row>
    <row r="218" spans="1:15" ht="12.75" customHeight="1">
      <c r="A218" s="31">
        <v>208</v>
      </c>
      <c r="B218" s="31" t="s">
        <v>402</v>
      </c>
      <c r="C218" s="31">
        <v>42267.15</v>
      </c>
      <c r="D218" s="40">
        <v>41928.049999999996</v>
      </c>
      <c r="E218" s="40">
        <v>41539.099999999991</v>
      </c>
      <c r="F218" s="40">
        <v>40811.049999999996</v>
      </c>
      <c r="G218" s="40">
        <v>40422.099999999991</v>
      </c>
      <c r="H218" s="40">
        <v>42656.099999999991</v>
      </c>
      <c r="I218" s="40">
        <v>43045.049999999988</v>
      </c>
      <c r="J218" s="40">
        <v>43773.099999999991</v>
      </c>
      <c r="K218" s="31">
        <v>42317</v>
      </c>
      <c r="L218" s="31">
        <v>41200</v>
      </c>
      <c r="M218" s="31">
        <v>3.3840000000000002E-2</v>
      </c>
      <c r="N218" s="1"/>
      <c r="O218" s="1"/>
    </row>
    <row r="219" spans="1:15" ht="12.75" customHeight="1">
      <c r="A219" s="31">
        <v>209</v>
      </c>
      <c r="B219" s="31" t="s">
        <v>403</v>
      </c>
      <c r="C219" s="31">
        <v>43.1</v>
      </c>
      <c r="D219" s="40">
        <v>43</v>
      </c>
      <c r="E219" s="40">
        <v>42.65</v>
      </c>
      <c r="F219" s="40">
        <v>42.199999999999996</v>
      </c>
      <c r="G219" s="40">
        <v>41.849999999999994</v>
      </c>
      <c r="H219" s="40">
        <v>43.45</v>
      </c>
      <c r="I219" s="40">
        <v>43.8</v>
      </c>
      <c r="J219" s="40">
        <v>44.250000000000007</v>
      </c>
      <c r="K219" s="31">
        <v>43.35</v>
      </c>
      <c r="L219" s="31">
        <v>42.55</v>
      </c>
      <c r="M219" s="31">
        <v>11.276490000000001</v>
      </c>
      <c r="N219" s="1"/>
      <c r="O219" s="1"/>
    </row>
    <row r="220" spans="1:15" ht="12.75" customHeight="1">
      <c r="A220" s="31">
        <v>210</v>
      </c>
      <c r="B220" s="31" t="s">
        <v>116</v>
      </c>
      <c r="C220" s="31">
        <v>2830.1</v>
      </c>
      <c r="D220" s="40">
        <v>2832.5833333333335</v>
      </c>
      <c r="E220" s="40">
        <v>2811.3166666666671</v>
      </c>
      <c r="F220" s="40">
        <v>2792.5333333333338</v>
      </c>
      <c r="G220" s="40">
        <v>2771.2666666666673</v>
      </c>
      <c r="H220" s="40">
        <v>2851.3666666666668</v>
      </c>
      <c r="I220" s="40">
        <v>2872.6333333333332</v>
      </c>
      <c r="J220" s="40">
        <v>2891.4166666666665</v>
      </c>
      <c r="K220" s="31">
        <v>2853.85</v>
      </c>
      <c r="L220" s="31">
        <v>2813.8</v>
      </c>
      <c r="M220" s="31">
        <v>19.869129999999998</v>
      </c>
      <c r="N220" s="1"/>
      <c r="O220" s="1"/>
    </row>
    <row r="221" spans="1:15" ht="12.75" customHeight="1">
      <c r="A221" s="31">
        <v>211</v>
      </c>
      <c r="B221" s="31" t="s">
        <v>404</v>
      </c>
      <c r="C221" s="31">
        <v>263.10000000000002</v>
      </c>
      <c r="D221" s="40">
        <v>263.91666666666669</v>
      </c>
      <c r="E221" s="40">
        <v>261.23333333333335</v>
      </c>
      <c r="F221" s="40">
        <v>259.36666666666667</v>
      </c>
      <c r="G221" s="40">
        <v>256.68333333333334</v>
      </c>
      <c r="H221" s="40">
        <v>265.78333333333336</v>
      </c>
      <c r="I221" s="40">
        <v>268.46666666666664</v>
      </c>
      <c r="J221" s="40">
        <v>270.33333333333337</v>
      </c>
      <c r="K221" s="31">
        <v>266.60000000000002</v>
      </c>
      <c r="L221" s="31">
        <v>262.05</v>
      </c>
      <c r="M221" s="31">
        <v>0.55184999999999995</v>
      </c>
      <c r="N221" s="1"/>
      <c r="O221" s="1"/>
    </row>
    <row r="222" spans="1:15" ht="12.75" customHeight="1">
      <c r="A222" s="31">
        <v>212</v>
      </c>
      <c r="B222" s="31" t="s">
        <v>126</v>
      </c>
      <c r="C222" s="31">
        <v>720.25</v>
      </c>
      <c r="D222" s="40">
        <v>720.58333333333337</v>
      </c>
      <c r="E222" s="40">
        <v>717.26666666666677</v>
      </c>
      <c r="F222" s="40">
        <v>714.28333333333342</v>
      </c>
      <c r="G222" s="40">
        <v>710.96666666666681</v>
      </c>
      <c r="H222" s="40">
        <v>723.56666666666672</v>
      </c>
      <c r="I222" s="40">
        <v>726.88333333333333</v>
      </c>
      <c r="J222" s="40">
        <v>729.86666666666667</v>
      </c>
      <c r="K222" s="31">
        <v>723.9</v>
      </c>
      <c r="L222" s="31">
        <v>717.6</v>
      </c>
      <c r="M222" s="31">
        <v>62.434220000000003</v>
      </c>
      <c r="N222" s="1"/>
      <c r="O222" s="1"/>
    </row>
    <row r="223" spans="1:15" ht="12.75" customHeight="1">
      <c r="A223" s="31">
        <v>213</v>
      </c>
      <c r="B223" s="31" t="s">
        <v>127</v>
      </c>
      <c r="C223" s="31">
        <v>1621.65</v>
      </c>
      <c r="D223" s="40">
        <v>1617.3666666666668</v>
      </c>
      <c r="E223" s="40">
        <v>1608.2833333333335</v>
      </c>
      <c r="F223" s="40">
        <v>1594.9166666666667</v>
      </c>
      <c r="G223" s="40">
        <v>1585.8333333333335</v>
      </c>
      <c r="H223" s="40">
        <v>1630.7333333333336</v>
      </c>
      <c r="I223" s="40">
        <v>1639.8166666666666</v>
      </c>
      <c r="J223" s="40">
        <v>1653.1833333333336</v>
      </c>
      <c r="K223" s="31">
        <v>1626.45</v>
      </c>
      <c r="L223" s="31">
        <v>1604</v>
      </c>
      <c r="M223" s="31">
        <v>3.7098200000000001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696.7</v>
      </c>
      <c r="D224" s="40">
        <v>703.06666666666661</v>
      </c>
      <c r="E224" s="40">
        <v>688.13333333333321</v>
      </c>
      <c r="F224" s="40">
        <v>679.56666666666661</v>
      </c>
      <c r="G224" s="40">
        <v>664.63333333333321</v>
      </c>
      <c r="H224" s="40">
        <v>711.63333333333321</v>
      </c>
      <c r="I224" s="40">
        <v>726.56666666666661</v>
      </c>
      <c r="J224" s="40">
        <v>735.13333333333321</v>
      </c>
      <c r="K224" s="31">
        <v>718</v>
      </c>
      <c r="L224" s="31">
        <v>694.5</v>
      </c>
      <c r="M224" s="31">
        <v>13.991210000000001</v>
      </c>
      <c r="N224" s="1"/>
      <c r="O224" s="1"/>
    </row>
    <row r="225" spans="1:15" ht="12.75" customHeight="1">
      <c r="A225" s="31">
        <v>215</v>
      </c>
      <c r="B225" s="31" t="s">
        <v>265</v>
      </c>
      <c r="C225" s="31">
        <v>725.2</v>
      </c>
      <c r="D225" s="40">
        <v>727.23333333333323</v>
      </c>
      <c r="E225" s="40">
        <v>720.51666666666642</v>
      </c>
      <c r="F225" s="40">
        <v>715.83333333333314</v>
      </c>
      <c r="G225" s="40">
        <v>709.11666666666633</v>
      </c>
      <c r="H225" s="40">
        <v>731.91666666666652</v>
      </c>
      <c r="I225" s="40">
        <v>738.63333333333344</v>
      </c>
      <c r="J225" s="40">
        <v>743.31666666666661</v>
      </c>
      <c r="K225" s="31">
        <v>733.95</v>
      </c>
      <c r="L225" s="31">
        <v>722.55</v>
      </c>
      <c r="M225" s="31">
        <v>2.37845</v>
      </c>
      <c r="N225" s="1"/>
      <c r="O225" s="1"/>
    </row>
    <row r="226" spans="1:15" ht="12.75" customHeight="1">
      <c r="A226" s="31">
        <v>216</v>
      </c>
      <c r="B226" s="31" t="s">
        <v>405</v>
      </c>
      <c r="C226" s="31">
        <v>38.35</v>
      </c>
      <c r="D226" s="40">
        <v>38.466666666666669</v>
      </c>
      <c r="E226" s="40">
        <v>38.033333333333339</v>
      </c>
      <c r="F226" s="40">
        <v>37.716666666666669</v>
      </c>
      <c r="G226" s="40">
        <v>37.283333333333339</v>
      </c>
      <c r="H226" s="40">
        <v>38.783333333333339</v>
      </c>
      <c r="I226" s="40">
        <v>39.216666666666676</v>
      </c>
      <c r="J226" s="40">
        <v>39.533333333333339</v>
      </c>
      <c r="K226" s="31">
        <v>38.9</v>
      </c>
      <c r="L226" s="31">
        <v>38.15</v>
      </c>
      <c r="M226" s="31">
        <v>84.051060000000007</v>
      </c>
      <c r="N226" s="1"/>
      <c r="O226" s="1"/>
    </row>
    <row r="227" spans="1:15" ht="12.75" customHeight="1">
      <c r="A227" s="31">
        <v>217</v>
      </c>
      <c r="B227" s="31" t="s">
        <v>130</v>
      </c>
      <c r="C227" s="31">
        <v>46.9</v>
      </c>
      <c r="D227" s="40">
        <v>46.566666666666663</v>
      </c>
      <c r="E227" s="40">
        <v>46.133333333333326</v>
      </c>
      <c r="F227" s="40">
        <v>45.36666666666666</v>
      </c>
      <c r="G227" s="40">
        <v>44.933333333333323</v>
      </c>
      <c r="H227" s="40">
        <v>47.333333333333329</v>
      </c>
      <c r="I227" s="40">
        <v>47.766666666666666</v>
      </c>
      <c r="J227" s="40">
        <v>48.533333333333331</v>
      </c>
      <c r="K227" s="31">
        <v>47</v>
      </c>
      <c r="L227" s="31">
        <v>45.8</v>
      </c>
      <c r="M227" s="31">
        <v>186.57990000000001</v>
      </c>
      <c r="N227" s="1"/>
      <c r="O227" s="1"/>
    </row>
    <row r="228" spans="1:15" ht="12.75" customHeight="1">
      <c r="A228" s="31">
        <v>218</v>
      </c>
      <c r="B228" s="31" t="s">
        <v>406</v>
      </c>
      <c r="C228" s="31">
        <v>54.75</v>
      </c>
      <c r="D228" s="40">
        <v>54.166666666666664</v>
      </c>
      <c r="E228" s="40">
        <v>52.833333333333329</v>
      </c>
      <c r="F228" s="40">
        <v>50.916666666666664</v>
      </c>
      <c r="G228" s="40">
        <v>49.583333333333329</v>
      </c>
      <c r="H228" s="40">
        <v>56.083333333333329</v>
      </c>
      <c r="I228" s="40">
        <v>57.416666666666657</v>
      </c>
      <c r="J228" s="40">
        <v>59.333333333333329</v>
      </c>
      <c r="K228" s="31">
        <v>55.5</v>
      </c>
      <c r="L228" s="31">
        <v>52.25</v>
      </c>
      <c r="M228" s="31">
        <v>218.93698000000001</v>
      </c>
      <c r="N228" s="1"/>
      <c r="O228" s="1"/>
    </row>
    <row r="229" spans="1:15" ht="12.75" customHeight="1">
      <c r="A229" s="31">
        <v>219</v>
      </c>
      <c r="B229" s="31" t="s">
        <v>407</v>
      </c>
      <c r="C229" s="31">
        <v>1100.55</v>
      </c>
      <c r="D229" s="40">
        <v>1101.1333333333334</v>
      </c>
      <c r="E229" s="40">
        <v>1072.2666666666669</v>
      </c>
      <c r="F229" s="40">
        <v>1043.9833333333333</v>
      </c>
      <c r="G229" s="40">
        <v>1015.1166666666668</v>
      </c>
      <c r="H229" s="40">
        <v>1129.416666666667</v>
      </c>
      <c r="I229" s="40">
        <v>1158.2833333333333</v>
      </c>
      <c r="J229" s="40">
        <v>1186.5666666666671</v>
      </c>
      <c r="K229" s="31">
        <v>1130</v>
      </c>
      <c r="L229" s="31">
        <v>1072.8499999999999</v>
      </c>
      <c r="M229" s="31">
        <v>1.5759799999999999</v>
      </c>
      <c r="N229" s="1"/>
      <c r="O229" s="1"/>
    </row>
    <row r="230" spans="1:15" ht="12.75" customHeight="1">
      <c r="A230" s="31">
        <v>220</v>
      </c>
      <c r="B230" s="31" t="s">
        <v>408</v>
      </c>
      <c r="C230" s="31">
        <v>294.7</v>
      </c>
      <c r="D230" s="40">
        <v>289.8</v>
      </c>
      <c r="E230" s="40">
        <v>284.90000000000003</v>
      </c>
      <c r="F230" s="40">
        <v>275.10000000000002</v>
      </c>
      <c r="G230" s="40">
        <v>270.20000000000005</v>
      </c>
      <c r="H230" s="40">
        <v>299.60000000000002</v>
      </c>
      <c r="I230" s="40">
        <v>304.5</v>
      </c>
      <c r="J230" s="40">
        <v>314.3</v>
      </c>
      <c r="K230" s="31">
        <v>294.7</v>
      </c>
      <c r="L230" s="31">
        <v>280</v>
      </c>
      <c r="M230" s="31">
        <v>2.1004499999999999</v>
      </c>
      <c r="N230" s="1"/>
      <c r="O230" s="1"/>
    </row>
    <row r="231" spans="1:15" ht="12.75" customHeight="1">
      <c r="A231" s="31">
        <v>221</v>
      </c>
      <c r="B231" s="31" t="s">
        <v>409</v>
      </c>
      <c r="C231" s="31">
        <v>1674.75</v>
      </c>
      <c r="D231" s="40">
        <v>1659.25</v>
      </c>
      <c r="E231" s="40">
        <v>1623.5</v>
      </c>
      <c r="F231" s="40">
        <v>1572.25</v>
      </c>
      <c r="G231" s="40">
        <v>1536.5</v>
      </c>
      <c r="H231" s="40">
        <v>1710.5</v>
      </c>
      <c r="I231" s="40">
        <v>1746.25</v>
      </c>
      <c r="J231" s="40">
        <v>1797.5</v>
      </c>
      <c r="K231" s="31">
        <v>1695</v>
      </c>
      <c r="L231" s="31">
        <v>1608</v>
      </c>
      <c r="M231" s="31">
        <v>1.7735000000000001</v>
      </c>
      <c r="N231" s="1"/>
      <c r="O231" s="1"/>
    </row>
    <row r="232" spans="1:15" ht="12.75" customHeight="1">
      <c r="A232" s="31">
        <v>222</v>
      </c>
      <c r="B232" s="31" t="s">
        <v>410</v>
      </c>
      <c r="C232" s="31">
        <v>552.15</v>
      </c>
      <c r="D232" s="40">
        <v>553.80000000000007</v>
      </c>
      <c r="E232" s="40">
        <v>548.60000000000014</v>
      </c>
      <c r="F232" s="40">
        <v>545.05000000000007</v>
      </c>
      <c r="G232" s="40">
        <v>539.85000000000014</v>
      </c>
      <c r="H232" s="40">
        <v>557.35000000000014</v>
      </c>
      <c r="I232" s="40">
        <v>562.55000000000018</v>
      </c>
      <c r="J232" s="40">
        <v>566.10000000000014</v>
      </c>
      <c r="K232" s="31">
        <v>559</v>
      </c>
      <c r="L232" s="31">
        <v>550.25</v>
      </c>
      <c r="M232" s="31">
        <v>2.2218599999999999</v>
      </c>
      <c r="N232" s="1"/>
      <c r="O232" s="1"/>
    </row>
    <row r="233" spans="1:15" ht="12.75" customHeight="1">
      <c r="A233" s="31">
        <v>223</v>
      </c>
      <c r="B233" s="31" t="s">
        <v>411</v>
      </c>
      <c r="C233" s="31">
        <v>172.4</v>
      </c>
      <c r="D233" s="40">
        <v>172.76666666666665</v>
      </c>
      <c r="E233" s="40">
        <v>171.6333333333333</v>
      </c>
      <c r="F233" s="40">
        <v>170.86666666666665</v>
      </c>
      <c r="G233" s="40">
        <v>169.73333333333329</v>
      </c>
      <c r="H233" s="40">
        <v>173.5333333333333</v>
      </c>
      <c r="I233" s="40">
        <v>174.66666666666663</v>
      </c>
      <c r="J233" s="40">
        <v>175.43333333333331</v>
      </c>
      <c r="K233" s="31">
        <v>173.9</v>
      </c>
      <c r="L233" s="31">
        <v>172</v>
      </c>
      <c r="M233" s="31">
        <v>11.0817</v>
      </c>
      <c r="N233" s="1"/>
      <c r="O233" s="1"/>
    </row>
    <row r="234" spans="1:15" ht="12.75" customHeight="1">
      <c r="A234" s="31">
        <v>224</v>
      </c>
      <c r="B234" s="31" t="s">
        <v>412</v>
      </c>
      <c r="C234" s="31">
        <v>45.35</v>
      </c>
      <c r="D234" s="40">
        <v>45.466666666666661</v>
      </c>
      <c r="E234" s="40">
        <v>45.183333333333323</v>
      </c>
      <c r="F234" s="40">
        <v>45.016666666666659</v>
      </c>
      <c r="G234" s="40">
        <v>44.73333333333332</v>
      </c>
      <c r="H234" s="40">
        <v>45.633333333333326</v>
      </c>
      <c r="I234" s="40">
        <v>45.916666666666671</v>
      </c>
      <c r="J234" s="40">
        <v>46.083333333333329</v>
      </c>
      <c r="K234" s="31">
        <v>45.75</v>
      </c>
      <c r="L234" s="31">
        <v>45.3</v>
      </c>
      <c r="M234" s="31">
        <v>25.278079999999999</v>
      </c>
      <c r="N234" s="1"/>
      <c r="O234" s="1"/>
    </row>
    <row r="235" spans="1:15" ht="12.75" customHeight="1">
      <c r="A235" s="31">
        <v>225</v>
      </c>
      <c r="B235" s="31" t="s">
        <v>139</v>
      </c>
      <c r="C235" s="31">
        <v>212.65</v>
      </c>
      <c r="D235" s="40">
        <v>212.36666666666667</v>
      </c>
      <c r="E235" s="40">
        <v>210.83333333333334</v>
      </c>
      <c r="F235" s="40">
        <v>209.01666666666668</v>
      </c>
      <c r="G235" s="40">
        <v>207.48333333333335</v>
      </c>
      <c r="H235" s="40">
        <v>214.18333333333334</v>
      </c>
      <c r="I235" s="40">
        <v>215.71666666666664</v>
      </c>
      <c r="J235" s="40">
        <v>217.53333333333333</v>
      </c>
      <c r="K235" s="31">
        <v>213.9</v>
      </c>
      <c r="L235" s="31">
        <v>210.55</v>
      </c>
      <c r="M235" s="31">
        <v>190.51251999999999</v>
      </c>
      <c r="N235" s="1"/>
      <c r="O235" s="1"/>
    </row>
    <row r="236" spans="1:15" ht="12.75" customHeight="1">
      <c r="A236" s="31">
        <v>226</v>
      </c>
      <c r="B236" s="31" t="s">
        <v>413</v>
      </c>
      <c r="C236" s="31">
        <v>118.45</v>
      </c>
      <c r="D236" s="40">
        <v>118.65000000000002</v>
      </c>
      <c r="E236" s="40">
        <v>117.40000000000003</v>
      </c>
      <c r="F236" s="40">
        <v>116.35000000000001</v>
      </c>
      <c r="G236" s="40">
        <v>115.10000000000002</v>
      </c>
      <c r="H236" s="40">
        <v>119.70000000000005</v>
      </c>
      <c r="I236" s="40">
        <v>120.95000000000002</v>
      </c>
      <c r="J236" s="40">
        <v>122.00000000000006</v>
      </c>
      <c r="K236" s="31">
        <v>119.9</v>
      </c>
      <c r="L236" s="31">
        <v>117.6</v>
      </c>
      <c r="M236" s="31">
        <v>1.6791100000000001</v>
      </c>
      <c r="N236" s="1"/>
      <c r="O236" s="1"/>
    </row>
    <row r="237" spans="1:15" ht="12.75" customHeight="1">
      <c r="A237" s="31">
        <v>227</v>
      </c>
      <c r="B237" s="31" t="s">
        <v>414</v>
      </c>
      <c r="C237" s="31">
        <v>181.95</v>
      </c>
      <c r="D237" s="40">
        <v>182.78333333333333</v>
      </c>
      <c r="E237" s="40">
        <v>180.16666666666666</v>
      </c>
      <c r="F237" s="40">
        <v>178.38333333333333</v>
      </c>
      <c r="G237" s="40">
        <v>175.76666666666665</v>
      </c>
      <c r="H237" s="40">
        <v>184.56666666666666</v>
      </c>
      <c r="I237" s="40">
        <v>187.18333333333334</v>
      </c>
      <c r="J237" s="40">
        <v>188.96666666666667</v>
      </c>
      <c r="K237" s="31">
        <v>185.4</v>
      </c>
      <c r="L237" s="31">
        <v>181</v>
      </c>
      <c r="M237" s="31">
        <v>18.173749999999998</v>
      </c>
      <c r="N237" s="1"/>
      <c r="O237" s="1"/>
    </row>
    <row r="238" spans="1:15" ht="12.75" customHeight="1">
      <c r="A238" s="31">
        <v>228</v>
      </c>
      <c r="B238" s="31" t="s">
        <v>125</v>
      </c>
      <c r="C238" s="31">
        <v>227.45</v>
      </c>
      <c r="D238" s="40">
        <v>227.91666666666666</v>
      </c>
      <c r="E238" s="40">
        <v>226.0333333333333</v>
      </c>
      <c r="F238" s="40">
        <v>224.61666666666665</v>
      </c>
      <c r="G238" s="40">
        <v>222.73333333333329</v>
      </c>
      <c r="H238" s="40">
        <v>229.33333333333331</v>
      </c>
      <c r="I238" s="40">
        <v>231.2166666666667</v>
      </c>
      <c r="J238" s="40">
        <v>232.63333333333333</v>
      </c>
      <c r="K238" s="31">
        <v>229.8</v>
      </c>
      <c r="L238" s="31">
        <v>226.5</v>
      </c>
      <c r="M238" s="31">
        <v>34.971409999999999</v>
      </c>
      <c r="N238" s="1"/>
      <c r="O238" s="1"/>
    </row>
    <row r="239" spans="1:15" ht="12.75" customHeight="1">
      <c r="A239" s="31">
        <v>229</v>
      </c>
      <c r="B239" s="31" t="s">
        <v>415</v>
      </c>
      <c r="C239" s="31">
        <v>144.05000000000001</v>
      </c>
      <c r="D239" s="40">
        <v>145.35000000000002</v>
      </c>
      <c r="E239" s="40">
        <v>141.80000000000004</v>
      </c>
      <c r="F239" s="40">
        <v>139.55000000000001</v>
      </c>
      <c r="G239" s="40">
        <v>136.00000000000003</v>
      </c>
      <c r="H239" s="40">
        <v>147.60000000000005</v>
      </c>
      <c r="I239" s="40">
        <v>151.15</v>
      </c>
      <c r="J239" s="40">
        <v>153.40000000000006</v>
      </c>
      <c r="K239" s="31">
        <v>148.9</v>
      </c>
      <c r="L239" s="31">
        <v>143.1</v>
      </c>
      <c r="M239" s="31">
        <v>66.998149999999995</v>
      </c>
      <c r="N239" s="1"/>
      <c r="O239" s="1"/>
    </row>
    <row r="240" spans="1:15" ht="12.75" customHeight="1">
      <c r="A240" s="31">
        <v>230</v>
      </c>
      <c r="B240" s="31" t="s">
        <v>266</v>
      </c>
      <c r="C240" s="31">
        <v>8881.25</v>
      </c>
      <c r="D240" s="40">
        <v>8935.35</v>
      </c>
      <c r="E240" s="40">
        <v>8777.9000000000015</v>
      </c>
      <c r="F240" s="40">
        <v>8674.5500000000011</v>
      </c>
      <c r="G240" s="40">
        <v>8517.1000000000022</v>
      </c>
      <c r="H240" s="40">
        <v>9038.7000000000007</v>
      </c>
      <c r="I240" s="40">
        <v>9196.1500000000015</v>
      </c>
      <c r="J240" s="40">
        <v>9299.5</v>
      </c>
      <c r="K240" s="31">
        <v>9092.7999999999993</v>
      </c>
      <c r="L240" s="31">
        <v>8832</v>
      </c>
      <c r="M240" s="31">
        <v>1.82362</v>
      </c>
      <c r="N240" s="1"/>
      <c r="O240" s="1"/>
    </row>
    <row r="241" spans="1:15" ht="12.75" customHeight="1">
      <c r="A241" s="31">
        <v>231</v>
      </c>
      <c r="B241" s="31" t="s">
        <v>416</v>
      </c>
      <c r="C241" s="31">
        <v>124.9</v>
      </c>
      <c r="D241" s="40">
        <v>124.46666666666668</v>
      </c>
      <c r="E241" s="40">
        <v>123.48333333333336</v>
      </c>
      <c r="F241" s="40">
        <v>122.06666666666668</v>
      </c>
      <c r="G241" s="40">
        <v>121.08333333333336</v>
      </c>
      <c r="H241" s="40">
        <v>125.88333333333337</v>
      </c>
      <c r="I241" s="40">
        <v>126.86666666666669</v>
      </c>
      <c r="J241" s="40">
        <v>128.28333333333336</v>
      </c>
      <c r="K241" s="31">
        <v>125.45</v>
      </c>
      <c r="L241" s="31">
        <v>123.05</v>
      </c>
      <c r="M241" s="31">
        <v>11.40118</v>
      </c>
      <c r="N241" s="1"/>
      <c r="O241" s="1"/>
    </row>
    <row r="242" spans="1:15" ht="12.75" customHeight="1">
      <c r="A242" s="31">
        <v>232</v>
      </c>
      <c r="B242" s="31" t="s">
        <v>417</v>
      </c>
      <c r="C242" s="31">
        <v>598.85</v>
      </c>
      <c r="D242" s="40">
        <v>601.55000000000007</v>
      </c>
      <c r="E242" s="40">
        <v>589.30000000000018</v>
      </c>
      <c r="F242" s="40">
        <v>579.75000000000011</v>
      </c>
      <c r="G242" s="40">
        <v>567.50000000000023</v>
      </c>
      <c r="H242" s="40">
        <v>611.10000000000014</v>
      </c>
      <c r="I242" s="40">
        <v>623.34999999999991</v>
      </c>
      <c r="J242" s="40">
        <v>632.90000000000009</v>
      </c>
      <c r="K242" s="31">
        <v>613.79999999999995</v>
      </c>
      <c r="L242" s="31">
        <v>592</v>
      </c>
      <c r="M242" s="31">
        <v>186.50163000000001</v>
      </c>
      <c r="N242" s="1"/>
      <c r="O242" s="1"/>
    </row>
    <row r="243" spans="1:15" ht="12.75" customHeight="1">
      <c r="A243" s="31">
        <v>233</v>
      </c>
      <c r="B243" s="31" t="s">
        <v>132</v>
      </c>
      <c r="C243" s="31">
        <v>150.80000000000001</v>
      </c>
      <c r="D243" s="40">
        <v>150.04999999999998</v>
      </c>
      <c r="E243" s="40">
        <v>146.74999999999997</v>
      </c>
      <c r="F243" s="40">
        <v>142.69999999999999</v>
      </c>
      <c r="G243" s="40">
        <v>139.39999999999998</v>
      </c>
      <c r="H243" s="40">
        <v>154.09999999999997</v>
      </c>
      <c r="I243" s="40">
        <v>157.39999999999998</v>
      </c>
      <c r="J243" s="40">
        <v>161.44999999999996</v>
      </c>
      <c r="K243" s="31">
        <v>153.35</v>
      </c>
      <c r="L243" s="31">
        <v>146</v>
      </c>
      <c r="M243" s="31">
        <v>98.138850000000005</v>
      </c>
      <c r="N243" s="1"/>
      <c r="O243" s="1"/>
    </row>
    <row r="244" spans="1:15" ht="12.75" customHeight="1">
      <c r="A244" s="31">
        <v>234</v>
      </c>
      <c r="B244" s="31" t="s">
        <v>137</v>
      </c>
      <c r="C244" s="31">
        <v>112.8</v>
      </c>
      <c r="D244" s="40">
        <v>113.28333333333335</v>
      </c>
      <c r="E244" s="40">
        <v>111.91666666666669</v>
      </c>
      <c r="F244" s="40">
        <v>111.03333333333335</v>
      </c>
      <c r="G244" s="40">
        <v>109.66666666666669</v>
      </c>
      <c r="H244" s="40">
        <v>114.16666666666669</v>
      </c>
      <c r="I244" s="40">
        <v>115.53333333333333</v>
      </c>
      <c r="J244" s="40">
        <v>116.41666666666669</v>
      </c>
      <c r="K244" s="31">
        <v>114.65</v>
      </c>
      <c r="L244" s="31">
        <v>112.4</v>
      </c>
      <c r="M244" s="31">
        <v>133.22585000000001</v>
      </c>
      <c r="N244" s="1"/>
      <c r="O244" s="1"/>
    </row>
    <row r="245" spans="1:15" ht="12.75" customHeight="1">
      <c r="A245" s="31">
        <v>235</v>
      </c>
      <c r="B245" s="31" t="s">
        <v>418</v>
      </c>
      <c r="C245" s="31">
        <v>19.7</v>
      </c>
      <c r="D245" s="40">
        <v>19.75</v>
      </c>
      <c r="E245" s="40">
        <v>19.55</v>
      </c>
      <c r="F245" s="40">
        <v>19.400000000000002</v>
      </c>
      <c r="G245" s="40">
        <v>19.200000000000003</v>
      </c>
      <c r="H245" s="40">
        <v>19.899999999999999</v>
      </c>
      <c r="I245" s="40">
        <v>20.100000000000001</v>
      </c>
      <c r="J245" s="40">
        <v>20.249999999999996</v>
      </c>
      <c r="K245" s="31">
        <v>19.95</v>
      </c>
      <c r="L245" s="31">
        <v>19.600000000000001</v>
      </c>
      <c r="M245" s="31">
        <v>32.625010000000003</v>
      </c>
      <c r="N245" s="1"/>
      <c r="O245" s="1"/>
    </row>
    <row r="246" spans="1:15" ht="12.75" customHeight="1">
      <c r="A246" s="31">
        <v>236</v>
      </c>
      <c r="B246" s="31" t="s">
        <v>138</v>
      </c>
      <c r="C246" s="31">
        <v>3295</v>
      </c>
      <c r="D246" s="40">
        <v>3278.4166666666665</v>
      </c>
      <c r="E246" s="40">
        <v>3198.833333333333</v>
      </c>
      <c r="F246" s="40">
        <v>3102.6666666666665</v>
      </c>
      <c r="G246" s="40">
        <v>3023.083333333333</v>
      </c>
      <c r="H246" s="40">
        <v>3374.583333333333</v>
      </c>
      <c r="I246" s="40">
        <v>3454.1666666666661</v>
      </c>
      <c r="J246" s="40">
        <v>3550.333333333333</v>
      </c>
      <c r="K246" s="31">
        <v>3358</v>
      </c>
      <c r="L246" s="31">
        <v>3182.25</v>
      </c>
      <c r="M246" s="31">
        <v>56.652149999999999</v>
      </c>
      <c r="N246" s="1"/>
      <c r="O246" s="1"/>
    </row>
    <row r="247" spans="1:15" ht="12.75" customHeight="1">
      <c r="A247" s="31">
        <v>237</v>
      </c>
      <c r="B247" s="31" t="s">
        <v>419</v>
      </c>
      <c r="C247" s="31">
        <v>264.3</v>
      </c>
      <c r="D247" s="40">
        <v>266.15000000000003</v>
      </c>
      <c r="E247" s="40">
        <v>261.15000000000009</v>
      </c>
      <c r="F247" s="40">
        <v>258.00000000000006</v>
      </c>
      <c r="G247" s="40">
        <v>253.00000000000011</v>
      </c>
      <c r="H247" s="40">
        <v>269.30000000000007</v>
      </c>
      <c r="I247" s="40">
        <v>274.29999999999995</v>
      </c>
      <c r="J247" s="40">
        <v>277.45000000000005</v>
      </c>
      <c r="K247" s="31">
        <v>271.14999999999998</v>
      </c>
      <c r="L247" s="31">
        <v>263</v>
      </c>
      <c r="M247" s="31">
        <v>3.3891900000000001</v>
      </c>
      <c r="N247" s="1"/>
      <c r="O247" s="1"/>
    </row>
    <row r="248" spans="1:15" ht="12.75" customHeight="1">
      <c r="A248" s="31">
        <v>238</v>
      </c>
      <c r="B248" s="31" t="s">
        <v>420</v>
      </c>
      <c r="C248" s="31">
        <v>462.35</v>
      </c>
      <c r="D248" s="40">
        <v>465.41666666666669</v>
      </c>
      <c r="E248" s="40">
        <v>457.58333333333337</v>
      </c>
      <c r="F248" s="40">
        <v>452.81666666666666</v>
      </c>
      <c r="G248" s="40">
        <v>444.98333333333335</v>
      </c>
      <c r="H248" s="40">
        <v>470.18333333333339</v>
      </c>
      <c r="I248" s="40">
        <v>478.01666666666677</v>
      </c>
      <c r="J248" s="40">
        <v>482.78333333333342</v>
      </c>
      <c r="K248" s="31">
        <v>473.25</v>
      </c>
      <c r="L248" s="31">
        <v>460.65</v>
      </c>
      <c r="M248" s="31">
        <v>1.26488</v>
      </c>
      <c r="N248" s="1"/>
      <c r="O248" s="1"/>
    </row>
    <row r="249" spans="1:15" ht="12.75" customHeight="1">
      <c r="A249" s="31">
        <v>239</v>
      </c>
      <c r="B249" s="31" t="s">
        <v>131</v>
      </c>
      <c r="C249" s="31">
        <v>564.29999999999995</v>
      </c>
      <c r="D249" s="40">
        <v>565.83333333333337</v>
      </c>
      <c r="E249" s="40">
        <v>557.16666666666674</v>
      </c>
      <c r="F249" s="40">
        <v>550.03333333333342</v>
      </c>
      <c r="G249" s="40">
        <v>541.36666666666679</v>
      </c>
      <c r="H249" s="40">
        <v>572.9666666666667</v>
      </c>
      <c r="I249" s="40">
        <v>581.63333333333344</v>
      </c>
      <c r="J249" s="40">
        <v>588.76666666666665</v>
      </c>
      <c r="K249" s="31">
        <v>574.5</v>
      </c>
      <c r="L249" s="31">
        <v>558.70000000000005</v>
      </c>
      <c r="M249" s="31">
        <v>16.769760000000002</v>
      </c>
      <c r="N249" s="1"/>
      <c r="O249" s="1"/>
    </row>
    <row r="250" spans="1:15" ht="12.75" customHeight="1">
      <c r="A250" s="31">
        <v>240</v>
      </c>
      <c r="B250" s="31" t="s">
        <v>135</v>
      </c>
      <c r="C250" s="31">
        <v>242.3</v>
      </c>
      <c r="D250" s="40">
        <v>239.38333333333333</v>
      </c>
      <c r="E250" s="40">
        <v>235.01666666666665</v>
      </c>
      <c r="F250" s="40">
        <v>227.73333333333332</v>
      </c>
      <c r="G250" s="40">
        <v>223.36666666666665</v>
      </c>
      <c r="H250" s="40">
        <v>246.66666666666666</v>
      </c>
      <c r="I250" s="40">
        <v>251.03333333333333</v>
      </c>
      <c r="J250" s="40">
        <v>258.31666666666666</v>
      </c>
      <c r="K250" s="31">
        <v>243.75</v>
      </c>
      <c r="L250" s="31">
        <v>232.1</v>
      </c>
      <c r="M250" s="31">
        <v>65.863510000000005</v>
      </c>
      <c r="N250" s="1"/>
      <c r="O250" s="1"/>
    </row>
    <row r="251" spans="1:15" ht="12.75" customHeight="1">
      <c r="A251" s="31">
        <v>241</v>
      </c>
      <c r="B251" s="31" t="s">
        <v>134</v>
      </c>
      <c r="C251" s="31">
        <v>999.5</v>
      </c>
      <c r="D251" s="40">
        <v>999.9666666666667</v>
      </c>
      <c r="E251" s="40">
        <v>993.03333333333342</v>
      </c>
      <c r="F251" s="40">
        <v>986.56666666666672</v>
      </c>
      <c r="G251" s="40">
        <v>979.63333333333344</v>
      </c>
      <c r="H251" s="40">
        <v>1006.4333333333334</v>
      </c>
      <c r="I251" s="40">
        <v>1013.3666666666668</v>
      </c>
      <c r="J251" s="40">
        <v>1019.8333333333334</v>
      </c>
      <c r="K251" s="31">
        <v>1006.9</v>
      </c>
      <c r="L251" s="31">
        <v>993.5</v>
      </c>
      <c r="M251" s="31">
        <v>31.936029999999999</v>
      </c>
      <c r="N251" s="1"/>
      <c r="O251" s="1"/>
    </row>
    <row r="252" spans="1:15" ht="12.75" customHeight="1">
      <c r="A252" s="31">
        <v>242</v>
      </c>
      <c r="B252" s="31" t="s">
        <v>421</v>
      </c>
      <c r="C252" s="31">
        <v>44.8</v>
      </c>
      <c r="D252" s="40">
        <v>44.533333333333331</v>
      </c>
      <c r="E252" s="40">
        <v>43.266666666666666</v>
      </c>
      <c r="F252" s="40">
        <v>41.733333333333334</v>
      </c>
      <c r="G252" s="40">
        <v>40.466666666666669</v>
      </c>
      <c r="H252" s="40">
        <v>46.066666666666663</v>
      </c>
      <c r="I252" s="40">
        <v>47.333333333333329</v>
      </c>
      <c r="J252" s="40">
        <v>48.86666666666666</v>
      </c>
      <c r="K252" s="31">
        <v>45.8</v>
      </c>
      <c r="L252" s="31">
        <v>43</v>
      </c>
      <c r="M252" s="31">
        <v>29.010809999999999</v>
      </c>
      <c r="N252" s="1"/>
      <c r="O252" s="1"/>
    </row>
    <row r="253" spans="1:15" ht="12.75" customHeight="1">
      <c r="A253" s="31">
        <v>243</v>
      </c>
      <c r="B253" s="31" t="s">
        <v>167</v>
      </c>
      <c r="C253" s="31">
        <v>6684.85</v>
      </c>
      <c r="D253" s="40">
        <v>6682.7333333333336</v>
      </c>
      <c r="E253" s="40">
        <v>6587.666666666667</v>
      </c>
      <c r="F253" s="40">
        <v>6490.4833333333336</v>
      </c>
      <c r="G253" s="40">
        <v>6395.416666666667</v>
      </c>
      <c r="H253" s="40">
        <v>6779.916666666667</v>
      </c>
      <c r="I253" s="40">
        <v>6874.9833333333327</v>
      </c>
      <c r="J253" s="40">
        <v>6972.166666666667</v>
      </c>
      <c r="K253" s="31">
        <v>6777.8</v>
      </c>
      <c r="L253" s="31">
        <v>6585.55</v>
      </c>
      <c r="M253" s="31">
        <v>6.2527499999999998</v>
      </c>
      <c r="N253" s="1"/>
      <c r="O253" s="1"/>
    </row>
    <row r="254" spans="1:15" ht="12.75" customHeight="1">
      <c r="A254" s="31">
        <v>244</v>
      </c>
      <c r="B254" s="31" t="s">
        <v>136</v>
      </c>
      <c r="C254" s="31">
        <v>1691.6</v>
      </c>
      <c r="D254" s="40">
        <v>1689.55</v>
      </c>
      <c r="E254" s="40">
        <v>1684.1999999999998</v>
      </c>
      <c r="F254" s="40">
        <v>1676.8</v>
      </c>
      <c r="G254" s="40">
        <v>1671.4499999999998</v>
      </c>
      <c r="H254" s="40">
        <v>1696.9499999999998</v>
      </c>
      <c r="I254" s="40">
        <v>1702.2999999999997</v>
      </c>
      <c r="J254" s="40">
        <v>1709.6999999999998</v>
      </c>
      <c r="K254" s="31">
        <v>1694.9</v>
      </c>
      <c r="L254" s="31">
        <v>1682.15</v>
      </c>
      <c r="M254" s="31">
        <v>33.316740000000003</v>
      </c>
      <c r="N254" s="1"/>
      <c r="O254" s="1"/>
    </row>
    <row r="255" spans="1:15" ht="12.75" customHeight="1">
      <c r="A255" s="31">
        <v>245</v>
      </c>
      <c r="B255" s="31" t="s">
        <v>422</v>
      </c>
      <c r="C255" s="31">
        <v>974.15</v>
      </c>
      <c r="D255" s="40">
        <v>957.44999999999993</v>
      </c>
      <c r="E255" s="40">
        <v>930.94999999999982</v>
      </c>
      <c r="F255" s="40">
        <v>887.74999999999989</v>
      </c>
      <c r="G255" s="40">
        <v>861.24999999999977</v>
      </c>
      <c r="H255" s="40">
        <v>1000.6499999999999</v>
      </c>
      <c r="I255" s="40">
        <v>1027.1500000000001</v>
      </c>
      <c r="J255" s="40">
        <v>1070.3499999999999</v>
      </c>
      <c r="K255" s="31">
        <v>983.95</v>
      </c>
      <c r="L255" s="31">
        <v>914.25</v>
      </c>
      <c r="M255" s="31">
        <v>2.2223899999999999</v>
      </c>
      <c r="N255" s="1"/>
      <c r="O255" s="1"/>
    </row>
    <row r="256" spans="1:15" ht="12.75" customHeight="1">
      <c r="A256" s="31">
        <v>246</v>
      </c>
      <c r="B256" s="31" t="s">
        <v>423</v>
      </c>
      <c r="C256" s="31">
        <v>306.05</v>
      </c>
      <c r="D256" s="40">
        <v>306.26666666666671</v>
      </c>
      <c r="E256" s="40">
        <v>304.43333333333339</v>
      </c>
      <c r="F256" s="40">
        <v>302.81666666666666</v>
      </c>
      <c r="G256" s="40">
        <v>300.98333333333335</v>
      </c>
      <c r="H256" s="40">
        <v>307.88333333333344</v>
      </c>
      <c r="I256" s="40">
        <v>309.71666666666681</v>
      </c>
      <c r="J256" s="40">
        <v>311.33333333333348</v>
      </c>
      <c r="K256" s="31">
        <v>308.10000000000002</v>
      </c>
      <c r="L256" s="31">
        <v>304.64999999999998</v>
      </c>
      <c r="M256" s="31">
        <v>1.5492699999999999</v>
      </c>
      <c r="N256" s="1"/>
      <c r="O256" s="1"/>
    </row>
    <row r="257" spans="1:15" ht="12.75" customHeight="1">
      <c r="A257" s="31">
        <v>247</v>
      </c>
      <c r="B257" s="31" t="s">
        <v>424</v>
      </c>
      <c r="C257" s="31">
        <v>631.9</v>
      </c>
      <c r="D257" s="40">
        <v>631.61666666666667</v>
      </c>
      <c r="E257" s="40">
        <v>625.2833333333333</v>
      </c>
      <c r="F257" s="40">
        <v>618.66666666666663</v>
      </c>
      <c r="G257" s="40">
        <v>612.33333333333326</v>
      </c>
      <c r="H257" s="40">
        <v>638.23333333333335</v>
      </c>
      <c r="I257" s="40">
        <v>644.56666666666661</v>
      </c>
      <c r="J257" s="40">
        <v>651.18333333333339</v>
      </c>
      <c r="K257" s="31">
        <v>637.95000000000005</v>
      </c>
      <c r="L257" s="31">
        <v>625</v>
      </c>
      <c r="M257" s="31">
        <v>1.57074</v>
      </c>
      <c r="N257" s="1"/>
      <c r="O257" s="1"/>
    </row>
    <row r="258" spans="1:15" ht="12.75" customHeight="1">
      <c r="A258" s="31">
        <v>248</v>
      </c>
      <c r="B258" s="31" t="s">
        <v>133</v>
      </c>
      <c r="C258" s="31">
        <v>1911.6</v>
      </c>
      <c r="D258" s="40">
        <v>1924.1500000000003</v>
      </c>
      <c r="E258" s="40">
        <v>1892.3500000000006</v>
      </c>
      <c r="F258" s="40">
        <v>1873.1000000000004</v>
      </c>
      <c r="G258" s="40">
        <v>1841.3000000000006</v>
      </c>
      <c r="H258" s="40">
        <v>1943.4000000000005</v>
      </c>
      <c r="I258" s="40">
        <v>1975.2000000000003</v>
      </c>
      <c r="J258" s="40">
        <v>1994.4500000000005</v>
      </c>
      <c r="K258" s="31">
        <v>1955.95</v>
      </c>
      <c r="L258" s="31">
        <v>1904.9</v>
      </c>
      <c r="M258" s="31">
        <v>6.33432</v>
      </c>
      <c r="N258" s="1"/>
      <c r="O258" s="1"/>
    </row>
    <row r="259" spans="1:15" ht="12.75" customHeight="1">
      <c r="A259" s="31">
        <v>249</v>
      </c>
      <c r="B259" s="31" t="s">
        <v>267</v>
      </c>
      <c r="C259" s="31">
        <v>2523.15</v>
      </c>
      <c r="D259" s="40">
        <v>2524.4166666666665</v>
      </c>
      <c r="E259" s="40">
        <v>2504.9333333333329</v>
      </c>
      <c r="F259" s="40">
        <v>2486.7166666666662</v>
      </c>
      <c r="G259" s="40">
        <v>2467.2333333333327</v>
      </c>
      <c r="H259" s="40">
        <v>2542.6333333333332</v>
      </c>
      <c r="I259" s="40">
        <v>2562.1166666666668</v>
      </c>
      <c r="J259" s="40">
        <v>2580.3333333333335</v>
      </c>
      <c r="K259" s="31">
        <v>2543.9</v>
      </c>
      <c r="L259" s="31">
        <v>2506.1999999999998</v>
      </c>
      <c r="M259" s="31">
        <v>1.19346</v>
      </c>
      <c r="N259" s="1"/>
      <c r="O259" s="1"/>
    </row>
    <row r="260" spans="1:15" ht="12.75" customHeight="1">
      <c r="A260" s="31">
        <v>250</v>
      </c>
      <c r="B260" s="31" t="s">
        <v>425</v>
      </c>
      <c r="C260" s="31">
        <v>1760.95</v>
      </c>
      <c r="D260" s="40">
        <v>1765.8500000000001</v>
      </c>
      <c r="E260" s="40">
        <v>1737.5500000000002</v>
      </c>
      <c r="F260" s="40">
        <v>1714.15</v>
      </c>
      <c r="G260" s="40">
        <v>1685.8500000000001</v>
      </c>
      <c r="H260" s="40">
        <v>1789.2500000000002</v>
      </c>
      <c r="I260" s="40">
        <v>1817.55</v>
      </c>
      <c r="J260" s="40">
        <v>1840.9500000000003</v>
      </c>
      <c r="K260" s="31">
        <v>1794.15</v>
      </c>
      <c r="L260" s="31">
        <v>1742.45</v>
      </c>
      <c r="M260" s="31">
        <v>1.7643</v>
      </c>
      <c r="N260" s="1"/>
      <c r="O260" s="1"/>
    </row>
    <row r="261" spans="1:15" ht="12.75" customHeight="1">
      <c r="A261" s="31">
        <v>251</v>
      </c>
      <c r="B261" s="31" t="s">
        <v>426</v>
      </c>
      <c r="C261" s="31">
        <v>3498.5</v>
      </c>
      <c r="D261" s="40">
        <v>3495.5499999999997</v>
      </c>
      <c r="E261" s="40">
        <v>3462.9499999999994</v>
      </c>
      <c r="F261" s="40">
        <v>3427.3999999999996</v>
      </c>
      <c r="G261" s="40">
        <v>3394.7999999999993</v>
      </c>
      <c r="H261" s="40">
        <v>3531.0999999999995</v>
      </c>
      <c r="I261" s="40">
        <v>3563.7</v>
      </c>
      <c r="J261" s="40">
        <v>3599.2499999999995</v>
      </c>
      <c r="K261" s="31">
        <v>3528.15</v>
      </c>
      <c r="L261" s="31">
        <v>3460</v>
      </c>
      <c r="M261" s="31">
        <v>0.35954999999999998</v>
      </c>
      <c r="N261" s="1"/>
      <c r="O261" s="1"/>
    </row>
    <row r="262" spans="1:15" ht="12.75" customHeight="1">
      <c r="A262" s="31">
        <v>252</v>
      </c>
      <c r="B262" s="31" t="s">
        <v>427</v>
      </c>
      <c r="C262" s="31">
        <v>714.4</v>
      </c>
      <c r="D262" s="40">
        <v>715.5</v>
      </c>
      <c r="E262" s="40">
        <v>695</v>
      </c>
      <c r="F262" s="40">
        <v>675.6</v>
      </c>
      <c r="G262" s="40">
        <v>655.1</v>
      </c>
      <c r="H262" s="40">
        <v>734.9</v>
      </c>
      <c r="I262" s="40">
        <v>755.4</v>
      </c>
      <c r="J262" s="40">
        <v>774.8</v>
      </c>
      <c r="K262" s="31">
        <v>736</v>
      </c>
      <c r="L262" s="31">
        <v>696.1</v>
      </c>
      <c r="M262" s="31">
        <v>3.99044</v>
      </c>
      <c r="N262" s="1"/>
      <c r="O262" s="1"/>
    </row>
    <row r="263" spans="1:15" ht="12.75" customHeight="1">
      <c r="A263" s="31">
        <v>253</v>
      </c>
      <c r="B263" s="31" t="s">
        <v>428</v>
      </c>
      <c r="C263" s="31">
        <v>252.9</v>
      </c>
      <c r="D263" s="40">
        <v>253.73333333333335</v>
      </c>
      <c r="E263" s="40">
        <v>247.66666666666669</v>
      </c>
      <c r="F263" s="40">
        <v>242.43333333333334</v>
      </c>
      <c r="G263" s="40">
        <v>236.36666666666667</v>
      </c>
      <c r="H263" s="40">
        <v>258.9666666666667</v>
      </c>
      <c r="I263" s="40">
        <v>265.0333333333333</v>
      </c>
      <c r="J263" s="40">
        <v>270.26666666666671</v>
      </c>
      <c r="K263" s="31">
        <v>259.8</v>
      </c>
      <c r="L263" s="31">
        <v>248.5</v>
      </c>
      <c r="M263" s="31">
        <v>30.432600000000001</v>
      </c>
      <c r="N263" s="1"/>
      <c r="O263" s="1"/>
    </row>
    <row r="264" spans="1:15" ht="12.75" customHeight="1">
      <c r="A264" s="31">
        <v>254</v>
      </c>
      <c r="B264" s="31" t="s">
        <v>429</v>
      </c>
      <c r="C264" s="31">
        <v>154.05000000000001</v>
      </c>
      <c r="D264" s="40">
        <v>154.51666666666668</v>
      </c>
      <c r="E264" s="40">
        <v>152.53333333333336</v>
      </c>
      <c r="F264" s="40">
        <v>151.01666666666668</v>
      </c>
      <c r="G264" s="40">
        <v>149.03333333333336</v>
      </c>
      <c r="H264" s="40">
        <v>156.03333333333336</v>
      </c>
      <c r="I264" s="40">
        <v>158.01666666666665</v>
      </c>
      <c r="J264" s="40">
        <v>159.53333333333336</v>
      </c>
      <c r="K264" s="31">
        <v>156.5</v>
      </c>
      <c r="L264" s="31">
        <v>153</v>
      </c>
      <c r="M264" s="31">
        <v>10.7227</v>
      </c>
      <c r="N264" s="1"/>
      <c r="O264" s="1"/>
    </row>
    <row r="265" spans="1:15" ht="12.75" customHeight="1">
      <c r="A265" s="31">
        <v>255</v>
      </c>
      <c r="B265" s="31" t="s">
        <v>430</v>
      </c>
      <c r="C265" s="31">
        <v>89.5</v>
      </c>
      <c r="D265" s="40">
        <v>89.55</v>
      </c>
      <c r="E265" s="40">
        <v>88.949999999999989</v>
      </c>
      <c r="F265" s="40">
        <v>88.399999999999991</v>
      </c>
      <c r="G265" s="40">
        <v>87.799999999999983</v>
      </c>
      <c r="H265" s="40">
        <v>90.1</v>
      </c>
      <c r="I265" s="40">
        <v>90.699999999999989</v>
      </c>
      <c r="J265" s="40">
        <v>91.25</v>
      </c>
      <c r="K265" s="31">
        <v>90.15</v>
      </c>
      <c r="L265" s="31">
        <v>89</v>
      </c>
      <c r="M265" s="31">
        <v>6.8841999999999999</v>
      </c>
      <c r="N265" s="1"/>
      <c r="O265" s="1"/>
    </row>
    <row r="266" spans="1:15" ht="12.75" customHeight="1">
      <c r="A266" s="31">
        <v>256</v>
      </c>
      <c r="B266" s="31" t="s">
        <v>268</v>
      </c>
      <c r="C266" s="31">
        <v>279.2</v>
      </c>
      <c r="D266" s="40">
        <v>275.13333333333333</v>
      </c>
      <c r="E266" s="40">
        <v>271.06666666666666</v>
      </c>
      <c r="F266" s="40">
        <v>262.93333333333334</v>
      </c>
      <c r="G266" s="40">
        <v>258.86666666666667</v>
      </c>
      <c r="H266" s="40">
        <v>283.26666666666665</v>
      </c>
      <c r="I266" s="40">
        <v>287.33333333333326</v>
      </c>
      <c r="J266" s="40">
        <v>295.46666666666664</v>
      </c>
      <c r="K266" s="31">
        <v>279.2</v>
      </c>
      <c r="L266" s="31">
        <v>267</v>
      </c>
      <c r="M266" s="31">
        <v>13.88345</v>
      </c>
      <c r="N266" s="1"/>
      <c r="O266" s="1"/>
    </row>
    <row r="267" spans="1:15" ht="12.75" customHeight="1">
      <c r="A267" s="31">
        <v>257</v>
      </c>
      <c r="B267" s="31" t="s">
        <v>141</v>
      </c>
      <c r="C267" s="31">
        <v>688.95</v>
      </c>
      <c r="D267" s="40">
        <v>687.83333333333337</v>
      </c>
      <c r="E267" s="40">
        <v>684.16666666666674</v>
      </c>
      <c r="F267" s="40">
        <v>679.38333333333333</v>
      </c>
      <c r="G267" s="40">
        <v>675.7166666666667</v>
      </c>
      <c r="H267" s="40">
        <v>692.61666666666679</v>
      </c>
      <c r="I267" s="40">
        <v>696.28333333333353</v>
      </c>
      <c r="J267" s="40">
        <v>701.06666666666683</v>
      </c>
      <c r="K267" s="31">
        <v>691.5</v>
      </c>
      <c r="L267" s="31">
        <v>683.05</v>
      </c>
      <c r="M267" s="31">
        <v>23.81494</v>
      </c>
      <c r="N267" s="1"/>
      <c r="O267" s="1"/>
    </row>
    <row r="268" spans="1:15" ht="12.75" customHeight="1">
      <c r="A268" s="31">
        <v>258</v>
      </c>
      <c r="B268" s="31" t="s">
        <v>431</v>
      </c>
      <c r="C268" s="31">
        <v>101.15</v>
      </c>
      <c r="D268" s="40">
        <v>101.11666666666667</v>
      </c>
      <c r="E268" s="40">
        <v>99.983333333333348</v>
      </c>
      <c r="F268" s="40">
        <v>98.816666666666677</v>
      </c>
      <c r="G268" s="40">
        <v>97.683333333333351</v>
      </c>
      <c r="H268" s="40">
        <v>102.28333333333335</v>
      </c>
      <c r="I268" s="40">
        <v>103.41666666666667</v>
      </c>
      <c r="J268" s="40">
        <v>104.58333333333334</v>
      </c>
      <c r="K268" s="31">
        <v>102.25</v>
      </c>
      <c r="L268" s="31">
        <v>99.95</v>
      </c>
      <c r="M268" s="31">
        <v>1.6980200000000001</v>
      </c>
      <c r="N268" s="1"/>
      <c r="O268" s="1"/>
    </row>
    <row r="269" spans="1:15" ht="12.75" customHeight="1">
      <c r="A269" s="31">
        <v>259</v>
      </c>
      <c r="B269" s="31" t="s">
        <v>432</v>
      </c>
      <c r="C269" s="31">
        <v>86</v>
      </c>
      <c r="D269" s="40">
        <v>86.133333333333326</v>
      </c>
      <c r="E269" s="40">
        <v>85.366666666666646</v>
      </c>
      <c r="F269" s="40">
        <v>84.73333333333332</v>
      </c>
      <c r="G269" s="40">
        <v>83.96666666666664</v>
      </c>
      <c r="H269" s="40">
        <v>86.766666666666652</v>
      </c>
      <c r="I269" s="40">
        <v>87.533333333333331</v>
      </c>
      <c r="J269" s="40">
        <v>88.166666666666657</v>
      </c>
      <c r="K269" s="31">
        <v>86.9</v>
      </c>
      <c r="L269" s="31">
        <v>85.5</v>
      </c>
      <c r="M269" s="31">
        <v>3.4777100000000001</v>
      </c>
      <c r="N269" s="1"/>
      <c r="O269" s="1"/>
    </row>
    <row r="270" spans="1:15" ht="12.75" customHeight="1">
      <c r="A270" s="31">
        <v>260</v>
      </c>
      <c r="B270" s="31" t="s">
        <v>433</v>
      </c>
      <c r="C270" s="31">
        <v>119.4</v>
      </c>
      <c r="D270" s="40">
        <v>119.73333333333333</v>
      </c>
      <c r="E270" s="40">
        <v>117.66666666666667</v>
      </c>
      <c r="F270" s="40">
        <v>115.93333333333334</v>
      </c>
      <c r="G270" s="40">
        <v>113.86666666666667</v>
      </c>
      <c r="H270" s="40">
        <v>121.46666666666667</v>
      </c>
      <c r="I270" s="40">
        <v>123.53333333333333</v>
      </c>
      <c r="J270" s="40">
        <v>125.26666666666667</v>
      </c>
      <c r="K270" s="31">
        <v>121.8</v>
      </c>
      <c r="L270" s="31">
        <v>118</v>
      </c>
      <c r="M270" s="31">
        <v>13.13706</v>
      </c>
      <c r="N270" s="1"/>
      <c r="O270" s="1"/>
    </row>
    <row r="271" spans="1:15" ht="12.75" customHeight="1">
      <c r="A271" s="31">
        <v>261</v>
      </c>
      <c r="B271" s="31" t="s">
        <v>434</v>
      </c>
      <c r="C271" s="31">
        <v>294.60000000000002</v>
      </c>
      <c r="D271" s="40">
        <v>294.78333333333336</v>
      </c>
      <c r="E271" s="40">
        <v>289.56666666666672</v>
      </c>
      <c r="F271" s="40">
        <v>284.53333333333336</v>
      </c>
      <c r="G271" s="40">
        <v>279.31666666666672</v>
      </c>
      <c r="H271" s="40">
        <v>299.81666666666672</v>
      </c>
      <c r="I271" s="40">
        <v>305.0333333333333</v>
      </c>
      <c r="J271" s="40">
        <v>310.06666666666672</v>
      </c>
      <c r="K271" s="31">
        <v>300</v>
      </c>
      <c r="L271" s="31">
        <v>289.75</v>
      </c>
      <c r="M271" s="31">
        <v>5.9897099999999996</v>
      </c>
      <c r="N271" s="1"/>
      <c r="O271" s="1"/>
    </row>
    <row r="272" spans="1:15" ht="12.75" customHeight="1">
      <c r="A272" s="31">
        <v>262</v>
      </c>
      <c r="B272" s="31" t="s">
        <v>435</v>
      </c>
      <c r="C272" s="31">
        <v>164.05</v>
      </c>
      <c r="D272" s="40">
        <v>163.93333333333334</v>
      </c>
      <c r="E272" s="40">
        <v>160.11666666666667</v>
      </c>
      <c r="F272" s="40">
        <v>156.18333333333334</v>
      </c>
      <c r="G272" s="40">
        <v>152.36666666666667</v>
      </c>
      <c r="H272" s="40">
        <v>167.86666666666667</v>
      </c>
      <c r="I272" s="40">
        <v>171.68333333333334</v>
      </c>
      <c r="J272" s="40">
        <v>175.61666666666667</v>
      </c>
      <c r="K272" s="31">
        <v>167.75</v>
      </c>
      <c r="L272" s="31">
        <v>160</v>
      </c>
      <c r="M272" s="31">
        <v>42.941870000000002</v>
      </c>
      <c r="N272" s="1"/>
      <c r="O272" s="1"/>
    </row>
    <row r="273" spans="1:15" ht="12.75" customHeight="1">
      <c r="A273" s="31">
        <v>263</v>
      </c>
      <c r="B273" s="31" t="s">
        <v>140</v>
      </c>
      <c r="C273" s="31">
        <v>400.35</v>
      </c>
      <c r="D273" s="40">
        <v>399.36666666666673</v>
      </c>
      <c r="E273" s="40">
        <v>396.18333333333345</v>
      </c>
      <c r="F273" s="40">
        <v>392.01666666666671</v>
      </c>
      <c r="G273" s="40">
        <v>388.83333333333343</v>
      </c>
      <c r="H273" s="40">
        <v>403.53333333333347</v>
      </c>
      <c r="I273" s="40">
        <v>406.71666666666675</v>
      </c>
      <c r="J273" s="40">
        <v>410.8833333333335</v>
      </c>
      <c r="K273" s="31">
        <v>402.55</v>
      </c>
      <c r="L273" s="31">
        <v>395.2</v>
      </c>
      <c r="M273" s="31">
        <v>60.727159999999998</v>
      </c>
      <c r="N273" s="1"/>
      <c r="O273" s="1"/>
    </row>
    <row r="274" spans="1:15" ht="12.75" customHeight="1">
      <c r="A274" s="31">
        <v>264</v>
      </c>
      <c r="B274" s="31" t="s">
        <v>436</v>
      </c>
      <c r="C274" s="31">
        <v>2211.4</v>
      </c>
      <c r="D274" s="40">
        <v>2219.8166666666671</v>
      </c>
      <c r="E274" s="40">
        <v>2181.5833333333339</v>
      </c>
      <c r="F274" s="40">
        <v>2151.7666666666669</v>
      </c>
      <c r="G274" s="40">
        <v>2113.5333333333338</v>
      </c>
      <c r="H274" s="40">
        <v>2249.6333333333341</v>
      </c>
      <c r="I274" s="40">
        <v>2287.8666666666668</v>
      </c>
      <c r="J274" s="40">
        <v>2317.6833333333343</v>
      </c>
      <c r="K274" s="31">
        <v>2258.0500000000002</v>
      </c>
      <c r="L274" s="31">
        <v>2190</v>
      </c>
      <c r="M274" s="31">
        <v>8.8450000000000001E-2</v>
      </c>
      <c r="N274" s="1"/>
      <c r="O274" s="1"/>
    </row>
    <row r="275" spans="1:15" ht="12.75" customHeight="1">
      <c r="A275" s="31">
        <v>265</v>
      </c>
      <c r="B275" s="31" t="s">
        <v>142</v>
      </c>
      <c r="C275" s="31">
        <v>4097.7</v>
      </c>
      <c r="D275" s="40">
        <v>4090.75</v>
      </c>
      <c r="E275" s="40">
        <v>4036.95</v>
      </c>
      <c r="F275" s="40">
        <v>3976.2</v>
      </c>
      <c r="G275" s="40">
        <v>3922.3999999999996</v>
      </c>
      <c r="H275" s="40">
        <v>4151.5</v>
      </c>
      <c r="I275" s="40">
        <v>4205.2999999999993</v>
      </c>
      <c r="J275" s="40">
        <v>4266.05</v>
      </c>
      <c r="K275" s="31">
        <v>4144.55</v>
      </c>
      <c r="L275" s="31">
        <v>4030</v>
      </c>
      <c r="M275" s="31">
        <v>6.0446600000000004</v>
      </c>
      <c r="N275" s="1"/>
      <c r="O275" s="1"/>
    </row>
    <row r="276" spans="1:15" ht="12.75" customHeight="1">
      <c r="A276" s="31">
        <v>266</v>
      </c>
      <c r="B276" s="31" t="s">
        <v>437</v>
      </c>
      <c r="C276" s="31">
        <v>993.9</v>
      </c>
      <c r="D276" s="40">
        <v>995.13333333333333</v>
      </c>
      <c r="E276" s="40">
        <v>988.76666666666665</v>
      </c>
      <c r="F276" s="40">
        <v>983.63333333333333</v>
      </c>
      <c r="G276" s="40">
        <v>977.26666666666665</v>
      </c>
      <c r="H276" s="40">
        <v>1000.2666666666667</v>
      </c>
      <c r="I276" s="40">
        <v>1006.6333333333332</v>
      </c>
      <c r="J276" s="40">
        <v>1011.7666666666667</v>
      </c>
      <c r="K276" s="31">
        <v>1001.5</v>
      </c>
      <c r="L276" s="31">
        <v>990</v>
      </c>
      <c r="M276" s="31">
        <v>3.3623400000000001</v>
      </c>
      <c r="N276" s="1"/>
      <c r="O276" s="1"/>
    </row>
    <row r="277" spans="1:15" ht="12.75" customHeight="1">
      <c r="A277" s="31">
        <v>267</v>
      </c>
      <c r="B277" s="31" t="s">
        <v>438</v>
      </c>
      <c r="C277" s="31">
        <v>176.9</v>
      </c>
      <c r="D277" s="40">
        <v>177.96666666666667</v>
      </c>
      <c r="E277" s="40">
        <v>175.03333333333333</v>
      </c>
      <c r="F277" s="40">
        <v>173.16666666666666</v>
      </c>
      <c r="G277" s="40">
        <v>170.23333333333332</v>
      </c>
      <c r="H277" s="40">
        <v>179.83333333333334</v>
      </c>
      <c r="I277" s="40">
        <v>182.76666666666668</v>
      </c>
      <c r="J277" s="40">
        <v>184.63333333333335</v>
      </c>
      <c r="K277" s="31">
        <v>180.9</v>
      </c>
      <c r="L277" s="31">
        <v>176.1</v>
      </c>
      <c r="M277" s="31">
        <v>5.6260199999999996</v>
      </c>
      <c r="N277" s="1"/>
      <c r="O277" s="1"/>
    </row>
    <row r="278" spans="1:15" ht="12.75" customHeight="1">
      <c r="A278" s="31">
        <v>268</v>
      </c>
      <c r="B278" s="31" t="s">
        <v>439</v>
      </c>
      <c r="C278" s="31">
        <v>2280.6999999999998</v>
      </c>
      <c r="D278" s="40">
        <v>2215.2666666666664</v>
      </c>
      <c r="E278" s="40">
        <v>2081.5333333333328</v>
      </c>
      <c r="F278" s="40">
        <v>1882.3666666666663</v>
      </c>
      <c r="G278" s="40">
        <v>1748.6333333333328</v>
      </c>
      <c r="H278" s="40">
        <v>2414.4333333333329</v>
      </c>
      <c r="I278" s="40">
        <v>2548.1666666666665</v>
      </c>
      <c r="J278" s="40">
        <v>2747.333333333333</v>
      </c>
      <c r="K278" s="31">
        <v>2349</v>
      </c>
      <c r="L278" s="31">
        <v>2016.1</v>
      </c>
      <c r="M278" s="31">
        <v>3.5113099999999999</v>
      </c>
      <c r="N278" s="1"/>
      <c r="O278" s="1"/>
    </row>
    <row r="279" spans="1:15" ht="12.75" customHeight="1">
      <c r="A279" s="31">
        <v>269</v>
      </c>
      <c r="B279" s="31" t="s">
        <v>440</v>
      </c>
      <c r="C279" s="31">
        <v>793.8</v>
      </c>
      <c r="D279" s="40">
        <v>805.58333333333337</v>
      </c>
      <c r="E279" s="40">
        <v>775.26666666666677</v>
      </c>
      <c r="F279" s="40">
        <v>756.73333333333335</v>
      </c>
      <c r="G279" s="40">
        <v>726.41666666666674</v>
      </c>
      <c r="H279" s="40">
        <v>824.11666666666679</v>
      </c>
      <c r="I279" s="40">
        <v>854.43333333333339</v>
      </c>
      <c r="J279" s="40">
        <v>872.96666666666681</v>
      </c>
      <c r="K279" s="31">
        <v>835.9</v>
      </c>
      <c r="L279" s="31">
        <v>787.05</v>
      </c>
      <c r="M279" s="31">
        <v>11.009829999999999</v>
      </c>
      <c r="N279" s="1"/>
      <c r="O279" s="1"/>
    </row>
    <row r="280" spans="1:15" ht="12.75" customHeight="1">
      <c r="A280" s="31">
        <v>270</v>
      </c>
      <c r="B280" s="31" t="s">
        <v>441</v>
      </c>
      <c r="C280" s="31">
        <v>313.05</v>
      </c>
      <c r="D280" s="40">
        <v>315.18333333333334</v>
      </c>
      <c r="E280" s="40">
        <v>309.36666666666667</v>
      </c>
      <c r="F280" s="40">
        <v>305.68333333333334</v>
      </c>
      <c r="G280" s="40">
        <v>299.86666666666667</v>
      </c>
      <c r="H280" s="40">
        <v>318.86666666666667</v>
      </c>
      <c r="I280" s="40">
        <v>324.68333333333339</v>
      </c>
      <c r="J280" s="40">
        <v>328.36666666666667</v>
      </c>
      <c r="K280" s="31">
        <v>321</v>
      </c>
      <c r="L280" s="31">
        <v>311.5</v>
      </c>
      <c r="M280" s="31">
        <v>16.98677</v>
      </c>
      <c r="N280" s="1"/>
      <c r="O280" s="1"/>
    </row>
    <row r="281" spans="1:15" ht="12.75" customHeight="1">
      <c r="A281" s="31">
        <v>271</v>
      </c>
      <c r="B281" s="31" t="s">
        <v>442</v>
      </c>
      <c r="C281" s="31">
        <v>329.55</v>
      </c>
      <c r="D281" s="40">
        <v>328.75</v>
      </c>
      <c r="E281" s="40">
        <v>327</v>
      </c>
      <c r="F281" s="40">
        <v>324.45</v>
      </c>
      <c r="G281" s="40">
        <v>322.7</v>
      </c>
      <c r="H281" s="40">
        <v>331.3</v>
      </c>
      <c r="I281" s="40">
        <v>333.05</v>
      </c>
      <c r="J281" s="40">
        <v>335.6</v>
      </c>
      <c r="K281" s="31">
        <v>330.5</v>
      </c>
      <c r="L281" s="31">
        <v>326.2</v>
      </c>
      <c r="M281" s="31">
        <v>5.0973199999999999</v>
      </c>
      <c r="N281" s="1"/>
      <c r="O281" s="1"/>
    </row>
    <row r="282" spans="1:15" ht="12.75" customHeight="1">
      <c r="A282" s="31">
        <v>272</v>
      </c>
      <c r="B282" s="31" t="s">
        <v>443</v>
      </c>
      <c r="C282" s="31">
        <v>257.2</v>
      </c>
      <c r="D282" s="40">
        <v>257.61666666666662</v>
      </c>
      <c r="E282" s="40">
        <v>254.33333333333326</v>
      </c>
      <c r="F282" s="40">
        <v>251.46666666666664</v>
      </c>
      <c r="G282" s="40">
        <v>248.18333333333328</v>
      </c>
      <c r="H282" s="40">
        <v>260.48333333333323</v>
      </c>
      <c r="I282" s="40">
        <v>263.76666666666665</v>
      </c>
      <c r="J282" s="40">
        <v>266.63333333333321</v>
      </c>
      <c r="K282" s="31">
        <v>260.89999999999998</v>
      </c>
      <c r="L282" s="31">
        <v>254.75</v>
      </c>
      <c r="M282" s="31">
        <v>6.4732900000000004</v>
      </c>
      <c r="N282" s="1"/>
      <c r="O282" s="1"/>
    </row>
    <row r="283" spans="1:15" ht="12.75" customHeight="1">
      <c r="A283" s="31">
        <v>273</v>
      </c>
      <c r="B283" s="31" t="s">
        <v>444</v>
      </c>
      <c r="C283" s="31">
        <v>1194.4000000000001</v>
      </c>
      <c r="D283" s="40">
        <v>1199.5</v>
      </c>
      <c r="E283" s="40">
        <v>1179.9000000000001</v>
      </c>
      <c r="F283" s="40">
        <v>1165.4000000000001</v>
      </c>
      <c r="G283" s="40">
        <v>1145.8000000000002</v>
      </c>
      <c r="H283" s="40">
        <v>1214</v>
      </c>
      <c r="I283" s="40">
        <v>1233.5999999999999</v>
      </c>
      <c r="J283" s="40">
        <v>1248.0999999999999</v>
      </c>
      <c r="K283" s="31">
        <v>1219.0999999999999</v>
      </c>
      <c r="L283" s="31">
        <v>1185</v>
      </c>
      <c r="M283" s="31">
        <v>0.19125</v>
      </c>
      <c r="N283" s="1"/>
      <c r="O283" s="1"/>
    </row>
    <row r="284" spans="1:15" ht="12.75" customHeight="1">
      <c r="A284" s="31">
        <v>274</v>
      </c>
      <c r="B284" s="31" t="s">
        <v>445</v>
      </c>
      <c r="C284" s="31">
        <v>1188.25</v>
      </c>
      <c r="D284" s="40">
        <v>1188.1166666666666</v>
      </c>
      <c r="E284" s="40">
        <v>1180.2333333333331</v>
      </c>
      <c r="F284" s="40">
        <v>1172.2166666666665</v>
      </c>
      <c r="G284" s="40">
        <v>1164.333333333333</v>
      </c>
      <c r="H284" s="40">
        <v>1196.1333333333332</v>
      </c>
      <c r="I284" s="40">
        <v>1204.0166666666669</v>
      </c>
      <c r="J284" s="40">
        <v>1212.0333333333333</v>
      </c>
      <c r="K284" s="31">
        <v>1196</v>
      </c>
      <c r="L284" s="31">
        <v>1180.0999999999999</v>
      </c>
      <c r="M284" s="31">
        <v>1.2136199999999999</v>
      </c>
      <c r="N284" s="1"/>
      <c r="O284" s="1"/>
    </row>
    <row r="285" spans="1:15" ht="12.75" customHeight="1">
      <c r="A285" s="31">
        <v>275</v>
      </c>
      <c r="B285" s="31" t="s">
        <v>446</v>
      </c>
      <c r="C285" s="31">
        <v>413.5</v>
      </c>
      <c r="D285" s="40">
        <v>413.16666666666669</v>
      </c>
      <c r="E285" s="40">
        <v>411.33333333333337</v>
      </c>
      <c r="F285" s="40">
        <v>409.16666666666669</v>
      </c>
      <c r="G285" s="40">
        <v>407.33333333333337</v>
      </c>
      <c r="H285" s="40">
        <v>415.33333333333337</v>
      </c>
      <c r="I285" s="40">
        <v>417.16666666666674</v>
      </c>
      <c r="J285" s="40">
        <v>419.33333333333337</v>
      </c>
      <c r="K285" s="31">
        <v>415</v>
      </c>
      <c r="L285" s="31">
        <v>411</v>
      </c>
      <c r="M285" s="31">
        <v>1.49963</v>
      </c>
      <c r="N285" s="1"/>
      <c r="O285" s="1"/>
    </row>
    <row r="286" spans="1:15" ht="12.75" customHeight="1">
      <c r="A286" s="31">
        <v>276</v>
      </c>
      <c r="B286" s="31" t="s">
        <v>447</v>
      </c>
      <c r="C286" s="31">
        <v>611.20000000000005</v>
      </c>
      <c r="D286" s="40">
        <v>612.7833333333333</v>
      </c>
      <c r="E286" s="40">
        <v>606.41666666666663</v>
      </c>
      <c r="F286" s="40">
        <v>601.63333333333333</v>
      </c>
      <c r="G286" s="40">
        <v>595.26666666666665</v>
      </c>
      <c r="H286" s="40">
        <v>617.56666666666661</v>
      </c>
      <c r="I286" s="40">
        <v>623.93333333333339</v>
      </c>
      <c r="J286" s="40">
        <v>628.71666666666658</v>
      </c>
      <c r="K286" s="31">
        <v>619.15</v>
      </c>
      <c r="L286" s="31">
        <v>608</v>
      </c>
      <c r="M286" s="31">
        <v>1.0117799999999999</v>
      </c>
      <c r="N286" s="1"/>
      <c r="O286" s="1"/>
    </row>
    <row r="287" spans="1:15" ht="12.75" customHeight="1">
      <c r="A287" s="31">
        <v>277</v>
      </c>
      <c r="B287" s="31" t="s">
        <v>448</v>
      </c>
      <c r="C287" s="31">
        <v>42.25</v>
      </c>
      <c r="D287" s="40">
        <v>42.283333333333331</v>
      </c>
      <c r="E287" s="40">
        <v>41.766666666666666</v>
      </c>
      <c r="F287" s="40">
        <v>41.283333333333331</v>
      </c>
      <c r="G287" s="40">
        <v>40.766666666666666</v>
      </c>
      <c r="H287" s="40">
        <v>42.766666666666666</v>
      </c>
      <c r="I287" s="40">
        <v>43.283333333333331</v>
      </c>
      <c r="J287" s="40">
        <v>43.766666666666666</v>
      </c>
      <c r="K287" s="31">
        <v>42.8</v>
      </c>
      <c r="L287" s="31">
        <v>41.8</v>
      </c>
      <c r="M287" s="31">
        <v>23.08868</v>
      </c>
      <c r="N287" s="1"/>
      <c r="O287" s="1"/>
    </row>
    <row r="288" spans="1:15" ht="12.75" customHeight="1">
      <c r="A288" s="31">
        <v>278</v>
      </c>
      <c r="B288" s="31" t="s">
        <v>449</v>
      </c>
      <c r="C288" s="31">
        <v>602.70000000000005</v>
      </c>
      <c r="D288" s="40">
        <v>602.56666666666672</v>
      </c>
      <c r="E288" s="40">
        <v>597.13333333333344</v>
      </c>
      <c r="F288" s="40">
        <v>591.56666666666672</v>
      </c>
      <c r="G288" s="40">
        <v>586.13333333333344</v>
      </c>
      <c r="H288" s="40">
        <v>608.13333333333344</v>
      </c>
      <c r="I288" s="40">
        <v>613.56666666666661</v>
      </c>
      <c r="J288" s="40">
        <v>619.13333333333344</v>
      </c>
      <c r="K288" s="31">
        <v>608</v>
      </c>
      <c r="L288" s="31">
        <v>597</v>
      </c>
      <c r="M288" s="31">
        <v>2.43607</v>
      </c>
      <c r="N288" s="1"/>
      <c r="O288" s="1"/>
    </row>
    <row r="289" spans="1:15" ht="12.75" customHeight="1">
      <c r="A289" s="31">
        <v>279</v>
      </c>
      <c r="B289" s="31" t="s">
        <v>450</v>
      </c>
      <c r="C289" s="31">
        <v>431.6</v>
      </c>
      <c r="D289" s="40">
        <v>431.2</v>
      </c>
      <c r="E289" s="40">
        <v>429.4</v>
      </c>
      <c r="F289" s="40">
        <v>427.2</v>
      </c>
      <c r="G289" s="40">
        <v>425.4</v>
      </c>
      <c r="H289" s="40">
        <v>433.4</v>
      </c>
      <c r="I289" s="40">
        <v>435.20000000000005</v>
      </c>
      <c r="J289" s="40">
        <v>437.4</v>
      </c>
      <c r="K289" s="31">
        <v>433</v>
      </c>
      <c r="L289" s="31">
        <v>429</v>
      </c>
      <c r="M289" s="31">
        <v>2.9954499999999999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1817.85</v>
      </c>
      <c r="D290" s="40">
        <v>1822.1166666666668</v>
      </c>
      <c r="E290" s="40">
        <v>1802.5333333333335</v>
      </c>
      <c r="F290" s="40">
        <v>1787.2166666666667</v>
      </c>
      <c r="G290" s="40">
        <v>1767.6333333333334</v>
      </c>
      <c r="H290" s="40">
        <v>1837.4333333333336</v>
      </c>
      <c r="I290" s="40">
        <v>1857.0166666666667</v>
      </c>
      <c r="J290" s="40">
        <v>1872.3333333333337</v>
      </c>
      <c r="K290" s="31">
        <v>1841.7</v>
      </c>
      <c r="L290" s="31">
        <v>1806.8</v>
      </c>
      <c r="M290" s="31">
        <v>36.429250000000003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84.7</v>
      </c>
      <c r="D291" s="40">
        <v>84.533333333333331</v>
      </c>
      <c r="E291" s="40">
        <v>84.066666666666663</v>
      </c>
      <c r="F291" s="40">
        <v>83.433333333333337</v>
      </c>
      <c r="G291" s="40">
        <v>82.966666666666669</v>
      </c>
      <c r="H291" s="40">
        <v>85.166666666666657</v>
      </c>
      <c r="I291" s="40">
        <v>85.633333333333326</v>
      </c>
      <c r="J291" s="40">
        <v>86.266666666666652</v>
      </c>
      <c r="K291" s="31">
        <v>85</v>
      </c>
      <c r="L291" s="31">
        <v>83.9</v>
      </c>
      <c r="M291" s="31">
        <v>32.84619</v>
      </c>
      <c r="N291" s="1"/>
      <c r="O291" s="1"/>
    </row>
    <row r="292" spans="1:15" ht="12.75" customHeight="1">
      <c r="A292" s="31">
        <v>282</v>
      </c>
      <c r="B292" s="31" t="s">
        <v>149</v>
      </c>
      <c r="C292" s="31">
        <v>4315.3</v>
      </c>
      <c r="D292" s="40">
        <v>4329.4333333333334</v>
      </c>
      <c r="E292" s="40">
        <v>4276.8666666666668</v>
      </c>
      <c r="F292" s="40">
        <v>4238.4333333333334</v>
      </c>
      <c r="G292" s="40">
        <v>4185.8666666666668</v>
      </c>
      <c r="H292" s="40">
        <v>4367.8666666666668</v>
      </c>
      <c r="I292" s="40">
        <v>4420.4333333333343</v>
      </c>
      <c r="J292" s="40">
        <v>4458.8666666666668</v>
      </c>
      <c r="K292" s="31">
        <v>4382</v>
      </c>
      <c r="L292" s="31">
        <v>4291</v>
      </c>
      <c r="M292" s="31">
        <v>1.9343900000000001</v>
      </c>
      <c r="N292" s="1"/>
      <c r="O292" s="1"/>
    </row>
    <row r="293" spans="1:15" ht="12.75" customHeight="1">
      <c r="A293" s="31">
        <v>283</v>
      </c>
      <c r="B293" s="31" t="s">
        <v>146</v>
      </c>
      <c r="C293" s="31">
        <v>419.05</v>
      </c>
      <c r="D293" s="40">
        <v>419.5</v>
      </c>
      <c r="E293" s="40">
        <v>411.75</v>
      </c>
      <c r="F293" s="40">
        <v>404.45</v>
      </c>
      <c r="G293" s="40">
        <v>396.7</v>
      </c>
      <c r="H293" s="40">
        <v>426.8</v>
      </c>
      <c r="I293" s="40">
        <v>434.55</v>
      </c>
      <c r="J293" s="40">
        <v>441.85</v>
      </c>
      <c r="K293" s="31">
        <v>427.25</v>
      </c>
      <c r="L293" s="31">
        <v>412.2</v>
      </c>
      <c r="M293" s="31">
        <v>66.284819999999996</v>
      </c>
      <c r="N293" s="1"/>
      <c r="O293" s="1"/>
    </row>
    <row r="294" spans="1:15" ht="12.75" customHeight="1">
      <c r="A294" s="31">
        <v>284</v>
      </c>
      <c r="B294" s="31" t="s">
        <v>451</v>
      </c>
      <c r="C294" s="31">
        <v>301.2</v>
      </c>
      <c r="D294" s="40">
        <v>300.26666666666665</v>
      </c>
      <c r="E294" s="40">
        <v>296.58333333333331</v>
      </c>
      <c r="F294" s="40">
        <v>291.96666666666664</v>
      </c>
      <c r="G294" s="40">
        <v>288.2833333333333</v>
      </c>
      <c r="H294" s="40">
        <v>304.88333333333333</v>
      </c>
      <c r="I294" s="40">
        <v>308.56666666666672</v>
      </c>
      <c r="J294" s="40">
        <v>313.18333333333334</v>
      </c>
      <c r="K294" s="31">
        <v>303.95</v>
      </c>
      <c r="L294" s="31">
        <v>295.64999999999998</v>
      </c>
      <c r="M294" s="31">
        <v>1.3985799999999999</v>
      </c>
      <c r="N294" s="1"/>
      <c r="O294" s="1"/>
    </row>
    <row r="295" spans="1:15" ht="12.75" customHeight="1">
      <c r="A295" s="31">
        <v>285</v>
      </c>
      <c r="B295" s="31" t="s">
        <v>452</v>
      </c>
      <c r="C295" s="31">
        <v>7809.15</v>
      </c>
      <c r="D295" s="40">
        <v>7831.7166666666672</v>
      </c>
      <c r="E295" s="40">
        <v>7766.1833333333343</v>
      </c>
      <c r="F295" s="40">
        <v>7723.2166666666672</v>
      </c>
      <c r="G295" s="40">
        <v>7657.6833333333343</v>
      </c>
      <c r="H295" s="40">
        <v>7874.6833333333343</v>
      </c>
      <c r="I295" s="40">
        <v>7940.2166666666672</v>
      </c>
      <c r="J295" s="40">
        <v>7983.1833333333343</v>
      </c>
      <c r="K295" s="31">
        <v>7897.25</v>
      </c>
      <c r="L295" s="31">
        <v>7788.75</v>
      </c>
      <c r="M295" s="31">
        <v>4.1020000000000001E-2</v>
      </c>
      <c r="N295" s="1"/>
      <c r="O295" s="1"/>
    </row>
    <row r="296" spans="1:15" ht="12.75" customHeight="1">
      <c r="A296" s="31">
        <v>286</v>
      </c>
      <c r="B296" s="31" t="s">
        <v>148</v>
      </c>
      <c r="C296" s="31">
        <v>5434.55</v>
      </c>
      <c r="D296" s="40">
        <v>5415.75</v>
      </c>
      <c r="E296" s="40">
        <v>5372.8</v>
      </c>
      <c r="F296" s="40">
        <v>5311.05</v>
      </c>
      <c r="G296" s="40">
        <v>5268.1</v>
      </c>
      <c r="H296" s="40">
        <v>5477.5</v>
      </c>
      <c r="I296" s="40">
        <v>5520.4500000000007</v>
      </c>
      <c r="J296" s="40">
        <v>5582.2</v>
      </c>
      <c r="K296" s="31">
        <v>5458.7</v>
      </c>
      <c r="L296" s="31">
        <v>5354</v>
      </c>
      <c r="M296" s="31">
        <v>1.2111099999999999</v>
      </c>
      <c r="N296" s="1"/>
      <c r="O296" s="1"/>
    </row>
    <row r="297" spans="1:15" ht="12.75" customHeight="1">
      <c r="A297" s="31">
        <v>287</v>
      </c>
      <c r="B297" s="31" t="s">
        <v>147</v>
      </c>
      <c r="C297" s="31">
        <v>1670.05</v>
      </c>
      <c r="D297" s="40">
        <v>1668.6166666666666</v>
      </c>
      <c r="E297" s="40">
        <v>1656.6333333333332</v>
      </c>
      <c r="F297" s="40">
        <v>1643.2166666666667</v>
      </c>
      <c r="G297" s="40">
        <v>1631.2333333333333</v>
      </c>
      <c r="H297" s="40">
        <v>1682.0333333333331</v>
      </c>
      <c r="I297" s="40">
        <v>1694.0166666666662</v>
      </c>
      <c r="J297" s="40">
        <v>1707.4333333333329</v>
      </c>
      <c r="K297" s="31">
        <v>1680.6</v>
      </c>
      <c r="L297" s="31">
        <v>1655.2</v>
      </c>
      <c r="M297" s="31">
        <v>12.25239</v>
      </c>
      <c r="N297" s="1"/>
      <c r="O297" s="1"/>
    </row>
    <row r="298" spans="1:15" ht="12.75" customHeight="1">
      <c r="A298" s="31">
        <v>288</v>
      </c>
      <c r="B298" s="31" t="s">
        <v>269</v>
      </c>
      <c r="C298" s="31">
        <v>656.05</v>
      </c>
      <c r="D298" s="40">
        <v>655.33333333333337</v>
      </c>
      <c r="E298" s="40">
        <v>651.11666666666679</v>
      </c>
      <c r="F298" s="40">
        <v>646.18333333333339</v>
      </c>
      <c r="G298" s="40">
        <v>641.96666666666681</v>
      </c>
      <c r="H298" s="40">
        <v>660.26666666666677</v>
      </c>
      <c r="I298" s="40">
        <v>664.48333333333323</v>
      </c>
      <c r="J298" s="40">
        <v>669.41666666666674</v>
      </c>
      <c r="K298" s="31">
        <v>659.55</v>
      </c>
      <c r="L298" s="31">
        <v>650.4</v>
      </c>
      <c r="M298" s="31">
        <v>13.156510000000001</v>
      </c>
      <c r="N298" s="1"/>
      <c r="O298" s="1"/>
    </row>
    <row r="299" spans="1:15" ht="12.75" customHeight="1">
      <c r="A299" s="31">
        <v>289</v>
      </c>
      <c r="B299" s="31" t="s">
        <v>453</v>
      </c>
      <c r="C299" s="31">
        <v>39.9</v>
      </c>
      <c r="D299" s="40">
        <v>40.016666666666659</v>
      </c>
      <c r="E299" s="40">
        <v>38.73333333333332</v>
      </c>
      <c r="F299" s="40">
        <v>37.566666666666663</v>
      </c>
      <c r="G299" s="40">
        <v>36.283333333333324</v>
      </c>
      <c r="H299" s="40">
        <v>41.183333333333316</v>
      </c>
      <c r="I299" s="40">
        <v>42.466666666666661</v>
      </c>
      <c r="J299" s="40">
        <v>43.633333333333312</v>
      </c>
      <c r="K299" s="31">
        <v>41.3</v>
      </c>
      <c r="L299" s="31">
        <v>38.85</v>
      </c>
      <c r="M299" s="31">
        <v>57.160469999999997</v>
      </c>
      <c r="N299" s="1"/>
      <c r="O299" s="1"/>
    </row>
    <row r="300" spans="1:15" ht="12.75" customHeight="1">
      <c r="A300" s="31">
        <v>290</v>
      </c>
      <c r="B300" s="31" t="s">
        <v>454</v>
      </c>
      <c r="C300" s="31">
        <v>2530.35</v>
      </c>
      <c r="D300" s="40">
        <v>2549.1166666666668</v>
      </c>
      <c r="E300" s="40">
        <v>2501.2333333333336</v>
      </c>
      <c r="F300" s="40">
        <v>2472.1166666666668</v>
      </c>
      <c r="G300" s="40">
        <v>2424.2333333333336</v>
      </c>
      <c r="H300" s="40">
        <v>2578.2333333333336</v>
      </c>
      <c r="I300" s="40">
        <v>2626.1166666666668</v>
      </c>
      <c r="J300" s="40">
        <v>2655.2333333333336</v>
      </c>
      <c r="K300" s="31">
        <v>2597</v>
      </c>
      <c r="L300" s="31">
        <v>2520</v>
      </c>
      <c r="M300" s="31">
        <v>2.3738600000000001</v>
      </c>
      <c r="N300" s="1"/>
      <c r="O300" s="1"/>
    </row>
    <row r="301" spans="1:15" ht="12.75" customHeight="1">
      <c r="A301" s="31">
        <v>291</v>
      </c>
      <c r="B301" s="31" t="s">
        <v>150</v>
      </c>
      <c r="C301" s="31">
        <v>981.8</v>
      </c>
      <c r="D301" s="40">
        <v>979.9666666666667</v>
      </c>
      <c r="E301" s="40">
        <v>975.93333333333339</v>
      </c>
      <c r="F301" s="40">
        <v>970.06666666666672</v>
      </c>
      <c r="G301" s="40">
        <v>966.03333333333342</v>
      </c>
      <c r="H301" s="40">
        <v>985.83333333333337</v>
      </c>
      <c r="I301" s="40">
        <v>989.86666666666667</v>
      </c>
      <c r="J301" s="40">
        <v>995.73333333333335</v>
      </c>
      <c r="K301" s="31">
        <v>984</v>
      </c>
      <c r="L301" s="31">
        <v>974.1</v>
      </c>
      <c r="M301" s="31">
        <v>10.39035</v>
      </c>
      <c r="N301" s="1"/>
      <c r="O301" s="1"/>
    </row>
    <row r="302" spans="1:15" ht="12.75" customHeight="1">
      <c r="A302" s="31">
        <v>292</v>
      </c>
      <c r="B302" s="31" t="s">
        <v>455</v>
      </c>
      <c r="C302" s="31">
        <v>3977.25</v>
      </c>
      <c r="D302" s="40">
        <v>3972.4333333333329</v>
      </c>
      <c r="E302" s="40">
        <v>3929.8166666666657</v>
      </c>
      <c r="F302" s="40">
        <v>3882.3833333333328</v>
      </c>
      <c r="G302" s="40">
        <v>3839.7666666666655</v>
      </c>
      <c r="H302" s="40">
        <v>4019.8666666666659</v>
      </c>
      <c r="I302" s="40">
        <v>4062.4833333333336</v>
      </c>
      <c r="J302" s="40">
        <v>4109.9166666666661</v>
      </c>
      <c r="K302" s="31">
        <v>4015.05</v>
      </c>
      <c r="L302" s="31">
        <v>3925</v>
      </c>
      <c r="M302" s="31">
        <v>0.40633999999999998</v>
      </c>
      <c r="N302" s="1"/>
      <c r="O302" s="1"/>
    </row>
    <row r="303" spans="1:15" ht="12.75" customHeight="1">
      <c r="A303" s="31">
        <v>293</v>
      </c>
      <c r="B303" s="31" t="s">
        <v>456</v>
      </c>
      <c r="C303" s="31">
        <v>758.4</v>
      </c>
      <c r="D303" s="40">
        <v>759.95000000000016</v>
      </c>
      <c r="E303" s="40">
        <v>748.90000000000032</v>
      </c>
      <c r="F303" s="40">
        <v>739.4000000000002</v>
      </c>
      <c r="G303" s="40">
        <v>728.35000000000036</v>
      </c>
      <c r="H303" s="40">
        <v>769.45000000000027</v>
      </c>
      <c r="I303" s="40">
        <v>780.50000000000023</v>
      </c>
      <c r="J303" s="40">
        <v>790.00000000000023</v>
      </c>
      <c r="K303" s="31">
        <v>771</v>
      </c>
      <c r="L303" s="31">
        <v>750.45</v>
      </c>
      <c r="M303" s="31">
        <v>0.1217</v>
      </c>
      <c r="N303" s="1"/>
      <c r="O303" s="1"/>
    </row>
    <row r="304" spans="1:15" ht="12.75" customHeight="1">
      <c r="A304" s="31">
        <v>294</v>
      </c>
      <c r="B304" s="31" t="s">
        <v>457</v>
      </c>
      <c r="C304" s="31">
        <v>45.75</v>
      </c>
      <c r="D304" s="40">
        <v>45.9</v>
      </c>
      <c r="E304" s="40">
        <v>45.349999999999994</v>
      </c>
      <c r="F304" s="40">
        <v>44.949999999999996</v>
      </c>
      <c r="G304" s="40">
        <v>44.399999999999991</v>
      </c>
      <c r="H304" s="40">
        <v>46.3</v>
      </c>
      <c r="I304" s="40">
        <v>46.849999999999994</v>
      </c>
      <c r="J304" s="40">
        <v>47.25</v>
      </c>
      <c r="K304" s="31">
        <v>46.45</v>
      </c>
      <c r="L304" s="31">
        <v>45.5</v>
      </c>
      <c r="M304" s="31">
        <v>7.76844</v>
      </c>
      <c r="N304" s="1"/>
      <c r="O304" s="1"/>
    </row>
    <row r="305" spans="1:15" ht="12.75" customHeight="1">
      <c r="A305" s="31">
        <v>295</v>
      </c>
      <c r="B305" s="31" t="s">
        <v>458</v>
      </c>
      <c r="C305" s="31">
        <v>163.75</v>
      </c>
      <c r="D305" s="40">
        <v>165.43333333333334</v>
      </c>
      <c r="E305" s="40">
        <v>161.31666666666666</v>
      </c>
      <c r="F305" s="40">
        <v>158.88333333333333</v>
      </c>
      <c r="G305" s="40">
        <v>154.76666666666665</v>
      </c>
      <c r="H305" s="40">
        <v>167.86666666666667</v>
      </c>
      <c r="I305" s="40">
        <v>171.98333333333335</v>
      </c>
      <c r="J305" s="40">
        <v>174.41666666666669</v>
      </c>
      <c r="K305" s="31">
        <v>169.55</v>
      </c>
      <c r="L305" s="31">
        <v>163</v>
      </c>
      <c r="M305" s="31">
        <v>7.0450799999999996</v>
      </c>
      <c r="N305" s="1"/>
      <c r="O305" s="1"/>
    </row>
    <row r="306" spans="1:15" ht="12.75" customHeight="1">
      <c r="A306" s="31">
        <v>296</v>
      </c>
      <c r="B306" s="31" t="s">
        <v>163</v>
      </c>
      <c r="C306" s="31">
        <v>79867.899999999994</v>
      </c>
      <c r="D306" s="40">
        <v>80379.283333333326</v>
      </c>
      <c r="E306" s="40">
        <v>79288.616666666654</v>
      </c>
      <c r="F306" s="40">
        <v>78709.333333333328</v>
      </c>
      <c r="G306" s="40">
        <v>77618.666666666657</v>
      </c>
      <c r="H306" s="40">
        <v>80958.566666666651</v>
      </c>
      <c r="I306" s="40">
        <v>82049.233333333337</v>
      </c>
      <c r="J306" s="40">
        <v>82628.516666666648</v>
      </c>
      <c r="K306" s="31">
        <v>81469.95</v>
      </c>
      <c r="L306" s="31">
        <v>79800</v>
      </c>
      <c r="M306" s="31">
        <v>0.14454</v>
      </c>
      <c r="N306" s="1"/>
      <c r="O306" s="1"/>
    </row>
    <row r="307" spans="1:15" ht="12.75" customHeight="1">
      <c r="A307" s="31">
        <v>297</v>
      </c>
      <c r="B307" s="31" t="s">
        <v>159</v>
      </c>
      <c r="C307" s="31">
        <v>1168.8</v>
      </c>
      <c r="D307" s="40">
        <v>1174.9666666666665</v>
      </c>
      <c r="E307" s="40">
        <v>1160.0333333333328</v>
      </c>
      <c r="F307" s="40">
        <v>1151.2666666666664</v>
      </c>
      <c r="G307" s="40">
        <v>1136.3333333333328</v>
      </c>
      <c r="H307" s="40">
        <v>1183.7333333333329</v>
      </c>
      <c r="I307" s="40">
        <v>1198.6666666666667</v>
      </c>
      <c r="J307" s="40">
        <v>1207.4333333333329</v>
      </c>
      <c r="K307" s="31">
        <v>1189.9000000000001</v>
      </c>
      <c r="L307" s="31">
        <v>1166.2</v>
      </c>
      <c r="M307" s="31">
        <v>2.3101500000000001</v>
      </c>
      <c r="N307" s="1"/>
      <c r="O307" s="1"/>
    </row>
    <row r="308" spans="1:15" ht="12.75" customHeight="1">
      <c r="A308" s="31">
        <v>298</v>
      </c>
      <c r="B308" s="31" t="s">
        <v>459</v>
      </c>
      <c r="C308" s="31">
        <v>4458.45</v>
      </c>
      <c r="D308" s="40">
        <v>4480.8166666666666</v>
      </c>
      <c r="E308" s="40">
        <v>4402.6333333333332</v>
      </c>
      <c r="F308" s="40">
        <v>4346.8166666666666</v>
      </c>
      <c r="G308" s="40">
        <v>4268.6333333333332</v>
      </c>
      <c r="H308" s="40">
        <v>4536.6333333333332</v>
      </c>
      <c r="I308" s="40">
        <v>4614.8166666666657</v>
      </c>
      <c r="J308" s="40">
        <v>4670.6333333333332</v>
      </c>
      <c r="K308" s="31">
        <v>4559</v>
      </c>
      <c r="L308" s="31">
        <v>4425</v>
      </c>
      <c r="M308" s="31">
        <v>6.1249999999999999E-2</v>
      </c>
      <c r="N308" s="1"/>
      <c r="O308" s="1"/>
    </row>
    <row r="309" spans="1:15" ht="12.75" customHeight="1">
      <c r="A309" s="31">
        <v>299</v>
      </c>
      <c r="B309" s="31" t="s">
        <v>460</v>
      </c>
      <c r="C309" s="31">
        <v>311.60000000000002</v>
      </c>
      <c r="D309" s="40">
        <v>311.90000000000003</v>
      </c>
      <c r="E309" s="40">
        <v>309.80000000000007</v>
      </c>
      <c r="F309" s="40">
        <v>308.00000000000006</v>
      </c>
      <c r="G309" s="40">
        <v>305.90000000000009</v>
      </c>
      <c r="H309" s="40">
        <v>313.70000000000005</v>
      </c>
      <c r="I309" s="40">
        <v>315.80000000000007</v>
      </c>
      <c r="J309" s="40">
        <v>317.60000000000002</v>
      </c>
      <c r="K309" s="31">
        <v>314</v>
      </c>
      <c r="L309" s="31">
        <v>310.10000000000002</v>
      </c>
      <c r="M309" s="31">
        <v>0.49940000000000001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167.6</v>
      </c>
      <c r="D310" s="40">
        <v>167.31666666666669</v>
      </c>
      <c r="E310" s="40">
        <v>165.88333333333338</v>
      </c>
      <c r="F310" s="40">
        <v>164.16666666666669</v>
      </c>
      <c r="G310" s="40">
        <v>162.73333333333338</v>
      </c>
      <c r="H310" s="40">
        <v>169.03333333333339</v>
      </c>
      <c r="I310" s="40">
        <v>170.46666666666673</v>
      </c>
      <c r="J310" s="40">
        <v>172.18333333333339</v>
      </c>
      <c r="K310" s="31">
        <v>168.75</v>
      </c>
      <c r="L310" s="31">
        <v>165.6</v>
      </c>
      <c r="M310" s="31">
        <v>23.62369</v>
      </c>
      <c r="N310" s="1"/>
      <c r="O310" s="1"/>
    </row>
    <row r="311" spans="1:15" ht="12.75" customHeight="1">
      <c r="A311" s="31">
        <v>301</v>
      </c>
      <c r="B311" s="31" t="s">
        <v>151</v>
      </c>
      <c r="C311" s="31">
        <v>750.75</v>
      </c>
      <c r="D311" s="40">
        <v>751.6</v>
      </c>
      <c r="E311" s="40">
        <v>746.7</v>
      </c>
      <c r="F311" s="40">
        <v>742.65</v>
      </c>
      <c r="G311" s="40">
        <v>737.75</v>
      </c>
      <c r="H311" s="40">
        <v>755.65000000000009</v>
      </c>
      <c r="I311" s="40">
        <v>760.55</v>
      </c>
      <c r="J311" s="40">
        <v>764.60000000000014</v>
      </c>
      <c r="K311" s="31">
        <v>756.5</v>
      </c>
      <c r="L311" s="31">
        <v>747.55</v>
      </c>
      <c r="M311" s="31">
        <v>33.135590000000001</v>
      </c>
      <c r="N311" s="1"/>
      <c r="O311" s="1"/>
    </row>
    <row r="312" spans="1:15" ht="12.75" customHeight="1">
      <c r="A312" s="31">
        <v>302</v>
      </c>
      <c r="B312" s="31" t="s">
        <v>461</v>
      </c>
      <c r="C312" s="31">
        <v>236.75</v>
      </c>
      <c r="D312" s="40">
        <v>232</v>
      </c>
      <c r="E312" s="40">
        <v>224.55</v>
      </c>
      <c r="F312" s="40">
        <v>212.35000000000002</v>
      </c>
      <c r="G312" s="40">
        <v>204.90000000000003</v>
      </c>
      <c r="H312" s="40">
        <v>244.2</v>
      </c>
      <c r="I312" s="40">
        <v>251.64999999999998</v>
      </c>
      <c r="J312" s="40">
        <v>263.84999999999997</v>
      </c>
      <c r="K312" s="31">
        <v>239.45</v>
      </c>
      <c r="L312" s="31">
        <v>219.8</v>
      </c>
      <c r="M312" s="31">
        <v>14.76864</v>
      </c>
      <c r="N312" s="1"/>
      <c r="O312" s="1"/>
    </row>
    <row r="313" spans="1:15" ht="12.75" customHeight="1">
      <c r="A313" s="31">
        <v>303</v>
      </c>
      <c r="B313" s="31" t="s">
        <v>462</v>
      </c>
      <c r="C313" s="31">
        <v>232.7</v>
      </c>
      <c r="D313" s="40">
        <v>235.26666666666665</v>
      </c>
      <c r="E313" s="40">
        <v>228.5333333333333</v>
      </c>
      <c r="F313" s="40">
        <v>224.36666666666665</v>
      </c>
      <c r="G313" s="40">
        <v>217.6333333333333</v>
      </c>
      <c r="H313" s="40">
        <v>239.43333333333331</v>
      </c>
      <c r="I313" s="40">
        <v>246.16666666666666</v>
      </c>
      <c r="J313" s="40">
        <v>250.33333333333331</v>
      </c>
      <c r="K313" s="31">
        <v>242</v>
      </c>
      <c r="L313" s="31">
        <v>231.1</v>
      </c>
      <c r="M313" s="31">
        <v>6.0977399999999999</v>
      </c>
      <c r="N313" s="1"/>
      <c r="O313" s="1"/>
    </row>
    <row r="314" spans="1:15" ht="12.75" customHeight="1">
      <c r="A314" s="31">
        <v>304</v>
      </c>
      <c r="B314" s="31" t="s">
        <v>463</v>
      </c>
      <c r="C314" s="31">
        <v>720.15</v>
      </c>
      <c r="D314" s="40">
        <v>722.80000000000007</v>
      </c>
      <c r="E314" s="40">
        <v>710.35000000000014</v>
      </c>
      <c r="F314" s="40">
        <v>700.55000000000007</v>
      </c>
      <c r="G314" s="40">
        <v>688.10000000000014</v>
      </c>
      <c r="H314" s="40">
        <v>732.60000000000014</v>
      </c>
      <c r="I314" s="40">
        <v>745.05000000000018</v>
      </c>
      <c r="J314" s="40">
        <v>754.85000000000014</v>
      </c>
      <c r="K314" s="31">
        <v>735.25</v>
      </c>
      <c r="L314" s="31">
        <v>713</v>
      </c>
      <c r="M314" s="31">
        <v>0.77630999999999994</v>
      </c>
      <c r="N314" s="1"/>
      <c r="O314" s="1"/>
    </row>
    <row r="315" spans="1:15" ht="12.75" customHeight="1">
      <c r="A315" s="31">
        <v>305</v>
      </c>
      <c r="B315" s="31" t="s">
        <v>153</v>
      </c>
      <c r="C315" s="31">
        <v>165.05</v>
      </c>
      <c r="D315" s="40">
        <v>164.38333333333333</v>
      </c>
      <c r="E315" s="40">
        <v>163.31666666666666</v>
      </c>
      <c r="F315" s="40">
        <v>161.58333333333334</v>
      </c>
      <c r="G315" s="40">
        <v>160.51666666666668</v>
      </c>
      <c r="H315" s="40">
        <v>166.11666666666665</v>
      </c>
      <c r="I315" s="40">
        <v>167.18333333333331</v>
      </c>
      <c r="J315" s="40">
        <v>168.91666666666663</v>
      </c>
      <c r="K315" s="31">
        <v>165.45</v>
      </c>
      <c r="L315" s="31">
        <v>162.65</v>
      </c>
      <c r="M315" s="31">
        <v>18.83802</v>
      </c>
      <c r="N315" s="1"/>
      <c r="O315" s="1"/>
    </row>
    <row r="316" spans="1:15" ht="12.75" customHeight="1">
      <c r="A316" s="31">
        <v>306</v>
      </c>
      <c r="B316" s="31" t="s">
        <v>464</v>
      </c>
      <c r="C316" s="31">
        <v>42.95</v>
      </c>
      <c r="D316" s="40">
        <v>43.133333333333333</v>
      </c>
      <c r="E316" s="40">
        <v>42.466666666666669</v>
      </c>
      <c r="F316" s="40">
        <v>41.983333333333334</v>
      </c>
      <c r="G316" s="40">
        <v>41.31666666666667</v>
      </c>
      <c r="H316" s="40">
        <v>43.616666666666667</v>
      </c>
      <c r="I316" s="40">
        <v>44.283333333333339</v>
      </c>
      <c r="J316" s="40">
        <v>44.766666666666666</v>
      </c>
      <c r="K316" s="31">
        <v>43.8</v>
      </c>
      <c r="L316" s="31">
        <v>42.65</v>
      </c>
      <c r="M316" s="31">
        <v>13.20542</v>
      </c>
      <c r="N316" s="1"/>
      <c r="O316" s="1"/>
    </row>
    <row r="317" spans="1:15" ht="12.75" customHeight="1">
      <c r="A317" s="31">
        <v>307</v>
      </c>
      <c r="B317" s="31" t="s">
        <v>154</v>
      </c>
      <c r="C317" s="31">
        <v>575</v>
      </c>
      <c r="D317" s="40">
        <v>569.80000000000007</v>
      </c>
      <c r="E317" s="40">
        <v>563.70000000000016</v>
      </c>
      <c r="F317" s="40">
        <v>552.40000000000009</v>
      </c>
      <c r="G317" s="40">
        <v>546.30000000000018</v>
      </c>
      <c r="H317" s="40">
        <v>581.10000000000014</v>
      </c>
      <c r="I317" s="40">
        <v>587.20000000000005</v>
      </c>
      <c r="J317" s="40">
        <v>598.50000000000011</v>
      </c>
      <c r="K317" s="31">
        <v>575.9</v>
      </c>
      <c r="L317" s="31">
        <v>558.5</v>
      </c>
      <c r="M317" s="31">
        <v>41.805250000000001</v>
      </c>
      <c r="N317" s="1"/>
      <c r="O317" s="1"/>
    </row>
    <row r="318" spans="1:15" ht="12.75" customHeight="1">
      <c r="A318" s="31">
        <v>308</v>
      </c>
      <c r="B318" s="31" t="s">
        <v>155</v>
      </c>
      <c r="C318" s="31">
        <v>6802.25</v>
      </c>
      <c r="D318" s="40">
        <v>6786.9000000000005</v>
      </c>
      <c r="E318" s="40">
        <v>6755.3500000000013</v>
      </c>
      <c r="F318" s="40">
        <v>6708.4500000000007</v>
      </c>
      <c r="G318" s="40">
        <v>6676.9000000000015</v>
      </c>
      <c r="H318" s="40">
        <v>6833.8000000000011</v>
      </c>
      <c r="I318" s="40">
        <v>6865.35</v>
      </c>
      <c r="J318" s="40">
        <v>6912.2500000000009</v>
      </c>
      <c r="K318" s="31">
        <v>6818.45</v>
      </c>
      <c r="L318" s="31">
        <v>6740</v>
      </c>
      <c r="M318" s="31">
        <v>5.1570200000000002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1085.3499999999999</v>
      </c>
      <c r="D319" s="40">
        <v>1085.7833333333333</v>
      </c>
      <c r="E319" s="40">
        <v>1074.5666666666666</v>
      </c>
      <c r="F319" s="40">
        <v>1063.7833333333333</v>
      </c>
      <c r="G319" s="40">
        <v>1052.5666666666666</v>
      </c>
      <c r="H319" s="40">
        <v>1096.5666666666666</v>
      </c>
      <c r="I319" s="40">
        <v>1107.7833333333333</v>
      </c>
      <c r="J319" s="40">
        <v>1118.5666666666666</v>
      </c>
      <c r="K319" s="31">
        <v>1097</v>
      </c>
      <c r="L319" s="31">
        <v>1075</v>
      </c>
      <c r="M319" s="31">
        <v>5.3891299999999998</v>
      </c>
      <c r="N319" s="1"/>
      <c r="O319" s="1"/>
    </row>
    <row r="320" spans="1:15" ht="12.75" customHeight="1">
      <c r="A320" s="31">
        <v>310</v>
      </c>
      <c r="B320" s="31" t="s">
        <v>465</v>
      </c>
      <c r="C320" s="31">
        <v>381.5</v>
      </c>
      <c r="D320" s="40">
        <v>383.2833333333333</v>
      </c>
      <c r="E320" s="40">
        <v>376.21666666666658</v>
      </c>
      <c r="F320" s="40">
        <v>370.93333333333328</v>
      </c>
      <c r="G320" s="40">
        <v>363.86666666666656</v>
      </c>
      <c r="H320" s="40">
        <v>388.56666666666661</v>
      </c>
      <c r="I320" s="40">
        <v>395.63333333333333</v>
      </c>
      <c r="J320" s="40">
        <v>400.91666666666663</v>
      </c>
      <c r="K320" s="31">
        <v>390.35</v>
      </c>
      <c r="L320" s="31">
        <v>378</v>
      </c>
      <c r="M320" s="31">
        <v>10.38022</v>
      </c>
      <c r="N320" s="1"/>
      <c r="O320" s="1"/>
    </row>
    <row r="321" spans="1:15" ht="12.75" customHeight="1">
      <c r="A321" s="31">
        <v>311</v>
      </c>
      <c r="B321" s="31" t="s">
        <v>466</v>
      </c>
      <c r="C321" s="31">
        <v>242.35</v>
      </c>
      <c r="D321" s="40">
        <v>243.18333333333331</v>
      </c>
      <c r="E321" s="40">
        <v>240.36666666666662</v>
      </c>
      <c r="F321" s="40">
        <v>238.3833333333333</v>
      </c>
      <c r="G321" s="40">
        <v>235.56666666666661</v>
      </c>
      <c r="H321" s="40">
        <v>245.16666666666663</v>
      </c>
      <c r="I321" s="40">
        <v>247.98333333333329</v>
      </c>
      <c r="J321" s="40">
        <v>249.96666666666664</v>
      </c>
      <c r="K321" s="31">
        <v>246</v>
      </c>
      <c r="L321" s="31">
        <v>241.2</v>
      </c>
      <c r="M321" s="31">
        <v>2.3610199999999999</v>
      </c>
      <c r="N321" s="1"/>
      <c r="O321" s="1"/>
    </row>
    <row r="322" spans="1:15" ht="12.75" customHeight="1">
      <c r="A322" s="31">
        <v>312</v>
      </c>
      <c r="B322" s="31" t="s">
        <v>157</v>
      </c>
      <c r="C322" s="31">
        <v>3008.4</v>
      </c>
      <c r="D322" s="40">
        <v>2989.4</v>
      </c>
      <c r="E322" s="40">
        <v>2929.1000000000004</v>
      </c>
      <c r="F322" s="40">
        <v>2849.8</v>
      </c>
      <c r="G322" s="40">
        <v>2789.5000000000005</v>
      </c>
      <c r="H322" s="40">
        <v>3068.7000000000003</v>
      </c>
      <c r="I322" s="40">
        <v>3129.0000000000005</v>
      </c>
      <c r="J322" s="40">
        <v>3208.3</v>
      </c>
      <c r="K322" s="31">
        <v>3049.7</v>
      </c>
      <c r="L322" s="31">
        <v>2910.1</v>
      </c>
      <c r="M322" s="31">
        <v>4.7846900000000003</v>
      </c>
      <c r="N322" s="1"/>
      <c r="O322" s="1"/>
    </row>
    <row r="323" spans="1:15" ht="12.75" customHeight="1">
      <c r="A323" s="31">
        <v>313</v>
      </c>
      <c r="B323" s="31" t="s">
        <v>160</v>
      </c>
      <c r="C323" s="31">
        <v>3764.8</v>
      </c>
      <c r="D323" s="40">
        <v>3756.6166666666668</v>
      </c>
      <c r="E323" s="40">
        <v>3713.2833333333338</v>
      </c>
      <c r="F323" s="40">
        <v>3661.7666666666669</v>
      </c>
      <c r="G323" s="40">
        <v>3618.4333333333338</v>
      </c>
      <c r="H323" s="40">
        <v>3808.1333333333337</v>
      </c>
      <c r="I323" s="40">
        <v>3851.4666666666667</v>
      </c>
      <c r="J323" s="40">
        <v>3902.9833333333336</v>
      </c>
      <c r="K323" s="31">
        <v>3799.95</v>
      </c>
      <c r="L323" s="31">
        <v>3705.1</v>
      </c>
      <c r="M323" s="31">
        <v>6.97166</v>
      </c>
      <c r="N323" s="1"/>
      <c r="O323" s="1"/>
    </row>
    <row r="324" spans="1:15" ht="12.75" customHeight="1">
      <c r="A324" s="31">
        <v>314</v>
      </c>
      <c r="B324" s="31" t="s">
        <v>467</v>
      </c>
      <c r="C324" s="31">
        <v>124.1</v>
      </c>
      <c r="D324" s="40">
        <v>124.51666666666667</v>
      </c>
      <c r="E324" s="40">
        <v>122.08333333333333</v>
      </c>
      <c r="F324" s="40">
        <v>120.06666666666666</v>
      </c>
      <c r="G324" s="40">
        <v>117.63333333333333</v>
      </c>
      <c r="H324" s="40">
        <v>126.53333333333333</v>
      </c>
      <c r="I324" s="40">
        <v>128.96666666666667</v>
      </c>
      <c r="J324" s="40">
        <v>130.98333333333335</v>
      </c>
      <c r="K324" s="31">
        <v>126.95</v>
      </c>
      <c r="L324" s="31">
        <v>122.5</v>
      </c>
      <c r="M324" s="31">
        <v>2.7658100000000001</v>
      </c>
      <c r="N324" s="1"/>
      <c r="O324" s="1"/>
    </row>
    <row r="325" spans="1:15" ht="12.75" customHeight="1">
      <c r="A325" s="31">
        <v>315</v>
      </c>
      <c r="B325" s="31" t="s">
        <v>468</v>
      </c>
      <c r="C325" s="31">
        <v>704.6</v>
      </c>
      <c r="D325" s="40">
        <v>701</v>
      </c>
      <c r="E325" s="40">
        <v>694.6</v>
      </c>
      <c r="F325" s="40">
        <v>684.6</v>
      </c>
      <c r="G325" s="40">
        <v>678.2</v>
      </c>
      <c r="H325" s="40">
        <v>711</v>
      </c>
      <c r="I325" s="40">
        <v>717.40000000000009</v>
      </c>
      <c r="J325" s="40">
        <v>727.4</v>
      </c>
      <c r="K325" s="31">
        <v>707.4</v>
      </c>
      <c r="L325" s="31">
        <v>691</v>
      </c>
      <c r="M325" s="31">
        <v>1.49925</v>
      </c>
      <c r="N325" s="1"/>
      <c r="O325" s="1"/>
    </row>
    <row r="326" spans="1:15" ht="12.75" customHeight="1">
      <c r="A326" s="31">
        <v>316</v>
      </c>
      <c r="B326" s="31" t="s">
        <v>469</v>
      </c>
      <c r="C326" s="31">
        <v>183.9</v>
      </c>
      <c r="D326" s="40">
        <v>184.4666666666667</v>
      </c>
      <c r="E326" s="40">
        <v>182.63333333333338</v>
      </c>
      <c r="F326" s="40">
        <v>181.36666666666667</v>
      </c>
      <c r="G326" s="40">
        <v>179.53333333333336</v>
      </c>
      <c r="H326" s="40">
        <v>185.73333333333341</v>
      </c>
      <c r="I326" s="40">
        <v>187.56666666666672</v>
      </c>
      <c r="J326" s="40">
        <v>188.83333333333343</v>
      </c>
      <c r="K326" s="31">
        <v>186.3</v>
      </c>
      <c r="L326" s="31">
        <v>183.2</v>
      </c>
      <c r="M326" s="31">
        <v>1.70394</v>
      </c>
      <c r="N326" s="1"/>
      <c r="O326" s="1"/>
    </row>
    <row r="327" spans="1:15" ht="12.75" customHeight="1">
      <c r="A327" s="31">
        <v>317</v>
      </c>
      <c r="B327" s="31" t="s">
        <v>470</v>
      </c>
      <c r="C327" s="31">
        <v>785.35</v>
      </c>
      <c r="D327" s="40">
        <v>792.26666666666677</v>
      </c>
      <c r="E327" s="40">
        <v>774.58333333333348</v>
      </c>
      <c r="F327" s="40">
        <v>763.81666666666672</v>
      </c>
      <c r="G327" s="40">
        <v>746.13333333333344</v>
      </c>
      <c r="H327" s="40">
        <v>803.03333333333353</v>
      </c>
      <c r="I327" s="40">
        <v>820.7166666666667</v>
      </c>
      <c r="J327" s="40">
        <v>831.48333333333358</v>
      </c>
      <c r="K327" s="31">
        <v>809.95</v>
      </c>
      <c r="L327" s="31">
        <v>781.5</v>
      </c>
      <c r="M327" s="31">
        <v>3.8666200000000002</v>
      </c>
      <c r="N327" s="1"/>
      <c r="O327" s="1"/>
    </row>
    <row r="328" spans="1:15" ht="12.75" customHeight="1">
      <c r="A328" s="31">
        <v>318</v>
      </c>
      <c r="B328" s="31" t="s">
        <v>162</v>
      </c>
      <c r="C328" s="31">
        <v>2993.55</v>
      </c>
      <c r="D328" s="40">
        <v>2976.2666666666664</v>
      </c>
      <c r="E328" s="40">
        <v>2952.5333333333328</v>
      </c>
      <c r="F328" s="40">
        <v>2911.5166666666664</v>
      </c>
      <c r="G328" s="40">
        <v>2887.7833333333328</v>
      </c>
      <c r="H328" s="40">
        <v>3017.2833333333328</v>
      </c>
      <c r="I328" s="40">
        <v>3041.0166666666664</v>
      </c>
      <c r="J328" s="40">
        <v>3082.0333333333328</v>
      </c>
      <c r="K328" s="31">
        <v>3000</v>
      </c>
      <c r="L328" s="31">
        <v>2935.25</v>
      </c>
      <c r="M328" s="31">
        <v>5.2533700000000003</v>
      </c>
      <c r="N328" s="1"/>
      <c r="O328" s="1"/>
    </row>
    <row r="329" spans="1:15" ht="12.75" customHeight="1">
      <c r="A329" s="31">
        <v>319</v>
      </c>
      <c r="B329" s="31" t="s">
        <v>471</v>
      </c>
      <c r="C329" s="31">
        <v>1661.5</v>
      </c>
      <c r="D329" s="40">
        <v>1651.8333333333333</v>
      </c>
      <c r="E329" s="40">
        <v>1634.6666666666665</v>
      </c>
      <c r="F329" s="40">
        <v>1607.8333333333333</v>
      </c>
      <c r="G329" s="40">
        <v>1590.6666666666665</v>
      </c>
      <c r="H329" s="40">
        <v>1678.6666666666665</v>
      </c>
      <c r="I329" s="40">
        <v>1695.833333333333</v>
      </c>
      <c r="J329" s="40">
        <v>1722.6666666666665</v>
      </c>
      <c r="K329" s="31">
        <v>1669</v>
      </c>
      <c r="L329" s="31">
        <v>1625</v>
      </c>
      <c r="M329" s="31">
        <v>8.3247</v>
      </c>
      <c r="N329" s="1"/>
      <c r="O329" s="1"/>
    </row>
    <row r="330" spans="1:15" ht="12.75" customHeight="1">
      <c r="A330" s="31">
        <v>320</v>
      </c>
      <c r="B330" s="31" t="s">
        <v>164</v>
      </c>
      <c r="C330" s="31">
        <v>1538.9</v>
      </c>
      <c r="D330" s="40">
        <v>1534.7</v>
      </c>
      <c r="E330" s="40">
        <v>1521.4</v>
      </c>
      <c r="F330" s="40">
        <v>1503.9</v>
      </c>
      <c r="G330" s="40">
        <v>1490.6000000000001</v>
      </c>
      <c r="H330" s="40">
        <v>1552.2</v>
      </c>
      <c r="I330" s="40">
        <v>1565.4999999999998</v>
      </c>
      <c r="J330" s="40">
        <v>1583</v>
      </c>
      <c r="K330" s="31">
        <v>1548</v>
      </c>
      <c r="L330" s="31">
        <v>1517.2</v>
      </c>
      <c r="M330" s="31">
        <v>6.6401700000000003</v>
      </c>
      <c r="N330" s="1"/>
      <c r="O330" s="1"/>
    </row>
    <row r="331" spans="1:15" ht="12.75" customHeight="1">
      <c r="A331" s="31">
        <v>321</v>
      </c>
      <c r="B331" s="31" t="s">
        <v>270</v>
      </c>
      <c r="C331" s="31">
        <v>980.3</v>
      </c>
      <c r="D331" s="40">
        <v>977.13333333333333</v>
      </c>
      <c r="E331" s="40">
        <v>969.76666666666665</v>
      </c>
      <c r="F331" s="40">
        <v>959.23333333333335</v>
      </c>
      <c r="G331" s="40">
        <v>951.86666666666667</v>
      </c>
      <c r="H331" s="40">
        <v>987.66666666666663</v>
      </c>
      <c r="I331" s="40">
        <v>995.03333333333319</v>
      </c>
      <c r="J331" s="40">
        <v>1005.5666666666666</v>
      </c>
      <c r="K331" s="31">
        <v>984.5</v>
      </c>
      <c r="L331" s="31">
        <v>966.6</v>
      </c>
      <c r="M331" s="31">
        <v>0.62280999999999997</v>
      </c>
      <c r="N331" s="1"/>
      <c r="O331" s="1"/>
    </row>
    <row r="332" spans="1:15" ht="12.75" customHeight="1">
      <c r="A332" s="31">
        <v>322</v>
      </c>
      <c r="B332" s="31" t="s">
        <v>472</v>
      </c>
      <c r="C332" s="31">
        <v>43.85</v>
      </c>
      <c r="D332" s="40">
        <v>44.050000000000004</v>
      </c>
      <c r="E332" s="40">
        <v>43.400000000000006</v>
      </c>
      <c r="F332" s="40">
        <v>42.95</v>
      </c>
      <c r="G332" s="40">
        <v>42.300000000000004</v>
      </c>
      <c r="H332" s="40">
        <v>44.500000000000007</v>
      </c>
      <c r="I332" s="40">
        <v>45.15</v>
      </c>
      <c r="J332" s="40">
        <v>45.600000000000009</v>
      </c>
      <c r="K332" s="31">
        <v>44.7</v>
      </c>
      <c r="L332" s="31">
        <v>43.6</v>
      </c>
      <c r="M332" s="31">
        <v>34.390270000000001</v>
      </c>
      <c r="N332" s="1"/>
      <c r="O332" s="1"/>
    </row>
    <row r="333" spans="1:15" ht="12.75" customHeight="1">
      <c r="A333" s="31">
        <v>323</v>
      </c>
      <c r="B333" s="31" t="s">
        <v>473</v>
      </c>
      <c r="C333" s="31">
        <v>78.7</v>
      </c>
      <c r="D333" s="40">
        <v>78.150000000000006</v>
      </c>
      <c r="E333" s="40">
        <v>77.150000000000006</v>
      </c>
      <c r="F333" s="40">
        <v>75.599999999999994</v>
      </c>
      <c r="G333" s="40">
        <v>74.599999999999994</v>
      </c>
      <c r="H333" s="40">
        <v>79.700000000000017</v>
      </c>
      <c r="I333" s="40">
        <v>80.700000000000017</v>
      </c>
      <c r="J333" s="40">
        <v>82.250000000000028</v>
      </c>
      <c r="K333" s="31">
        <v>79.150000000000006</v>
      </c>
      <c r="L333" s="31">
        <v>76.599999999999994</v>
      </c>
      <c r="M333" s="31">
        <v>30.047049999999999</v>
      </c>
      <c r="N333" s="1"/>
      <c r="O333" s="1"/>
    </row>
    <row r="334" spans="1:15" ht="12.75" customHeight="1">
      <c r="A334" s="31">
        <v>324</v>
      </c>
      <c r="B334" s="31" t="s">
        <v>474</v>
      </c>
      <c r="C334" s="31">
        <v>592.75</v>
      </c>
      <c r="D334" s="40">
        <v>592.63333333333333</v>
      </c>
      <c r="E334" s="40">
        <v>588.16666666666663</v>
      </c>
      <c r="F334" s="40">
        <v>583.58333333333326</v>
      </c>
      <c r="G334" s="40">
        <v>579.11666666666656</v>
      </c>
      <c r="H334" s="40">
        <v>597.2166666666667</v>
      </c>
      <c r="I334" s="40">
        <v>601.68333333333339</v>
      </c>
      <c r="J334" s="40">
        <v>606.26666666666677</v>
      </c>
      <c r="K334" s="31">
        <v>597.1</v>
      </c>
      <c r="L334" s="31">
        <v>588.04999999999995</v>
      </c>
      <c r="M334" s="31">
        <v>0.33928999999999998</v>
      </c>
      <c r="N334" s="1"/>
      <c r="O334" s="1"/>
    </row>
    <row r="335" spans="1:15" ht="12.75" customHeight="1">
      <c r="A335" s="31">
        <v>325</v>
      </c>
      <c r="B335" s="31" t="s">
        <v>475</v>
      </c>
      <c r="C335" s="31">
        <v>27.4</v>
      </c>
      <c r="D335" s="40">
        <v>27.416666666666668</v>
      </c>
      <c r="E335" s="40">
        <v>27.183333333333337</v>
      </c>
      <c r="F335" s="40">
        <v>26.966666666666669</v>
      </c>
      <c r="G335" s="40">
        <v>26.733333333333338</v>
      </c>
      <c r="H335" s="40">
        <v>27.633333333333336</v>
      </c>
      <c r="I335" s="40">
        <v>27.866666666666664</v>
      </c>
      <c r="J335" s="40">
        <v>28.083333333333336</v>
      </c>
      <c r="K335" s="31">
        <v>27.65</v>
      </c>
      <c r="L335" s="31">
        <v>27.2</v>
      </c>
      <c r="M335" s="31">
        <v>28.35567</v>
      </c>
      <c r="N335" s="1"/>
      <c r="O335" s="1"/>
    </row>
    <row r="336" spans="1:15" ht="12.75" customHeight="1">
      <c r="A336" s="31">
        <v>326</v>
      </c>
      <c r="B336" s="31" t="s">
        <v>476</v>
      </c>
      <c r="C336" s="31">
        <v>52.95</v>
      </c>
      <c r="D336" s="40">
        <v>52.9</v>
      </c>
      <c r="E336" s="40">
        <v>52.349999999999994</v>
      </c>
      <c r="F336" s="40">
        <v>51.749999999999993</v>
      </c>
      <c r="G336" s="40">
        <v>51.199999999999989</v>
      </c>
      <c r="H336" s="40">
        <v>53.5</v>
      </c>
      <c r="I336" s="40">
        <v>54.05</v>
      </c>
      <c r="J336" s="40">
        <v>54.650000000000006</v>
      </c>
      <c r="K336" s="31">
        <v>53.45</v>
      </c>
      <c r="L336" s="31">
        <v>52.3</v>
      </c>
      <c r="M336" s="31">
        <v>16.778729999999999</v>
      </c>
      <c r="N336" s="1"/>
      <c r="O336" s="1"/>
    </row>
    <row r="337" spans="1:15" ht="12.75" customHeight="1">
      <c r="A337" s="31">
        <v>327</v>
      </c>
      <c r="B337" s="31" t="s">
        <v>170</v>
      </c>
      <c r="C337" s="31">
        <v>152</v>
      </c>
      <c r="D337" s="40">
        <v>152.20000000000002</v>
      </c>
      <c r="E337" s="40">
        <v>151.10000000000002</v>
      </c>
      <c r="F337" s="40">
        <v>150.20000000000002</v>
      </c>
      <c r="G337" s="40">
        <v>149.10000000000002</v>
      </c>
      <c r="H337" s="40">
        <v>153.10000000000002</v>
      </c>
      <c r="I337" s="40">
        <v>154.19999999999999</v>
      </c>
      <c r="J337" s="40">
        <v>155.10000000000002</v>
      </c>
      <c r="K337" s="31">
        <v>153.30000000000001</v>
      </c>
      <c r="L337" s="31">
        <v>151.30000000000001</v>
      </c>
      <c r="M337" s="31">
        <v>56.292580000000001</v>
      </c>
      <c r="N337" s="1"/>
      <c r="O337" s="1"/>
    </row>
    <row r="338" spans="1:15" ht="12.75" customHeight="1">
      <c r="A338" s="31">
        <v>328</v>
      </c>
      <c r="B338" s="31" t="s">
        <v>477</v>
      </c>
      <c r="C338" s="31">
        <v>283.55</v>
      </c>
      <c r="D338" s="40">
        <v>282.51666666666665</v>
      </c>
      <c r="E338" s="40">
        <v>279.0333333333333</v>
      </c>
      <c r="F338" s="40">
        <v>274.51666666666665</v>
      </c>
      <c r="G338" s="40">
        <v>271.0333333333333</v>
      </c>
      <c r="H338" s="40">
        <v>287.0333333333333</v>
      </c>
      <c r="I338" s="40">
        <v>290.51666666666665</v>
      </c>
      <c r="J338" s="40">
        <v>295.0333333333333</v>
      </c>
      <c r="K338" s="31">
        <v>286</v>
      </c>
      <c r="L338" s="31">
        <v>278</v>
      </c>
      <c r="M338" s="31">
        <v>17.419049999999999</v>
      </c>
      <c r="N338" s="1"/>
      <c r="O338" s="1"/>
    </row>
    <row r="339" spans="1:15" ht="12.75" customHeight="1">
      <c r="A339" s="31">
        <v>329</v>
      </c>
      <c r="B339" s="31" t="s">
        <v>172</v>
      </c>
      <c r="C339" s="31">
        <v>114.55</v>
      </c>
      <c r="D339" s="40">
        <v>114.26666666666667</v>
      </c>
      <c r="E339" s="40">
        <v>113.78333333333333</v>
      </c>
      <c r="F339" s="40">
        <v>113.01666666666667</v>
      </c>
      <c r="G339" s="40">
        <v>112.53333333333333</v>
      </c>
      <c r="H339" s="40">
        <v>115.03333333333333</v>
      </c>
      <c r="I339" s="40">
        <v>115.51666666666665</v>
      </c>
      <c r="J339" s="40">
        <v>116.28333333333333</v>
      </c>
      <c r="K339" s="31">
        <v>114.75</v>
      </c>
      <c r="L339" s="31">
        <v>113.5</v>
      </c>
      <c r="M339" s="31">
        <v>57.574170000000002</v>
      </c>
      <c r="N339" s="1"/>
      <c r="O339" s="1"/>
    </row>
    <row r="340" spans="1:15" ht="12.75" customHeight="1">
      <c r="A340" s="31">
        <v>330</v>
      </c>
      <c r="B340" s="31" t="s">
        <v>478</v>
      </c>
      <c r="C340" s="31">
        <v>538.70000000000005</v>
      </c>
      <c r="D340" s="40">
        <v>534.78333333333342</v>
      </c>
      <c r="E340" s="40">
        <v>526.21666666666681</v>
      </c>
      <c r="F340" s="40">
        <v>513.73333333333335</v>
      </c>
      <c r="G340" s="40">
        <v>505.16666666666674</v>
      </c>
      <c r="H340" s="40">
        <v>547.26666666666688</v>
      </c>
      <c r="I340" s="40">
        <v>555.83333333333348</v>
      </c>
      <c r="J340" s="40">
        <v>568.31666666666695</v>
      </c>
      <c r="K340" s="31">
        <v>543.35</v>
      </c>
      <c r="L340" s="31">
        <v>522.29999999999995</v>
      </c>
      <c r="M340" s="31">
        <v>2.2671399999999999</v>
      </c>
      <c r="N340" s="1"/>
      <c r="O340" s="1"/>
    </row>
    <row r="341" spans="1:15" ht="12.75" customHeight="1">
      <c r="A341" s="31">
        <v>331</v>
      </c>
      <c r="B341" s="31" t="s">
        <v>166</v>
      </c>
      <c r="C341" s="31">
        <v>97.95</v>
      </c>
      <c r="D341" s="40">
        <v>97.183333333333337</v>
      </c>
      <c r="E341" s="40">
        <v>95.566666666666677</v>
      </c>
      <c r="F341" s="40">
        <v>93.183333333333337</v>
      </c>
      <c r="G341" s="40">
        <v>91.566666666666677</v>
      </c>
      <c r="H341" s="40">
        <v>99.566666666666677</v>
      </c>
      <c r="I341" s="40">
        <v>101.18333333333335</v>
      </c>
      <c r="J341" s="40">
        <v>103.56666666666668</v>
      </c>
      <c r="K341" s="31">
        <v>98.8</v>
      </c>
      <c r="L341" s="31">
        <v>94.8</v>
      </c>
      <c r="M341" s="31">
        <v>285.33794999999998</v>
      </c>
      <c r="N341" s="1"/>
      <c r="O341" s="1"/>
    </row>
    <row r="342" spans="1:15" ht="12.75" customHeight="1">
      <c r="A342" s="31">
        <v>332</v>
      </c>
      <c r="B342" s="31" t="s">
        <v>479</v>
      </c>
      <c r="C342" s="31">
        <v>54.55</v>
      </c>
      <c r="D342" s="40">
        <v>54.75</v>
      </c>
      <c r="E342" s="40">
        <v>54.1</v>
      </c>
      <c r="F342" s="40">
        <v>53.65</v>
      </c>
      <c r="G342" s="40">
        <v>53</v>
      </c>
      <c r="H342" s="40">
        <v>55.2</v>
      </c>
      <c r="I342" s="40">
        <v>55.850000000000009</v>
      </c>
      <c r="J342" s="40">
        <v>56.300000000000004</v>
      </c>
      <c r="K342" s="31">
        <v>55.4</v>
      </c>
      <c r="L342" s="31">
        <v>54.3</v>
      </c>
      <c r="M342" s="31">
        <v>3.9389699999999999</v>
      </c>
      <c r="N342" s="1"/>
      <c r="O342" s="1"/>
    </row>
    <row r="343" spans="1:15" ht="12.75" customHeight="1">
      <c r="A343" s="31">
        <v>333</v>
      </c>
      <c r="B343" s="31" t="s">
        <v>168</v>
      </c>
      <c r="C343" s="31">
        <v>3960.6</v>
      </c>
      <c r="D343" s="40">
        <v>3970.5</v>
      </c>
      <c r="E343" s="40">
        <v>3916.1</v>
      </c>
      <c r="F343" s="40">
        <v>3871.6</v>
      </c>
      <c r="G343" s="40">
        <v>3817.2</v>
      </c>
      <c r="H343" s="40">
        <v>4015</v>
      </c>
      <c r="I343" s="40">
        <v>4069.3999999999996</v>
      </c>
      <c r="J343" s="40">
        <v>4113.8999999999996</v>
      </c>
      <c r="K343" s="31">
        <v>4024.9</v>
      </c>
      <c r="L343" s="31">
        <v>3926</v>
      </c>
      <c r="M343" s="31">
        <v>1.2929200000000001</v>
      </c>
      <c r="N343" s="1"/>
      <c r="O343" s="1"/>
    </row>
    <row r="344" spans="1:15" ht="12.75" customHeight="1">
      <c r="A344" s="31">
        <v>334</v>
      </c>
      <c r="B344" s="31" t="s">
        <v>169</v>
      </c>
      <c r="C344" s="31">
        <v>20457.2</v>
      </c>
      <c r="D344" s="40">
        <v>20274.2</v>
      </c>
      <c r="E344" s="40">
        <v>20023.400000000001</v>
      </c>
      <c r="F344" s="40">
        <v>19589.600000000002</v>
      </c>
      <c r="G344" s="40">
        <v>19338.800000000003</v>
      </c>
      <c r="H344" s="40">
        <v>20708</v>
      </c>
      <c r="I344" s="40">
        <v>20958.799999999996</v>
      </c>
      <c r="J344" s="40">
        <v>21392.6</v>
      </c>
      <c r="K344" s="31">
        <v>20525</v>
      </c>
      <c r="L344" s="31">
        <v>19840.400000000001</v>
      </c>
      <c r="M344" s="31">
        <v>1.10361</v>
      </c>
      <c r="N344" s="1"/>
      <c r="O344" s="1"/>
    </row>
    <row r="345" spans="1:15" ht="12.75" customHeight="1">
      <c r="A345" s="31">
        <v>335</v>
      </c>
      <c r="B345" s="31" t="s">
        <v>480</v>
      </c>
      <c r="C345" s="31">
        <v>50.3</v>
      </c>
      <c r="D345" s="40">
        <v>50.800000000000004</v>
      </c>
      <c r="E345" s="40">
        <v>49.600000000000009</v>
      </c>
      <c r="F345" s="40">
        <v>48.900000000000006</v>
      </c>
      <c r="G345" s="40">
        <v>47.70000000000001</v>
      </c>
      <c r="H345" s="40">
        <v>51.500000000000007</v>
      </c>
      <c r="I345" s="40">
        <v>52.70000000000001</v>
      </c>
      <c r="J345" s="40">
        <v>53.400000000000006</v>
      </c>
      <c r="K345" s="31">
        <v>52</v>
      </c>
      <c r="L345" s="31">
        <v>50.1</v>
      </c>
      <c r="M345" s="31">
        <v>8.3068799999999996</v>
      </c>
      <c r="N345" s="1"/>
      <c r="O345" s="1"/>
    </row>
    <row r="346" spans="1:15" ht="12.75" customHeight="1">
      <c r="A346" s="31">
        <v>336</v>
      </c>
      <c r="B346" s="31" t="s">
        <v>481</v>
      </c>
      <c r="C346" s="31">
        <v>2814.6</v>
      </c>
      <c r="D346" s="40">
        <v>2823.1833333333329</v>
      </c>
      <c r="E346" s="40">
        <v>2796.4166666666661</v>
      </c>
      <c r="F346" s="40">
        <v>2778.2333333333331</v>
      </c>
      <c r="G346" s="40">
        <v>2751.4666666666662</v>
      </c>
      <c r="H346" s="40">
        <v>2841.3666666666659</v>
      </c>
      <c r="I346" s="40">
        <v>2868.1333333333332</v>
      </c>
      <c r="J346" s="40">
        <v>2886.3166666666657</v>
      </c>
      <c r="K346" s="31">
        <v>2849.95</v>
      </c>
      <c r="L346" s="31">
        <v>2805</v>
      </c>
      <c r="M346" s="31">
        <v>4.9950000000000001E-2</v>
      </c>
      <c r="N346" s="1"/>
      <c r="O346" s="1"/>
    </row>
    <row r="347" spans="1:15" ht="12.75" customHeight="1">
      <c r="A347" s="31">
        <v>337</v>
      </c>
      <c r="B347" s="31" t="s">
        <v>165</v>
      </c>
      <c r="C347" s="31">
        <v>440.25</v>
      </c>
      <c r="D347" s="40">
        <v>442.41666666666669</v>
      </c>
      <c r="E347" s="40">
        <v>434.23333333333335</v>
      </c>
      <c r="F347" s="40">
        <v>428.21666666666664</v>
      </c>
      <c r="G347" s="40">
        <v>420.0333333333333</v>
      </c>
      <c r="H347" s="40">
        <v>448.43333333333339</v>
      </c>
      <c r="I347" s="40">
        <v>456.61666666666667</v>
      </c>
      <c r="J347" s="40">
        <v>462.63333333333344</v>
      </c>
      <c r="K347" s="31">
        <v>450.6</v>
      </c>
      <c r="L347" s="31">
        <v>436.4</v>
      </c>
      <c r="M347" s="31">
        <v>56.446109999999997</v>
      </c>
      <c r="N347" s="1"/>
      <c r="O347" s="1"/>
    </row>
    <row r="348" spans="1:15" ht="12.75" customHeight="1">
      <c r="A348" s="31">
        <v>338</v>
      </c>
      <c r="B348" s="31" t="s">
        <v>271</v>
      </c>
      <c r="C348" s="31">
        <v>773.8</v>
      </c>
      <c r="D348" s="40">
        <v>774.41666666666663</v>
      </c>
      <c r="E348" s="40">
        <v>763.83333333333326</v>
      </c>
      <c r="F348" s="40">
        <v>753.86666666666667</v>
      </c>
      <c r="G348" s="40">
        <v>743.2833333333333</v>
      </c>
      <c r="H348" s="40">
        <v>784.38333333333321</v>
      </c>
      <c r="I348" s="40">
        <v>794.96666666666647</v>
      </c>
      <c r="J348" s="40">
        <v>804.93333333333317</v>
      </c>
      <c r="K348" s="31">
        <v>785</v>
      </c>
      <c r="L348" s="31">
        <v>764.45</v>
      </c>
      <c r="M348" s="31">
        <v>5.2011900000000004</v>
      </c>
      <c r="N348" s="1"/>
      <c r="O348" s="1"/>
    </row>
    <row r="349" spans="1:15" ht="12.75" customHeight="1">
      <c r="A349" s="31">
        <v>339</v>
      </c>
      <c r="B349" s="31" t="s">
        <v>173</v>
      </c>
      <c r="C349" s="31">
        <v>122.15</v>
      </c>
      <c r="D349" s="40">
        <v>121.38333333333333</v>
      </c>
      <c r="E349" s="40">
        <v>118.96666666666665</v>
      </c>
      <c r="F349" s="40">
        <v>115.78333333333333</v>
      </c>
      <c r="G349" s="40">
        <v>113.36666666666666</v>
      </c>
      <c r="H349" s="40">
        <v>124.56666666666665</v>
      </c>
      <c r="I349" s="40">
        <v>126.98333333333333</v>
      </c>
      <c r="J349" s="40">
        <v>130.16666666666663</v>
      </c>
      <c r="K349" s="31">
        <v>123.8</v>
      </c>
      <c r="L349" s="31">
        <v>118.2</v>
      </c>
      <c r="M349" s="31">
        <v>272.42637000000002</v>
      </c>
      <c r="N349" s="1"/>
      <c r="O349" s="1"/>
    </row>
    <row r="350" spans="1:15" ht="12.75" customHeight="1">
      <c r="A350" s="31">
        <v>340</v>
      </c>
      <c r="B350" s="31" t="s">
        <v>272</v>
      </c>
      <c r="C350" s="31">
        <v>194.9</v>
      </c>
      <c r="D350" s="40">
        <v>193.65</v>
      </c>
      <c r="E350" s="40">
        <v>188.45000000000002</v>
      </c>
      <c r="F350" s="40">
        <v>182</v>
      </c>
      <c r="G350" s="40">
        <v>176.8</v>
      </c>
      <c r="H350" s="40">
        <v>200.10000000000002</v>
      </c>
      <c r="I350" s="40">
        <v>205.3</v>
      </c>
      <c r="J350" s="40">
        <v>211.75000000000003</v>
      </c>
      <c r="K350" s="31">
        <v>198.85</v>
      </c>
      <c r="L350" s="31">
        <v>187.2</v>
      </c>
      <c r="M350" s="31">
        <v>36.573070000000001</v>
      </c>
      <c r="N350" s="1"/>
      <c r="O350" s="1"/>
    </row>
    <row r="351" spans="1:15" ht="12.75" customHeight="1">
      <c r="A351" s="31">
        <v>341</v>
      </c>
      <c r="B351" s="31" t="s">
        <v>482</v>
      </c>
      <c r="C351" s="31">
        <v>4767.55</v>
      </c>
      <c r="D351" s="40">
        <v>4756.2500000000009</v>
      </c>
      <c r="E351" s="40">
        <v>4705.4000000000015</v>
      </c>
      <c r="F351" s="40">
        <v>4643.2500000000009</v>
      </c>
      <c r="G351" s="40">
        <v>4592.4000000000015</v>
      </c>
      <c r="H351" s="40">
        <v>4818.4000000000015</v>
      </c>
      <c r="I351" s="40">
        <v>4869.2500000000018</v>
      </c>
      <c r="J351" s="40">
        <v>4931.4000000000015</v>
      </c>
      <c r="K351" s="31">
        <v>4807.1000000000004</v>
      </c>
      <c r="L351" s="31">
        <v>4694.1000000000004</v>
      </c>
      <c r="M351" s="31">
        <v>2.0016500000000002</v>
      </c>
      <c r="N351" s="1"/>
      <c r="O351" s="1"/>
    </row>
    <row r="352" spans="1:15" ht="12.75" customHeight="1">
      <c r="A352" s="31">
        <v>342</v>
      </c>
      <c r="B352" s="31" t="s">
        <v>483</v>
      </c>
      <c r="C352" s="31">
        <v>337.55</v>
      </c>
      <c r="D352" s="40">
        <v>340.65000000000003</v>
      </c>
      <c r="E352" s="40">
        <v>332.65000000000009</v>
      </c>
      <c r="F352" s="40">
        <v>327.75000000000006</v>
      </c>
      <c r="G352" s="40">
        <v>319.75000000000011</v>
      </c>
      <c r="H352" s="40">
        <v>345.55000000000007</v>
      </c>
      <c r="I352" s="40">
        <v>353.54999999999995</v>
      </c>
      <c r="J352" s="40">
        <v>358.45000000000005</v>
      </c>
      <c r="K352" s="31">
        <v>348.65</v>
      </c>
      <c r="L352" s="31">
        <v>335.75</v>
      </c>
      <c r="M352" s="31">
        <v>3.1899700000000002</v>
      </c>
      <c r="N352" s="1"/>
      <c r="O352" s="1"/>
    </row>
    <row r="353" spans="1:15" ht="12.75" customHeight="1">
      <c r="A353" s="31">
        <v>343</v>
      </c>
      <c r="B353" s="31" t="s">
        <v>484</v>
      </c>
      <c r="C353" s="31" t="e">
        <v>#N/A</v>
      </c>
      <c r="D353" s="40" t="e">
        <v>#N/A</v>
      </c>
      <c r="E353" s="40" t="e">
        <v>#N/A</v>
      </c>
      <c r="F353" s="40" t="e">
        <v>#N/A</v>
      </c>
      <c r="G353" s="40" t="e">
        <v>#N/A</v>
      </c>
      <c r="H353" s="40" t="e">
        <v>#N/A</v>
      </c>
      <c r="I353" s="40" t="e">
        <v>#N/A</v>
      </c>
      <c r="J353" s="40" t="e">
        <v>#N/A</v>
      </c>
      <c r="K353" s="31" t="e">
        <v>#N/A</v>
      </c>
      <c r="L353" s="31" t="e">
        <v>#N/A</v>
      </c>
      <c r="M353" s="31" t="e">
        <v>#N/A</v>
      </c>
      <c r="N353" s="1"/>
      <c r="O353" s="1"/>
    </row>
    <row r="354" spans="1:15" ht="12.75" customHeight="1">
      <c r="A354" s="31">
        <v>344</v>
      </c>
      <c r="B354" s="31" t="s">
        <v>180</v>
      </c>
      <c r="C354" s="31">
        <v>3407.05</v>
      </c>
      <c r="D354" s="40">
        <v>3404.0166666666664</v>
      </c>
      <c r="E354" s="40">
        <v>3359.0333333333328</v>
      </c>
      <c r="F354" s="40">
        <v>3311.0166666666664</v>
      </c>
      <c r="G354" s="40">
        <v>3266.0333333333328</v>
      </c>
      <c r="H354" s="40">
        <v>3452.0333333333328</v>
      </c>
      <c r="I354" s="40">
        <v>3497.0166666666664</v>
      </c>
      <c r="J354" s="40">
        <v>3545.0333333333328</v>
      </c>
      <c r="K354" s="31">
        <v>3449</v>
      </c>
      <c r="L354" s="31">
        <v>3356</v>
      </c>
      <c r="M354" s="31">
        <v>1.9384300000000001</v>
      </c>
      <c r="N354" s="1"/>
      <c r="O354" s="1"/>
    </row>
    <row r="355" spans="1:15" ht="12.75" customHeight="1">
      <c r="A355" s="31">
        <v>345</v>
      </c>
      <c r="B355" s="31" t="s">
        <v>485</v>
      </c>
      <c r="C355" s="31">
        <v>633.20000000000005</v>
      </c>
      <c r="D355" s="40">
        <v>638.6</v>
      </c>
      <c r="E355" s="40">
        <v>624.20000000000005</v>
      </c>
      <c r="F355" s="40">
        <v>615.20000000000005</v>
      </c>
      <c r="G355" s="40">
        <v>600.80000000000007</v>
      </c>
      <c r="H355" s="40">
        <v>647.6</v>
      </c>
      <c r="I355" s="40">
        <v>661.99999999999989</v>
      </c>
      <c r="J355" s="40">
        <v>671</v>
      </c>
      <c r="K355" s="31">
        <v>653</v>
      </c>
      <c r="L355" s="31">
        <v>629.6</v>
      </c>
      <c r="M355" s="31">
        <v>0.63022</v>
      </c>
      <c r="N355" s="1"/>
      <c r="O355" s="1"/>
    </row>
    <row r="356" spans="1:15" ht="12.75" customHeight="1">
      <c r="A356" s="31">
        <v>346</v>
      </c>
      <c r="B356" s="31" t="s">
        <v>486</v>
      </c>
      <c r="C356" s="31">
        <v>359.8</v>
      </c>
      <c r="D356" s="40">
        <v>361.83333333333331</v>
      </c>
      <c r="E356" s="40">
        <v>356.66666666666663</v>
      </c>
      <c r="F356" s="40">
        <v>353.5333333333333</v>
      </c>
      <c r="G356" s="40">
        <v>348.36666666666662</v>
      </c>
      <c r="H356" s="40">
        <v>364.96666666666664</v>
      </c>
      <c r="I356" s="40">
        <v>370.13333333333327</v>
      </c>
      <c r="J356" s="40">
        <v>373.26666666666665</v>
      </c>
      <c r="K356" s="31">
        <v>367</v>
      </c>
      <c r="L356" s="31">
        <v>358.7</v>
      </c>
      <c r="M356" s="31">
        <v>2.8852899999999999</v>
      </c>
      <c r="N356" s="1"/>
      <c r="O356" s="1"/>
    </row>
    <row r="357" spans="1:15" ht="12.75" customHeight="1">
      <c r="A357" s="31">
        <v>347</v>
      </c>
      <c r="B357" s="31" t="s">
        <v>184</v>
      </c>
      <c r="C357" s="31">
        <v>1382</v>
      </c>
      <c r="D357" s="40">
        <v>1371.8999999999999</v>
      </c>
      <c r="E357" s="40">
        <v>1355.0999999999997</v>
      </c>
      <c r="F357" s="40">
        <v>1328.1999999999998</v>
      </c>
      <c r="G357" s="40">
        <v>1311.3999999999996</v>
      </c>
      <c r="H357" s="40">
        <v>1398.7999999999997</v>
      </c>
      <c r="I357" s="40">
        <v>1415.6</v>
      </c>
      <c r="J357" s="40">
        <v>1442.4999999999998</v>
      </c>
      <c r="K357" s="31">
        <v>1388.7</v>
      </c>
      <c r="L357" s="31">
        <v>1345</v>
      </c>
      <c r="M357" s="31">
        <v>6.0326300000000002</v>
      </c>
      <c r="N357" s="1"/>
      <c r="O357" s="1"/>
    </row>
    <row r="358" spans="1:15" ht="12.75" customHeight="1">
      <c r="A358" s="31">
        <v>348</v>
      </c>
      <c r="B358" s="31" t="s">
        <v>174</v>
      </c>
      <c r="C358" s="31">
        <v>32096</v>
      </c>
      <c r="D358" s="40">
        <v>32151.316666666669</v>
      </c>
      <c r="E358" s="40">
        <v>31804.833333333339</v>
      </c>
      <c r="F358" s="40">
        <v>31513.666666666672</v>
      </c>
      <c r="G358" s="40">
        <v>31167.183333333342</v>
      </c>
      <c r="H358" s="40">
        <v>32442.483333333337</v>
      </c>
      <c r="I358" s="40">
        <v>32788.966666666667</v>
      </c>
      <c r="J358" s="40">
        <v>33080.133333333331</v>
      </c>
      <c r="K358" s="31">
        <v>32497.8</v>
      </c>
      <c r="L358" s="31">
        <v>31860.15</v>
      </c>
      <c r="M358" s="31">
        <v>0.18151999999999999</v>
      </c>
      <c r="N358" s="1"/>
      <c r="O358" s="1"/>
    </row>
    <row r="359" spans="1:15" ht="12.75" customHeight="1">
      <c r="A359" s="31">
        <v>349</v>
      </c>
      <c r="B359" s="31" t="s">
        <v>487</v>
      </c>
      <c r="C359" s="31">
        <v>3495.5</v>
      </c>
      <c r="D359" s="40">
        <v>3495.2000000000003</v>
      </c>
      <c r="E359" s="40">
        <v>3465.4000000000005</v>
      </c>
      <c r="F359" s="40">
        <v>3435.3</v>
      </c>
      <c r="G359" s="40">
        <v>3405.5000000000005</v>
      </c>
      <c r="H359" s="40">
        <v>3525.3000000000006</v>
      </c>
      <c r="I359" s="40">
        <v>3555.1000000000008</v>
      </c>
      <c r="J359" s="40">
        <v>3585.2000000000007</v>
      </c>
      <c r="K359" s="31">
        <v>3525</v>
      </c>
      <c r="L359" s="31">
        <v>3465.1</v>
      </c>
      <c r="M359" s="31">
        <v>1.29416</v>
      </c>
      <c r="N359" s="1"/>
      <c r="O359" s="1"/>
    </row>
    <row r="360" spans="1:15" ht="12.75" customHeight="1">
      <c r="A360" s="31">
        <v>350</v>
      </c>
      <c r="B360" s="31" t="s">
        <v>176</v>
      </c>
      <c r="C360" s="31">
        <v>231.6</v>
      </c>
      <c r="D360" s="40">
        <v>231.73333333333335</v>
      </c>
      <c r="E360" s="40">
        <v>229.66666666666669</v>
      </c>
      <c r="F360" s="40">
        <v>227.73333333333335</v>
      </c>
      <c r="G360" s="40">
        <v>225.66666666666669</v>
      </c>
      <c r="H360" s="40">
        <v>233.66666666666669</v>
      </c>
      <c r="I360" s="40">
        <v>235.73333333333335</v>
      </c>
      <c r="J360" s="40">
        <v>237.66666666666669</v>
      </c>
      <c r="K360" s="31">
        <v>233.8</v>
      </c>
      <c r="L360" s="31">
        <v>229.8</v>
      </c>
      <c r="M360" s="31">
        <v>18.574210000000001</v>
      </c>
      <c r="N360" s="1"/>
      <c r="O360" s="1"/>
    </row>
    <row r="361" spans="1:15" ht="12.75" customHeight="1">
      <c r="A361" s="31">
        <v>351</v>
      </c>
      <c r="B361" s="31" t="s">
        <v>178</v>
      </c>
      <c r="C361" s="31">
        <v>6102.75</v>
      </c>
      <c r="D361" s="40">
        <v>6100.25</v>
      </c>
      <c r="E361" s="40">
        <v>6025.5</v>
      </c>
      <c r="F361" s="40">
        <v>5948.25</v>
      </c>
      <c r="G361" s="40">
        <v>5873.5</v>
      </c>
      <c r="H361" s="40">
        <v>6177.5</v>
      </c>
      <c r="I361" s="40">
        <v>6252.25</v>
      </c>
      <c r="J361" s="40">
        <v>6329.5</v>
      </c>
      <c r="K361" s="31">
        <v>6175</v>
      </c>
      <c r="L361" s="31">
        <v>6023</v>
      </c>
      <c r="M361" s="31">
        <v>0.65403999999999995</v>
      </c>
      <c r="N361" s="1"/>
      <c r="O361" s="1"/>
    </row>
    <row r="362" spans="1:15" ht="12.75" customHeight="1">
      <c r="A362" s="31">
        <v>352</v>
      </c>
      <c r="B362" s="31" t="s">
        <v>488</v>
      </c>
      <c r="C362" s="31">
        <v>245.8</v>
      </c>
      <c r="D362" s="40">
        <v>246.56666666666669</v>
      </c>
      <c r="E362" s="40">
        <v>241.13333333333338</v>
      </c>
      <c r="F362" s="40">
        <v>236.4666666666667</v>
      </c>
      <c r="G362" s="40">
        <v>231.03333333333339</v>
      </c>
      <c r="H362" s="40">
        <v>251.23333333333338</v>
      </c>
      <c r="I362" s="40">
        <v>256.66666666666674</v>
      </c>
      <c r="J362" s="40">
        <v>261.33333333333337</v>
      </c>
      <c r="K362" s="31">
        <v>252</v>
      </c>
      <c r="L362" s="31">
        <v>241.9</v>
      </c>
      <c r="M362" s="31">
        <v>10.098330000000001</v>
      </c>
      <c r="N362" s="1"/>
      <c r="O362" s="1"/>
    </row>
    <row r="363" spans="1:15" ht="12.75" customHeight="1">
      <c r="A363" s="31">
        <v>353</v>
      </c>
      <c r="B363" s="31" t="s">
        <v>489</v>
      </c>
      <c r="C363" s="31">
        <v>873.25</v>
      </c>
      <c r="D363" s="40">
        <v>871.85</v>
      </c>
      <c r="E363" s="40">
        <v>864.30000000000007</v>
      </c>
      <c r="F363" s="40">
        <v>855.35</v>
      </c>
      <c r="G363" s="40">
        <v>847.80000000000007</v>
      </c>
      <c r="H363" s="40">
        <v>880.80000000000007</v>
      </c>
      <c r="I363" s="40">
        <v>888.35</v>
      </c>
      <c r="J363" s="40">
        <v>897.30000000000007</v>
      </c>
      <c r="K363" s="31">
        <v>879.4</v>
      </c>
      <c r="L363" s="31">
        <v>862.9</v>
      </c>
      <c r="M363" s="31">
        <v>0.25708999999999999</v>
      </c>
      <c r="N363" s="1"/>
      <c r="O363" s="1"/>
    </row>
    <row r="364" spans="1:15" ht="12.75" customHeight="1">
      <c r="A364" s="31">
        <v>354</v>
      </c>
      <c r="B364" s="31" t="s">
        <v>179</v>
      </c>
      <c r="C364" s="31">
        <v>2348.25</v>
      </c>
      <c r="D364" s="40">
        <v>2335.4333333333334</v>
      </c>
      <c r="E364" s="40">
        <v>2318.8166666666666</v>
      </c>
      <c r="F364" s="40">
        <v>2289.3833333333332</v>
      </c>
      <c r="G364" s="40">
        <v>2272.7666666666664</v>
      </c>
      <c r="H364" s="40">
        <v>2364.8666666666668</v>
      </c>
      <c r="I364" s="40">
        <v>2381.4833333333336</v>
      </c>
      <c r="J364" s="40">
        <v>2410.916666666667</v>
      </c>
      <c r="K364" s="31">
        <v>2352.0500000000002</v>
      </c>
      <c r="L364" s="31">
        <v>2306</v>
      </c>
      <c r="M364" s="31">
        <v>3.5516100000000002</v>
      </c>
      <c r="N364" s="1"/>
      <c r="O364" s="1"/>
    </row>
    <row r="365" spans="1:15" ht="12.75" customHeight="1">
      <c r="A365" s="31">
        <v>355</v>
      </c>
      <c r="B365" s="31" t="s">
        <v>175</v>
      </c>
      <c r="C365" s="31">
        <v>2575.65</v>
      </c>
      <c r="D365" s="40">
        <v>2580.9</v>
      </c>
      <c r="E365" s="40">
        <v>2555.8000000000002</v>
      </c>
      <c r="F365" s="40">
        <v>2535.9500000000003</v>
      </c>
      <c r="G365" s="40">
        <v>2510.8500000000004</v>
      </c>
      <c r="H365" s="40">
        <v>2600.75</v>
      </c>
      <c r="I365" s="40">
        <v>2625.8499999999995</v>
      </c>
      <c r="J365" s="40">
        <v>2645.7</v>
      </c>
      <c r="K365" s="31">
        <v>2606</v>
      </c>
      <c r="L365" s="31">
        <v>2561.0500000000002</v>
      </c>
      <c r="M365" s="31">
        <v>4.5480200000000002</v>
      </c>
      <c r="N365" s="1"/>
      <c r="O365" s="1"/>
    </row>
    <row r="366" spans="1:15" ht="12.75" customHeight="1">
      <c r="A366" s="31">
        <v>356</v>
      </c>
      <c r="B366" s="31" t="s">
        <v>490</v>
      </c>
      <c r="C366" s="31">
        <v>981.25</v>
      </c>
      <c r="D366" s="40">
        <v>988.08333333333337</v>
      </c>
      <c r="E366" s="40">
        <v>966.16666666666674</v>
      </c>
      <c r="F366" s="40">
        <v>951.08333333333337</v>
      </c>
      <c r="G366" s="40">
        <v>929.16666666666674</v>
      </c>
      <c r="H366" s="40">
        <v>1003.1666666666667</v>
      </c>
      <c r="I366" s="40">
        <v>1025.0833333333335</v>
      </c>
      <c r="J366" s="40">
        <v>1040.1666666666667</v>
      </c>
      <c r="K366" s="31">
        <v>1010</v>
      </c>
      <c r="L366" s="31">
        <v>973</v>
      </c>
      <c r="M366" s="31">
        <v>1.3338099999999999</v>
      </c>
      <c r="N366" s="1"/>
      <c r="O366" s="1"/>
    </row>
    <row r="367" spans="1:15" ht="12.75" customHeight="1">
      <c r="A367" s="31">
        <v>357</v>
      </c>
      <c r="B367" s="31" t="s">
        <v>273</v>
      </c>
      <c r="C367" s="31">
        <v>2384.0500000000002</v>
      </c>
      <c r="D367" s="40">
        <v>2388.7166666666667</v>
      </c>
      <c r="E367" s="40">
        <v>2351.2333333333336</v>
      </c>
      <c r="F367" s="40">
        <v>2318.416666666667</v>
      </c>
      <c r="G367" s="40">
        <v>2280.9333333333338</v>
      </c>
      <c r="H367" s="40">
        <v>2421.5333333333333</v>
      </c>
      <c r="I367" s="40">
        <v>2459.016666666666</v>
      </c>
      <c r="J367" s="40">
        <v>2491.833333333333</v>
      </c>
      <c r="K367" s="31">
        <v>2426.1999999999998</v>
      </c>
      <c r="L367" s="31">
        <v>2355.9</v>
      </c>
      <c r="M367" s="31">
        <v>5.0091900000000003</v>
      </c>
      <c r="N367" s="1"/>
      <c r="O367" s="1"/>
    </row>
    <row r="368" spans="1:15" ht="12.75" customHeight="1">
      <c r="A368" s="31">
        <v>358</v>
      </c>
      <c r="B368" s="31" t="s">
        <v>491</v>
      </c>
      <c r="C368" s="31">
        <v>1555.35</v>
      </c>
      <c r="D368" s="40">
        <v>1556.1166666666668</v>
      </c>
      <c r="E368" s="40">
        <v>1541.4833333333336</v>
      </c>
      <c r="F368" s="40">
        <v>1527.6166666666668</v>
      </c>
      <c r="G368" s="40">
        <v>1512.9833333333336</v>
      </c>
      <c r="H368" s="40">
        <v>1569.9833333333336</v>
      </c>
      <c r="I368" s="40">
        <v>1584.6166666666668</v>
      </c>
      <c r="J368" s="40">
        <v>1598.4833333333336</v>
      </c>
      <c r="K368" s="31">
        <v>1570.75</v>
      </c>
      <c r="L368" s="31">
        <v>1542.25</v>
      </c>
      <c r="M368" s="31">
        <v>0.70042000000000004</v>
      </c>
      <c r="N368" s="1"/>
      <c r="O368" s="1"/>
    </row>
    <row r="369" spans="1:15" ht="12.75" customHeight="1">
      <c r="A369" s="31">
        <v>359</v>
      </c>
      <c r="B369" s="31" t="s">
        <v>177</v>
      </c>
      <c r="C369" s="31">
        <v>135.19999999999999</v>
      </c>
      <c r="D369" s="40">
        <v>134.76666666666668</v>
      </c>
      <c r="E369" s="40">
        <v>132.63333333333335</v>
      </c>
      <c r="F369" s="40">
        <v>130.06666666666666</v>
      </c>
      <c r="G369" s="40">
        <v>127.93333333333334</v>
      </c>
      <c r="H369" s="40">
        <v>137.33333333333337</v>
      </c>
      <c r="I369" s="40">
        <v>139.4666666666667</v>
      </c>
      <c r="J369" s="40">
        <v>142.03333333333339</v>
      </c>
      <c r="K369" s="31">
        <v>136.9</v>
      </c>
      <c r="L369" s="31">
        <v>132.19999999999999</v>
      </c>
      <c r="M369" s="31">
        <v>125.00381</v>
      </c>
      <c r="N369" s="1"/>
      <c r="O369" s="1"/>
    </row>
    <row r="370" spans="1:15" ht="12.75" customHeight="1">
      <c r="A370" s="31">
        <v>360</v>
      </c>
      <c r="B370" s="31" t="s">
        <v>182</v>
      </c>
      <c r="C370" s="31">
        <v>173.5</v>
      </c>
      <c r="D370" s="40">
        <v>173.18333333333331</v>
      </c>
      <c r="E370" s="40">
        <v>172.21666666666661</v>
      </c>
      <c r="F370" s="40">
        <v>170.93333333333331</v>
      </c>
      <c r="G370" s="40">
        <v>169.96666666666661</v>
      </c>
      <c r="H370" s="40">
        <v>174.46666666666661</v>
      </c>
      <c r="I370" s="40">
        <v>175.43333333333331</v>
      </c>
      <c r="J370" s="40">
        <v>176.71666666666661</v>
      </c>
      <c r="K370" s="31">
        <v>174.15</v>
      </c>
      <c r="L370" s="31">
        <v>171.9</v>
      </c>
      <c r="M370" s="31">
        <v>38.087629999999997</v>
      </c>
      <c r="N370" s="1"/>
      <c r="O370" s="1"/>
    </row>
    <row r="371" spans="1:15" ht="12.75" customHeight="1">
      <c r="A371" s="31">
        <v>361</v>
      </c>
      <c r="B371" s="31" t="s">
        <v>274</v>
      </c>
      <c r="C371" s="31">
        <v>429.25</v>
      </c>
      <c r="D371" s="40">
        <v>432.2833333333333</v>
      </c>
      <c r="E371" s="40">
        <v>423.11666666666662</v>
      </c>
      <c r="F371" s="40">
        <v>416.98333333333329</v>
      </c>
      <c r="G371" s="40">
        <v>407.81666666666661</v>
      </c>
      <c r="H371" s="40">
        <v>438.41666666666663</v>
      </c>
      <c r="I371" s="40">
        <v>447.58333333333337</v>
      </c>
      <c r="J371" s="40">
        <v>453.71666666666664</v>
      </c>
      <c r="K371" s="31">
        <v>441.45</v>
      </c>
      <c r="L371" s="31">
        <v>426.15</v>
      </c>
      <c r="M371" s="31">
        <v>10.53295</v>
      </c>
      <c r="N371" s="1"/>
      <c r="O371" s="1"/>
    </row>
    <row r="372" spans="1:15" ht="12.75" customHeight="1">
      <c r="A372" s="31">
        <v>362</v>
      </c>
      <c r="B372" s="31" t="s">
        <v>492</v>
      </c>
      <c r="C372" s="31">
        <v>718.7</v>
      </c>
      <c r="D372" s="40">
        <v>715.9</v>
      </c>
      <c r="E372" s="40">
        <v>701.8</v>
      </c>
      <c r="F372" s="40">
        <v>684.9</v>
      </c>
      <c r="G372" s="40">
        <v>670.8</v>
      </c>
      <c r="H372" s="40">
        <v>732.8</v>
      </c>
      <c r="I372" s="40">
        <v>746.90000000000009</v>
      </c>
      <c r="J372" s="40">
        <v>763.8</v>
      </c>
      <c r="K372" s="31">
        <v>730</v>
      </c>
      <c r="L372" s="31">
        <v>699</v>
      </c>
      <c r="M372" s="31">
        <v>11.89466</v>
      </c>
      <c r="N372" s="1"/>
      <c r="O372" s="1"/>
    </row>
    <row r="373" spans="1:15" ht="12.75" customHeight="1">
      <c r="A373" s="31">
        <v>363</v>
      </c>
      <c r="B373" s="31" t="s">
        <v>493</v>
      </c>
      <c r="C373" s="31">
        <v>125.05</v>
      </c>
      <c r="D373" s="40">
        <v>125.18333333333332</v>
      </c>
      <c r="E373" s="40">
        <v>123.26666666666665</v>
      </c>
      <c r="F373" s="40">
        <v>121.48333333333333</v>
      </c>
      <c r="G373" s="40">
        <v>119.56666666666666</v>
      </c>
      <c r="H373" s="40">
        <v>126.96666666666664</v>
      </c>
      <c r="I373" s="40">
        <v>128.8833333333333</v>
      </c>
      <c r="J373" s="40">
        <v>130.66666666666663</v>
      </c>
      <c r="K373" s="31">
        <v>127.1</v>
      </c>
      <c r="L373" s="31">
        <v>123.4</v>
      </c>
      <c r="M373" s="31">
        <v>1.6417999999999999</v>
      </c>
      <c r="N373" s="1"/>
      <c r="O373" s="1"/>
    </row>
    <row r="374" spans="1:15" ht="12.75" customHeight="1">
      <c r="A374" s="31">
        <v>364</v>
      </c>
      <c r="B374" s="31" t="s">
        <v>494</v>
      </c>
      <c r="C374" s="31">
        <v>5341.65</v>
      </c>
      <c r="D374" s="40">
        <v>5345.9833333333336</v>
      </c>
      <c r="E374" s="40">
        <v>5311.916666666667</v>
      </c>
      <c r="F374" s="40">
        <v>5282.1833333333334</v>
      </c>
      <c r="G374" s="40">
        <v>5248.1166666666668</v>
      </c>
      <c r="H374" s="40">
        <v>5375.7166666666672</v>
      </c>
      <c r="I374" s="40">
        <v>5409.7833333333328</v>
      </c>
      <c r="J374" s="40">
        <v>5439.5166666666673</v>
      </c>
      <c r="K374" s="31">
        <v>5380.05</v>
      </c>
      <c r="L374" s="31">
        <v>5316.25</v>
      </c>
      <c r="M374" s="31">
        <v>0.35903000000000002</v>
      </c>
      <c r="N374" s="1"/>
      <c r="O374" s="1"/>
    </row>
    <row r="375" spans="1:15" ht="12.75" customHeight="1">
      <c r="A375" s="31">
        <v>365</v>
      </c>
      <c r="B375" s="31" t="s">
        <v>275</v>
      </c>
      <c r="C375" s="31">
        <v>14179.4</v>
      </c>
      <c r="D375" s="40">
        <v>14067.35</v>
      </c>
      <c r="E375" s="40">
        <v>13859.7</v>
      </c>
      <c r="F375" s="40">
        <v>13540</v>
      </c>
      <c r="G375" s="40">
        <v>13332.35</v>
      </c>
      <c r="H375" s="40">
        <v>14387.050000000001</v>
      </c>
      <c r="I375" s="40">
        <v>14594.699999999999</v>
      </c>
      <c r="J375" s="40">
        <v>14914.400000000001</v>
      </c>
      <c r="K375" s="31">
        <v>14275</v>
      </c>
      <c r="L375" s="31">
        <v>13747.65</v>
      </c>
      <c r="M375" s="31">
        <v>0.26480999999999999</v>
      </c>
      <c r="N375" s="1"/>
      <c r="O375" s="1"/>
    </row>
    <row r="376" spans="1:15" ht="12.75" customHeight="1">
      <c r="A376" s="31">
        <v>366</v>
      </c>
      <c r="B376" s="31" t="s">
        <v>181</v>
      </c>
      <c r="C376" s="31">
        <v>37.549999999999997</v>
      </c>
      <c r="D376" s="40">
        <v>37.633333333333333</v>
      </c>
      <c r="E376" s="40">
        <v>37.366666666666667</v>
      </c>
      <c r="F376" s="40">
        <v>37.183333333333337</v>
      </c>
      <c r="G376" s="40">
        <v>36.916666666666671</v>
      </c>
      <c r="H376" s="40">
        <v>37.816666666666663</v>
      </c>
      <c r="I376" s="40">
        <v>38.083333333333329</v>
      </c>
      <c r="J376" s="40">
        <v>38.266666666666659</v>
      </c>
      <c r="K376" s="31">
        <v>37.9</v>
      </c>
      <c r="L376" s="31">
        <v>37.450000000000003</v>
      </c>
      <c r="M376" s="31">
        <v>200.50778</v>
      </c>
      <c r="N376" s="1"/>
      <c r="O376" s="1"/>
    </row>
    <row r="377" spans="1:15" ht="12.75" customHeight="1">
      <c r="A377" s="31">
        <v>367</v>
      </c>
      <c r="B377" s="31" t="s">
        <v>495</v>
      </c>
      <c r="C377" s="31">
        <v>869.8</v>
      </c>
      <c r="D377" s="40">
        <v>869.76666666666677</v>
      </c>
      <c r="E377" s="40">
        <v>855.03333333333353</v>
      </c>
      <c r="F377" s="40">
        <v>840.26666666666677</v>
      </c>
      <c r="G377" s="40">
        <v>825.53333333333353</v>
      </c>
      <c r="H377" s="40">
        <v>884.53333333333353</v>
      </c>
      <c r="I377" s="40">
        <v>899.26666666666688</v>
      </c>
      <c r="J377" s="40">
        <v>914.03333333333353</v>
      </c>
      <c r="K377" s="31">
        <v>884.5</v>
      </c>
      <c r="L377" s="31">
        <v>855</v>
      </c>
      <c r="M377" s="31">
        <v>1.8220400000000001</v>
      </c>
      <c r="N377" s="1"/>
      <c r="O377" s="1"/>
    </row>
    <row r="378" spans="1:15" ht="12.75" customHeight="1">
      <c r="A378" s="31">
        <v>368</v>
      </c>
      <c r="B378" s="31" t="s">
        <v>186</v>
      </c>
      <c r="C378" s="31">
        <v>172.15</v>
      </c>
      <c r="D378" s="40">
        <v>172.78333333333333</v>
      </c>
      <c r="E378" s="40">
        <v>170.66666666666666</v>
      </c>
      <c r="F378" s="40">
        <v>169.18333333333334</v>
      </c>
      <c r="G378" s="40">
        <v>167.06666666666666</v>
      </c>
      <c r="H378" s="40">
        <v>174.26666666666665</v>
      </c>
      <c r="I378" s="40">
        <v>176.38333333333333</v>
      </c>
      <c r="J378" s="40">
        <v>177.86666666666665</v>
      </c>
      <c r="K378" s="31">
        <v>174.9</v>
      </c>
      <c r="L378" s="31">
        <v>171.3</v>
      </c>
      <c r="M378" s="31">
        <v>30.664470000000001</v>
      </c>
      <c r="N378" s="1"/>
      <c r="O378" s="1"/>
    </row>
    <row r="379" spans="1:15" ht="12.75" customHeight="1">
      <c r="A379" s="31">
        <v>369</v>
      </c>
      <c r="B379" s="31" t="s">
        <v>187</v>
      </c>
      <c r="C379" s="31">
        <v>157.30000000000001</v>
      </c>
      <c r="D379" s="40">
        <v>157.75</v>
      </c>
      <c r="E379" s="40">
        <v>155.75</v>
      </c>
      <c r="F379" s="40">
        <v>154.19999999999999</v>
      </c>
      <c r="G379" s="40">
        <v>152.19999999999999</v>
      </c>
      <c r="H379" s="40">
        <v>159.30000000000001</v>
      </c>
      <c r="I379" s="40">
        <v>161.30000000000001</v>
      </c>
      <c r="J379" s="40">
        <v>162.85000000000002</v>
      </c>
      <c r="K379" s="31">
        <v>159.75</v>
      </c>
      <c r="L379" s="31">
        <v>156.19999999999999</v>
      </c>
      <c r="M379" s="31">
        <v>45.140120000000003</v>
      </c>
      <c r="N379" s="1"/>
      <c r="O379" s="1"/>
    </row>
    <row r="380" spans="1:15" ht="12.75" customHeight="1">
      <c r="A380" s="31">
        <v>370</v>
      </c>
      <c r="B380" s="31" t="s">
        <v>496</v>
      </c>
      <c r="C380" s="31">
        <v>274.2</v>
      </c>
      <c r="D380" s="40">
        <v>274.33333333333331</v>
      </c>
      <c r="E380" s="40">
        <v>271.86666666666662</v>
      </c>
      <c r="F380" s="40">
        <v>269.5333333333333</v>
      </c>
      <c r="G380" s="40">
        <v>267.06666666666661</v>
      </c>
      <c r="H380" s="40">
        <v>276.66666666666663</v>
      </c>
      <c r="I380" s="40">
        <v>279.13333333333333</v>
      </c>
      <c r="J380" s="40">
        <v>281.46666666666664</v>
      </c>
      <c r="K380" s="31">
        <v>276.8</v>
      </c>
      <c r="L380" s="31">
        <v>272</v>
      </c>
      <c r="M380" s="31">
        <v>1.1432899999999999</v>
      </c>
      <c r="N380" s="1"/>
      <c r="O380" s="1"/>
    </row>
    <row r="381" spans="1:15" ht="12.75" customHeight="1">
      <c r="A381" s="31">
        <v>371</v>
      </c>
      <c r="B381" s="31" t="s">
        <v>497</v>
      </c>
      <c r="C381" s="31">
        <v>909.15</v>
      </c>
      <c r="D381" s="40">
        <v>903.29999999999984</v>
      </c>
      <c r="E381" s="40">
        <v>892.54999999999973</v>
      </c>
      <c r="F381" s="40">
        <v>875.94999999999993</v>
      </c>
      <c r="G381" s="40">
        <v>865.19999999999982</v>
      </c>
      <c r="H381" s="40">
        <v>919.89999999999964</v>
      </c>
      <c r="I381" s="40">
        <v>930.64999999999986</v>
      </c>
      <c r="J381" s="40">
        <v>947.24999999999955</v>
      </c>
      <c r="K381" s="31">
        <v>914.05</v>
      </c>
      <c r="L381" s="31">
        <v>886.7</v>
      </c>
      <c r="M381" s="31">
        <v>3.2152699999999999</v>
      </c>
      <c r="N381" s="1"/>
      <c r="O381" s="1"/>
    </row>
    <row r="382" spans="1:15" ht="12.75" customHeight="1">
      <c r="A382" s="31">
        <v>372</v>
      </c>
      <c r="B382" s="31" t="s">
        <v>498</v>
      </c>
      <c r="C382" s="31">
        <v>30.5</v>
      </c>
      <c r="D382" s="40">
        <v>30.666666666666668</v>
      </c>
      <c r="E382" s="40">
        <v>30.033333333333335</v>
      </c>
      <c r="F382" s="40">
        <v>29.566666666666666</v>
      </c>
      <c r="G382" s="40">
        <v>28.933333333333334</v>
      </c>
      <c r="H382" s="40">
        <v>31.133333333333336</v>
      </c>
      <c r="I382" s="40">
        <v>31.766666666666669</v>
      </c>
      <c r="J382" s="40">
        <v>32.233333333333334</v>
      </c>
      <c r="K382" s="31">
        <v>31.3</v>
      </c>
      <c r="L382" s="31">
        <v>30.2</v>
      </c>
      <c r="M382" s="31">
        <v>40.753360000000001</v>
      </c>
      <c r="N382" s="1"/>
      <c r="O382" s="1"/>
    </row>
    <row r="383" spans="1:15" ht="12.75" customHeight="1">
      <c r="A383" s="31">
        <v>373</v>
      </c>
      <c r="B383" s="31" t="s">
        <v>499</v>
      </c>
      <c r="C383" s="31">
        <v>243.4</v>
      </c>
      <c r="D383" s="40">
        <v>241.15</v>
      </c>
      <c r="E383" s="40">
        <v>233</v>
      </c>
      <c r="F383" s="40">
        <v>222.6</v>
      </c>
      <c r="G383" s="40">
        <v>214.45</v>
      </c>
      <c r="H383" s="40">
        <v>251.55</v>
      </c>
      <c r="I383" s="40">
        <v>259.70000000000005</v>
      </c>
      <c r="J383" s="40">
        <v>270.10000000000002</v>
      </c>
      <c r="K383" s="31">
        <v>249.3</v>
      </c>
      <c r="L383" s="31">
        <v>230.75</v>
      </c>
      <c r="M383" s="31">
        <v>136.48600999999999</v>
      </c>
      <c r="N383" s="1"/>
      <c r="O383" s="1"/>
    </row>
    <row r="384" spans="1:15" ht="12.75" customHeight="1">
      <c r="A384" s="31">
        <v>374</v>
      </c>
      <c r="B384" s="31" t="s">
        <v>500</v>
      </c>
      <c r="C384" s="31">
        <v>611.9</v>
      </c>
      <c r="D384" s="40">
        <v>611</v>
      </c>
      <c r="E384" s="40">
        <v>606</v>
      </c>
      <c r="F384" s="40">
        <v>600.1</v>
      </c>
      <c r="G384" s="40">
        <v>595.1</v>
      </c>
      <c r="H384" s="40">
        <v>616.9</v>
      </c>
      <c r="I384" s="40">
        <v>621.9</v>
      </c>
      <c r="J384" s="40">
        <v>627.79999999999995</v>
      </c>
      <c r="K384" s="31">
        <v>616</v>
      </c>
      <c r="L384" s="31">
        <v>605.1</v>
      </c>
      <c r="M384" s="31">
        <v>0.82835999999999999</v>
      </c>
      <c r="N384" s="1"/>
      <c r="O384" s="1"/>
    </row>
    <row r="385" spans="1:15" ht="12.75" customHeight="1">
      <c r="A385" s="31">
        <v>375</v>
      </c>
      <c r="B385" s="31" t="s">
        <v>501</v>
      </c>
      <c r="C385" s="31">
        <v>291.7</v>
      </c>
      <c r="D385" s="40">
        <v>292</v>
      </c>
      <c r="E385" s="40">
        <v>288</v>
      </c>
      <c r="F385" s="40">
        <v>284.3</v>
      </c>
      <c r="G385" s="40">
        <v>280.3</v>
      </c>
      <c r="H385" s="40">
        <v>295.7</v>
      </c>
      <c r="I385" s="40">
        <v>299.7</v>
      </c>
      <c r="J385" s="40">
        <v>303.39999999999998</v>
      </c>
      <c r="K385" s="31">
        <v>296</v>
      </c>
      <c r="L385" s="31">
        <v>288.3</v>
      </c>
      <c r="M385" s="31">
        <v>6.1969799999999999</v>
      </c>
      <c r="N385" s="1"/>
      <c r="O385" s="1"/>
    </row>
    <row r="386" spans="1:15" ht="12.75" customHeight="1">
      <c r="A386" s="31">
        <v>376</v>
      </c>
      <c r="B386" s="31" t="s">
        <v>502</v>
      </c>
      <c r="C386" s="31">
        <v>74.099999999999994</v>
      </c>
      <c r="D386" s="40">
        <v>74.36666666666666</v>
      </c>
      <c r="E386" s="40">
        <v>73.633333333333326</v>
      </c>
      <c r="F386" s="40">
        <v>73.166666666666671</v>
      </c>
      <c r="G386" s="40">
        <v>72.433333333333337</v>
      </c>
      <c r="H386" s="40">
        <v>74.833333333333314</v>
      </c>
      <c r="I386" s="40">
        <v>75.566666666666634</v>
      </c>
      <c r="J386" s="40">
        <v>76.033333333333303</v>
      </c>
      <c r="K386" s="31">
        <v>75.099999999999994</v>
      </c>
      <c r="L386" s="31">
        <v>73.900000000000006</v>
      </c>
      <c r="M386" s="31">
        <v>11.46096</v>
      </c>
      <c r="N386" s="1"/>
      <c r="O386" s="1"/>
    </row>
    <row r="387" spans="1:15" ht="12.75" customHeight="1">
      <c r="A387" s="31">
        <v>377</v>
      </c>
      <c r="B387" s="31" t="s">
        <v>503</v>
      </c>
      <c r="C387" s="31">
        <v>2140.5500000000002</v>
      </c>
      <c r="D387" s="40">
        <v>2141.6333333333332</v>
      </c>
      <c r="E387" s="40">
        <v>2121.0166666666664</v>
      </c>
      <c r="F387" s="40">
        <v>2101.4833333333331</v>
      </c>
      <c r="G387" s="40">
        <v>2080.8666666666663</v>
      </c>
      <c r="H387" s="40">
        <v>2161.1666666666665</v>
      </c>
      <c r="I387" s="40">
        <v>2181.7833333333333</v>
      </c>
      <c r="J387" s="40">
        <v>2201.3166666666666</v>
      </c>
      <c r="K387" s="31">
        <v>2162.25</v>
      </c>
      <c r="L387" s="31">
        <v>2122.1</v>
      </c>
      <c r="M387" s="31">
        <v>7.2800000000000004E-2</v>
      </c>
      <c r="N387" s="1"/>
      <c r="O387" s="1"/>
    </row>
    <row r="388" spans="1:15" ht="12.75" customHeight="1">
      <c r="A388" s="31">
        <v>378</v>
      </c>
      <c r="B388" s="31" t="s">
        <v>504</v>
      </c>
      <c r="C388" s="31">
        <v>435.55</v>
      </c>
      <c r="D388" s="40">
        <v>436.45</v>
      </c>
      <c r="E388" s="40">
        <v>431.09999999999997</v>
      </c>
      <c r="F388" s="40">
        <v>426.65</v>
      </c>
      <c r="G388" s="40">
        <v>421.29999999999995</v>
      </c>
      <c r="H388" s="40">
        <v>440.9</v>
      </c>
      <c r="I388" s="40">
        <v>446.25</v>
      </c>
      <c r="J388" s="40">
        <v>450.7</v>
      </c>
      <c r="K388" s="31">
        <v>441.8</v>
      </c>
      <c r="L388" s="31">
        <v>432</v>
      </c>
      <c r="M388" s="31">
        <v>5.1969399999999997</v>
      </c>
      <c r="N388" s="1"/>
      <c r="O388" s="1"/>
    </row>
    <row r="389" spans="1:15" ht="12.75" customHeight="1">
      <c r="A389" s="31">
        <v>379</v>
      </c>
      <c r="B389" s="31" t="s">
        <v>505</v>
      </c>
      <c r="C389" s="31">
        <v>145.44999999999999</v>
      </c>
      <c r="D389" s="40">
        <v>146.01666666666665</v>
      </c>
      <c r="E389" s="40">
        <v>141.18333333333331</v>
      </c>
      <c r="F389" s="40">
        <v>136.91666666666666</v>
      </c>
      <c r="G389" s="40">
        <v>132.08333333333331</v>
      </c>
      <c r="H389" s="40">
        <v>150.2833333333333</v>
      </c>
      <c r="I389" s="40">
        <v>155.11666666666667</v>
      </c>
      <c r="J389" s="40">
        <v>159.3833333333333</v>
      </c>
      <c r="K389" s="31">
        <v>150.85</v>
      </c>
      <c r="L389" s="31">
        <v>141.75</v>
      </c>
      <c r="M389" s="31">
        <v>30.909949999999998</v>
      </c>
      <c r="N389" s="1"/>
      <c r="O389" s="1"/>
    </row>
    <row r="390" spans="1:15" ht="12.75" customHeight="1">
      <c r="A390" s="31">
        <v>380</v>
      </c>
      <c r="B390" s="31" t="s">
        <v>506</v>
      </c>
      <c r="C390" s="31">
        <v>1179.6500000000001</v>
      </c>
      <c r="D390" s="40">
        <v>1181.2833333333335</v>
      </c>
      <c r="E390" s="40">
        <v>1173.866666666667</v>
      </c>
      <c r="F390" s="40">
        <v>1168.0833333333335</v>
      </c>
      <c r="G390" s="40">
        <v>1160.666666666667</v>
      </c>
      <c r="H390" s="40">
        <v>1187.0666666666671</v>
      </c>
      <c r="I390" s="40">
        <v>1194.4833333333336</v>
      </c>
      <c r="J390" s="40">
        <v>1200.2666666666671</v>
      </c>
      <c r="K390" s="31">
        <v>1188.7</v>
      </c>
      <c r="L390" s="31">
        <v>1175.5</v>
      </c>
      <c r="M390" s="31">
        <v>1.44309</v>
      </c>
      <c r="N390" s="1"/>
      <c r="O390" s="1"/>
    </row>
    <row r="391" spans="1:15" ht="12.75" customHeight="1">
      <c r="A391" s="31">
        <v>381</v>
      </c>
      <c r="B391" s="31" t="s">
        <v>188</v>
      </c>
      <c r="C391" s="31">
        <v>2425.6</v>
      </c>
      <c r="D391" s="40">
        <v>2426.5166666666664</v>
      </c>
      <c r="E391" s="40">
        <v>2415.1833333333329</v>
      </c>
      <c r="F391" s="40">
        <v>2404.7666666666664</v>
      </c>
      <c r="G391" s="40">
        <v>2393.4333333333329</v>
      </c>
      <c r="H391" s="40">
        <v>2436.9333333333329</v>
      </c>
      <c r="I391" s="40">
        <v>2448.2666666666669</v>
      </c>
      <c r="J391" s="40">
        <v>2458.6833333333329</v>
      </c>
      <c r="K391" s="31">
        <v>2437.85</v>
      </c>
      <c r="L391" s="31">
        <v>2416.1</v>
      </c>
      <c r="M391" s="31">
        <v>41.365380000000002</v>
      </c>
      <c r="N391" s="1"/>
      <c r="O391" s="1"/>
    </row>
    <row r="392" spans="1:15" ht="12.75" customHeight="1">
      <c r="A392" s="31">
        <v>382</v>
      </c>
      <c r="B392" s="31" t="s">
        <v>507</v>
      </c>
      <c r="C392" s="31">
        <v>129.44999999999999</v>
      </c>
      <c r="D392" s="40">
        <v>129.78333333333333</v>
      </c>
      <c r="E392" s="40">
        <v>125.56666666666666</v>
      </c>
      <c r="F392" s="40">
        <v>121.68333333333334</v>
      </c>
      <c r="G392" s="40">
        <v>117.46666666666667</v>
      </c>
      <c r="H392" s="40">
        <v>133.66666666666666</v>
      </c>
      <c r="I392" s="40">
        <v>137.8833333333333</v>
      </c>
      <c r="J392" s="40">
        <v>141.76666666666665</v>
      </c>
      <c r="K392" s="31">
        <v>134</v>
      </c>
      <c r="L392" s="31">
        <v>125.9</v>
      </c>
      <c r="M392" s="31">
        <v>1.0905</v>
      </c>
      <c r="N392" s="1"/>
      <c r="O392" s="1"/>
    </row>
    <row r="393" spans="1:15" ht="12.75" customHeight="1">
      <c r="A393" s="31">
        <v>383</v>
      </c>
      <c r="B393" s="31" t="s">
        <v>508</v>
      </c>
      <c r="C393" s="31">
        <v>1394.1</v>
      </c>
      <c r="D393" s="40">
        <v>1397.0833333333333</v>
      </c>
      <c r="E393" s="40">
        <v>1378.1666666666665</v>
      </c>
      <c r="F393" s="40">
        <v>1362.2333333333333</v>
      </c>
      <c r="G393" s="40">
        <v>1343.3166666666666</v>
      </c>
      <c r="H393" s="40">
        <v>1413.0166666666664</v>
      </c>
      <c r="I393" s="40">
        <v>1431.9333333333329</v>
      </c>
      <c r="J393" s="40">
        <v>1447.8666666666663</v>
      </c>
      <c r="K393" s="31">
        <v>1416</v>
      </c>
      <c r="L393" s="31">
        <v>1381.15</v>
      </c>
      <c r="M393" s="31">
        <v>0.42809999999999998</v>
      </c>
      <c r="N393" s="1"/>
      <c r="O393" s="1"/>
    </row>
    <row r="394" spans="1:15" ht="12.75" customHeight="1">
      <c r="A394" s="31">
        <v>384</v>
      </c>
      <c r="B394" s="31" t="s">
        <v>509</v>
      </c>
      <c r="C394" s="31">
        <v>1995.85</v>
      </c>
      <c r="D394" s="40">
        <v>1991.9833333333333</v>
      </c>
      <c r="E394" s="40">
        <v>1983.8666666666668</v>
      </c>
      <c r="F394" s="40">
        <v>1971.8833333333334</v>
      </c>
      <c r="G394" s="40">
        <v>1963.7666666666669</v>
      </c>
      <c r="H394" s="40">
        <v>2003.9666666666667</v>
      </c>
      <c r="I394" s="40">
        <v>2012.083333333333</v>
      </c>
      <c r="J394" s="40">
        <v>2024.0666666666666</v>
      </c>
      <c r="K394" s="31">
        <v>2000.1</v>
      </c>
      <c r="L394" s="31">
        <v>1980</v>
      </c>
      <c r="M394" s="31">
        <v>1.9666399999999999</v>
      </c>
      <c r="N394" s="1"/>
      <c r="O394" s="1"/>
    </row>
    <row r="395" spans="1:15" ht="12.75" customHeight="1">
      <c r="A395" s="31">
        <v>385</v>
      </c>
      <c r="B395" s="31" t="s">
        <v>276</v>
      </c>
      <c r="C395" s="31">
        <v>1105.2</v>
      </c>
      <c r="D395" s="40">
        <v>1114.3999999999999</v>
      </c>
      <c r="E395" s="40">
        <v>1090.7999999999997</v>
      </c>
      <c r="F395" s="40">
        <v>1076.3999999999999</v>
      </c>
      <c r="G395" s="40">
        <v>1052.7999999999997</v>
      </c>
      <c r="H395" s="40">
        <v>1128.7999999999997</v>
      </c>
      <c r="I395" s="40">
        <v>1152.3999999999996</v>
      </c>
      <c r="J395" s="40">
        <v>1166.7999999999997</v>
      </c>
      <c r="K395" s="31">
        <v>1138</v>
      </c>
      <c r="L395" s="31">
        <v>1100</v>
      </c>
      <c r="M395" s="31">
        <v>17.057680000000001</v>
      </c>
      <c r="N395" s="1"/>
      <c r="O395" s="1"/>
    </row>
    <row r="396" spans="1:15" ht="12.75" customHeight="1">
      <c r="A396" s="31">
        <v>386</v>
      </c>
      <c r="B396" s="31" t="s">
        <v>190</v>
      </c>
      <c r="C396" s="31">
        <v>1173.2</v>
      </c>
      <c r="D396" s="40">
        <v>1180.2833333333335</v>
      </c>
      <c r="E396" s="40">
        <v>1160.916666666667</v>
      </c>
      <c r="F396" s="40">
        <v>1148.6333333333334</v>
      </c>
      <c r="G396" s="40">
        <v>1129.2666666666669</v>
      </c>
      <c r="H396" s="40">
        <v>1192.5666666666671</v>
      </c>
      <c r="I396" s="40">
        <v>1211.9333333333334</v>
      </c>
      <c r="J396" s="40">
        <v>1224.2166666666672</v>
      </c>
      <c r="K396" s="31">
        <v>1199.6500000000001</v>
      </c>
      <c r="L396" s="31">
        <v>1168</v>
      </c>
      <c r="M396" s="31">
        <v>101.15407</v>
      </c>
      <c r="N396" s="1"/>
      <c r="O396" s="1"/>
    </row>
    <row r="397" spans="1:15" ht="12.75" customHeight="1">
      <c r="A397" s="31">
        <v>387</v>
      </c>
      <c r="B397" s="31" t="s">
        <v>510</v>
      </c>
      <c r="C397" s="31">
        <v>483.6</v>
      </c>
      <c r="D397" s="40">
        <v>483.23333333333335</v>
      </c>
      <c r="E397" s="40">
        <v>479.9666666666667</v>
      </c>
      <c r="F397" s="40">
        <v>476.33333333333337</v>
      </c>
      <c r="G397" s="40">
        <v>473.06666666666672</v>
      </c>
      <c r="H397" s="40">
        <v>486.86666666666667</v>
      </c>
      <c r="I397" s="40">
        <v>490.13333333333333</v>
      </c>
      <c r="J397" s="40">
        <v>493.76666666666665</v>
      </c>
      <c r="K397" s="31">
        <v>486.5</v>
      </c>
      <c r="L397" s="31">
        <v>479.6</v>
      </c>
      <c r="M397" s="31">
        <v>0.69481999999999999</v>
      </c>
      <c r="N397" s="1"/>
      <c r="O397" s="1"/>
    </row>
    <row r="398" spans="1:15" ht="12.75" customHeight="1">
      <c r="A398" s="31">
        <v>388</v>
      </c>
      <c r="B398" s="31" t="s">
        <v>511</v>
      </c>
      <c r="C398" s="31">
        <v>26.8</v>
      </c>
      <c r="D398" s="40">
        <v>26.75</v>
      </c>
      <c r="E398" s="40">
        <v>26.6</v>
      </c>
      <c r="F398" s="40">
        <v>26.400000000000002</v>
      </c>
      <c r="G398" s="40">
        <v>26.250000000000004</v>
      </c>
      <c r="H398" s="40">
        <v>26.95</v>
      </c>
      <c r="I398" s="40">
        <v>27.099999999999998</v>
      </c>
      <c r="J398" s="40">
        <v>27.299999999999997</v>
      </c>
      <c r="K398" s="31">
        <v>26.9</v>
      </c>
      <c r="L398" s="31">
        <v>26.55</v>
      </c>
      <c r="M398" s="31">
        <v>7.7134799999999997</v>
      </c>
      <c r="N398" s="1"/>
      <c r="O398" s="1"/>
    </row>
    <row r="399" spans="1:15" ht="12.75" customHeight="1">
      <c r="A399" s="31">
        <v>389</v>
      </c>
      <c r="B399" s="31" t="s">
        <v>512</v>
      </c>
      <c r="C399" s="31">
        <v>3189.55</v>
      </c>
      <c r="D399" s="40">
        <v>3171.5166666666664</v>
      </c>
      <c r="E399" s="40">
        <v>3143.0333333333328</v>
      </c>
      <c r="F399" s="40">
        <v>3096.5166666666664</v>
      </c>
      <c r="G399" s="40">
        <v>3068.0333333333328</v>
      </c>
      <c r="H399" s="40">
        <v>3218.0333333333328</v>
      </c>
      <c r="I399" s="40">
        <v>3246.5166666666664</v>
      </c>
      <c r="J399" s="40">
        <v>3293.0333333333328</v>
      </c>
      <c r="K399" s="31">
        <v>3200</v>
      </c>
      <c r="L399" s="31">
        <v>3125</v>
      </c>
      <c r="M399" s="31">
        <v>0.58187999999999995</v>
      </c>
      <c r="N399" s="1"/>
      <c r="O399" s="1"/>
    </row>
    <row r="400" spans="1:15" ht="12.75" customHeight="1">
      <c r="A400" s="31">
        <v>390</v>
      </c>
      <c r="B400" s="31" t="s">
        <v>194</v>
      </c>
      <c r="C400" s="31">
        <v>10329.450000000001</v>
      </c>
      <c r="D400" s="40">
        <v>10286.199999999999</v>
      </c>
      <c r="E400" s="40">
        <v>10197.399999999998</v>
      </c>
      <c r="F400" s="40">
        <v>10065.349999999999</v>
      </c>
      <c r="G400" s="40">
        <v>9976.5499999999975</v>
      </c>
      <c r="H400" s="40">
        <v>10418.249999999998</v>
      </c>
      <c r="I400" s="40">
        <v>10507.049999999997</v>
      </c>
      <c r="J400" s="40">
        <v>10639.099999999999</v>
      </c>
      <c r="K400" s="31">
        <v>10375</v>
      </c>
      <c r="L400" s="31">
        <v>10154.15</v>
      </c>
      <c r="M400" s="31">
        <v>3.9093599999999999</v>
      </c>
      <c r="N400" s="1"/>
      <c r="O400" s="1"/>
    </row>
    <row r="401" spans="1:15" ht="12.75" customHeight="1">
      <c r="A401" s="31">
        <v>391</v>
      </c>
      <c r="B401" s="31" t="s">
        <v>277</v>
      </c>
      <c r="C401" s="31">
        <v>8204.35</v>
      </c>
      <c r="D401" s="40">
        <v>8199.0333333333328</v>
      </c>
      <c r="E401" s="40">
        <v>8175.3166666666657</v>
      </c>
      <c r="F401" s="40">
        <v>8146.2833333333328</v>
      </c>
      <c r="G401" s="40">
        <v>8122.5666666666657</v>
      </c>
      <c r="H401" s="40">
        <v>8228.0666666666657</v>
      </c>
      <c r="I401" s="40">
        <v>8251.7833333333328</v>
      </c>
      <c r="J401" s="40">
        <v>8280.8166666666657</v>
      </c>
      <c r="K401" s="31">
        <v>8222.75</v>
      </c>
      <c r="L401" s="31">
        <v>8170</v>
      </c>
      <c r="M401" s="31">
        <v>0.16802</v>
      </c>
      <c r="N401" s="1"/>
      <c r="O401" s="1"/>
    </row>
    <row r="402" spans="1:15" ht="12.75" customHeight="1">
      <c r="A402" s="31">
        <v>392</v>
      </c>
      <c r="B402" s="31" t="s">
        <v>513</v>
      </c>
      <c r="C402" s="31">
        <v>7379.5</v>
      </c>
      <c r="D402" s="40">
        <v>7428.95</v>
      </c>
      <c r="E402" s="40">
        <v>7282.5499999999993</v>
      </c>
      <c r="F402" s="40">
        <v>7185.5999999999995</v>
      </c>
      <c r="G402" s="40">
        <v>7039.1999999999989</v>
      </c>
      <c r="H402" s="40">
        <v>7525.9</v>
      </c>
      <c r="I402" s="40">
        <v>7672.2999999999993</v>
      </c>
      <c r="J402" s="40">
        <v>7769.25</v>
      </c>
      <c r="K402" s="31">
        <v>7575.35</v>
      </c>
      <c r="L402" s="31">
        <v>7332</v>
      </c>
      <c r="M402" s="31">
        <v>6.7400000000000002E-2</v>
      </c>
      <c r="N402" s="1"/>
      <c r="O402" s="1"/>
    </row>
    <row r="403" spans="1:15" ht="12.75" customHeight="1">
      <c r="A403" s="31">
        <v>393</v>
      </c>
      <c r="B403" s="31" t="s">
        <v>514</v>
      </c>
      <c r="C403" s="31">
        <v>114.8</v>
      </c>
      <c r="D403" s="40">
        <v>115.18333333333334</v>
      </c>
      <c r="E403" s="40">
        <v>113.61666666666667</v>
      </c>
      <c r="F403" s="40">
        <v>112.43333333333334</v>
      </c>
      <c r="G403" s="40">
        <v>110.86666666666667</v>
      </c>
      <c r="H403" s="40">
        <v>116.36666666666667</v>
      </c>
      <c r="I403" s="40">
        <v>117.93333333333334</v>
      </c>
      <c r="J403" s="40">
        <v>119.11666666666667</v>
      </c>
      <c r="K403" s="31">
        <v>116.75</v>
      </c>
      <c r="L403" s="31">
        <v>114</v>
      </c>
      <c r="M403" s="31">
        <v>3.1440000000000001</v>
      </c>
      <c r="N403" s="1"/>
      <c r="O403" s="1"/>
    </row>
    <row r="404" spans="1:15" ht="12.75" customHeight="1">
      <c r="A404" s="31">
        <v>394</v>
      </c>
      <c r="B404" s="31" t="s">
        <v>515</v>
      </c>
      <c r="C404" s="31">
        <v>236.15</v>
      </c>
      <c r="D404" s="40">
        <v>234.30000000000004</v>
      </c>
      <c r="E404" s="40">
        <v>228.90000000000009</v>
      </c>
      <c r="F404" s="40">
        <v>221.65000000000006</v>
      </c>
      <c r="G404" s="40">
        <v>216.25000000000011</v>
      </c>
      <c r="H404" s="40">
        <v>241.55000000000007</v>
      </c>
      <c r="I404" s="40">
        <v>246.95</v>
      </c>
      <c r="J404" s="40">
        <v>254.20000000000005</v>
      </c>
      <c r="K404" s="31">
        <v>239.7</v>
      </c>
      <c r="L404" s="31">
        <v>227.05</v>
      </c>
      <c r="M404" s="31">
        <v>12.205019999999999</v>
      </c>
      <c r="N404" s="1"/>
      <c r="O404" s="1"/>
    </row>
    <row r="405" spans="1:15" ht="12.75" customHeight="1">
      <c r="A405" s="31">
        <v>395</v>
      </c>
      <c r="B405" s="31" t="s">
        <v>516</v>
      </c>
      <c r="C405" s="31">
        <v>328.95</v>
      </c>
      <c r="D405" s="40">
        <v>328.2</v>
      </c>
      <c r="E405" s="40">
        <v>323.39999999999998</v>
      </c>
      <c r="F405" s="40">
        <v>317.84999999999997</v>
      </c>
      <c r="G405" s="40">
        <v>313.04999999999995</v>
      </c>
      <c r="H405" s="40">
        <v>333.75</v>
      </c>
      <c r="I405" s="40">
        <v>338.55000000000007</v>
      </c>
      <c r="J405" s="40">
        <v>344.1</v>
      </c>
      <c r="K405" s="31">
        <v>333</v>
      </c>
      <c r="L405" s="31">
        <v>322.64999999999998</v>
      </c>
      <c r="M405" s="31">
        <v>1.07043</v>
      </c>
      <c r="N405" s="1"/>
      <c r="O405" s="1"/>
    </row>
    <row r="406" spans="1:15" ht="12.75" customHeight="1">
      <c r="A406" s="31">
        <v>396</v>
      </c>
      <c r="B406" s="31" t="s">
        <v>517</v>
      </c>
      <c r="C406" s="31">
        <v>2291.4</v>
      </c>
      <c r="D406" s="40">
        <v>2297.1333333333332</v>
      </c>
      <c r="E406" s="40">
        <v>2274.2666666666664</v>
      </c>
      <c r="F406" s="40">
        <v>2257.1333333333332</v>
      </c>
      <c r="G406" s="40">
        <v>2234.2666666666664</v>
      </c>
      <c r="H406" s="40">
        <v>2314.2666666666664</v>
      </c>
      <c r="I406" s="40">
        <v>2337.1333333333332</v>
      </c>
      <c r="J406" s="40">
        <v>2354.2666666666664</v>
      </c>
      <c r="K406" s="31">
        <v>2320</v>
      </c>
      <c r="L406" s="31">
        <v>2280</v>
      </c>
      <c r="M406" s="31">
        <v>0.23827000000000001</v>
      </c>
      <c r="N406" s="1"/>
      <c r="O406" s="1"/>
    </row>
    <row r="407" spans="1:15" ht="12.75" customHeight="1">
      <c r="A407" s="31">
        <v>397</v>
      </c>
      <c r="B407" s="31" t="s">
        <v>518</v>
      </c>
      <c r="C407" s="31">
        <v>609.6</v>
      </c>
      <c r="D407" s="40">
        <v>610.86666666666667</v>
      </c>
      <c r="E407" s="40">
        <v>605.73333333333335</v>
      </c>
      <c r="F407" s="40">
        <v>601.86666666666667</v>
      </c>
      <c r="G407" s="40">
        <v>596.73333333333335</v>
      </c>
      <c r="H407" s="40">
        <v>614.73333333333335</v>
      </c>
      <c r="I407" s="40">
        <v>619.86666666666679</v>
      </c>
      <c r="J407" s="40">
        <v>623.73333333333335</v>
      </c>
      <c r="K407" s="31">
        <v>616</v>
      </c>
      <c r="L407" s="31">
        <v>607</v>
      </c>
      <c r="M407" s="31">
        <v>1.9552</v>
      </c>
      <c r="N407" s="1"/>
      <c r="O407" s="1"/>
    </row>
    <row r="408" spans="1:15" ht="12.75" customHeight="1">
      <c r="A408" s="31">
        <v>398</v>
      </c>
      <c r="B408" s="31" t="s">
        <v>519</v>
      </c>
      <c r="C408" s="31">
        <v>110.3</v>
      </c>
      <c r="D408" s="40">
        <v>110.01666666666667</v>
      </c>
      <c r="E408" s="40">
        <v>108.03333333333333</v>
      </c>
      <c r="F408" s="40">
        <v>105.76666666666667</v>
      </c>
      <c r="G408" s="40">
        <v>103.78333333333333</v>
      </c>
      <c r="H408" s="40">
        <v>112.28333333333333</v>
      </c>
      <c r="I408" s="40">
        <v>114.26666666666665</v>
      </c>
      <c r="J408" s="40">
        <v>116.53333333333333</v>
      </c>
      <c r="K408" s="31">
        <v>112</v>
      </c>
      <c r="L408" s="31">
        <v>107.75</v>
      </c>
      <c r="M408" s="31">
        <v>21.45618</v>
      </c>
      <c r="N408" s="1"/>
      <c r="O408" s="1"/>
    </row>
    <row r="409" spans="1:15" ht="12.75" customHeight="1">
      <c r="A409" s="31">
        <v>399</v>
      </c>
      <c r="B409" s="31" t="s">
        <v>520</v>
      </c>
      <c r="C409" s="31">
        <v>253.05</v>
      </c>
      <c r="D409" s="40">
        <v>253.23333333333335</v>
      </c>
      <c r="E409" s="40">
        <v>248.91666666666669</v>
      </c>
      <c r="F409" s="40">
        <v>244.78333333333333</v>
      </c>
      <c r="G409" s="40">
        <v>240.46666666666667</v>
      </c>
      <c r="H409" s="40">
        <v>257.36666666666667</v>
      </c>
      <c r="I409" s="40">
        <v>261.68333333333339</v>
      </c>
      <c r="J409" s="40">
        <v>265.81666666666672</v>
      </c>
      <c r="K409" s="31">
        <v>257.55</v>
      </c>
      <c r="L409" s="31">
        <v>249.1</v>
      </c>
      <c r="M409" s="31">
        <v>2.0278100000000001</v>
      </c>
      <c r="N409" s="1"/>
      <c r="O409" s="1"/>
    </row>
    <row r="410" spans="1:15" ht="12.75" customHeight="1">
      <c r="A410" s="31">
        <v>400</v>
      </c>
      <c r="B410" s="31" t="s">
        <v>192</v>
      </c>
      <c r="C410" s="31">
        <v>30671.35</v>
      </c>
      <c r="D410" s="40">
        <v>30634.116666666669</v>
      </c>
      <c r="E410" s="40">
        <v>30438.233333333337</v>
      </c>
      <c r="F410" s="40">
        <v>30205.116666666669</v>
      </c>
      <c r="G410" s="40">
        <v>30009.233333333337</v>
      </c>
      <c r="H410" s="40">
        <v>30867.233333333337</v>
      </c>
      <c r="I410" s="40">
        <v>31063.116666666669</v>
      </c>
      <c r="J410" s="40">
        <v>31296.233333333337</v>
      </c>
      <c r="K410" s="31">
        <v>30830</v>
      </c>
      <c r="L410" s="31">
        <v>30401</v>
      </c>
      <c r="M410" s="31">
        <v>0.38502999999999998</v>
      </c>
      <c r="N410" s="1"/>
      <c r="O410" s="1"/>
    </row>
    <row r="411" spans="1:15" ht="12.75" customHeight="1">
      <c r="A411" s="31">
        <v>401</v>
      </c>
      <c r="B411" s="31" t="s">
        <v>521</v>
      </c>
      <c r="C411" s="31">
        <v>2368.4499999999998</v>
      </c>
      <c r="D411" s="40">
        <v>2364</v>
      </c>
      <c r="E411" s="40">
        <v>2349</v>
      </c>
      <c r="F411" s="40">
        <v>2329.5500000000002</v>
      </c>
      <c r="G411" s="40">
        <v>2314.5500000000002</v>
      </c>
      <c r="H411" s="40">
        <v>2383.4499999999998</v>
      </c>
      <c r="I411" s="40">
        <v>2398.4499999999998</v>
      </c>
      <c r="J411" s="40">
        <v>2417.8999999999996</v>
      </c>
      <c r="K411" s="31">
        <v>2379</v>
      </c>
      <c r="L411" s="31">
        <v>2344.5500000000002</v>
      </c>
      <c r="M411" s="31">
        <v>0.61965000000000003</v>
      </c>
      <c r="N411" s="1"/>
      <c r="O411" s="1"/>
    </row>
    <row r="412" spans="1:15" ht="12.75" customHeight="1">
      <c r="A412" s="31">
        <v>402</v>
      </c>
      <c r="B412" s="31" t="s">
        <v>195</v>
      </c>
      <c r="C412" s="31">
        <v>1348.35</v>
      </c>
      <c r="D412" s="40">
        <v>1348.9333333333334</v>
      </c>
      <c r="E412" s="40">
        <v>1334.8666666666668</v>
      </c>
      <c r="F412" s="40">
        <v>1321.3833333333334</v>
      </c>
      <c r="G412" s="40">
        <v>1307.3166666666668</v>
      </c>
      <c r="H412" s="40">
        <v>1362.4166666666667</v>
      </c>
      <c r="I412" s="40">
        <v>1376.4833333333333</v>
      </c>
      <c r="J412" s="40">
        <v>1389.9666666666667</v>
      </c>
      <c r="K412" s="31">
        <v>1363</v>
      </c>
      <c r="L412" s="31">
        <v>1335.45</v>
      </c>
      <c r="M412" s="31">
        <v>7.5844399999999998</v>
      </c>
      <c r="N412" s="1"/>
      <c r="O412" s="1"/>
    </row>
    <row r="413" spans="1:15" ht="12.75" customHeight="1">
      <c r="A413" s="31">
        <v>403</v>
      </c>
      <c r="B413" s="31" t="s">
        <v>193</v>
      </c>
      <c r="C413" s="31">
        <v>2230.5500000000002</v>
      </c>
      <c r="D413" s="40">
        <v>2232</v>
      </c>
      <c r="E413" s="40">
        <v>2209.5500000000002</v>
      </c>
      <c r="F413" s="40">
        <v>2188.5500000000002</v>
      </c>
      <c r="G413" s="40">
        <v>2166.1000000000004</v>
      </c>
      <c r="H413" s="40">
        <v>2253</v>
      </c>
      <c r="I413" s="40">
        <v>2275.4499999999998</v>
      </c>
      <c r="J413" s="40">
        <v>2296.4499999999998</v>
      </c>
      <c r="K413" s="31">
        <v>2254.4499999999998</v>
      </c>
      <c r="L413" s="31">
        <v>2211</v>
      </c>
      <c r="M413" s="31">
        <v>3.7839900000000002</v>
      </c>
      <c r="N413" s="1"/>
      <c r="O413" s="1"/>
    </row>
    <row r="414" spans="1:15" ht="12.75" customHeight="1">
      <c r="A414" s="31">
        <v>404</v>
      </c>
      <c r="B414" s="31" t="s">
        <v>522</v>
      </c>
      <c r="C414" s="31">
        <v>776.7</v>
      </c>
      <c r="D414" s="40">
        <v>778.23333333333323</v>
      </c>
      <c r="E414" s="40">
        <v>763.46666666666647</v>
      </c>
      <c r="F414" s="40">
        <v>750.23333333333323</v>
      </c>
      <c r="G414" s="40">
        <v>735.46666666666647</v>
      </c>
      <c r="H414" s="40">
        <v>791.46666666666647</v>
      </c>
      <c r="I414" s="40">
        <v>806.23333333333312</v>
      </c>
      <c r="J414" s="40">
        <v>819.46666666666647</v>
      </c>
      <c r="K414" s="31">
        <v>793</v>
      </c>
      <c r="L414" s="31">
        <v>765</v>
      </c>
      <c r="M414" s="31">
        <v>2.3014199999999998</v>
      </c>
      <c r="N414" s="1"/>
      <c r="O414" s="1"/>
    </row>
    <row r="415" spans="1:15" ht="12.75" customHeight="1">
      <c r="A415" s="31">
        <v>405</v>
      </c>
      <c r="B415" s="31" t="s">
        <v>523</v>
      </c>
      <c r="C415" s="31">
        <v>1788.75</v>
      </c>
      <c r="D415" s="40">
        <v>1777.9166666666667</v>
      </c>
      <c r="E415" s="40">
        <v>1755.8333333333335</v>
      </c>
      <c r="F415" s="40">
        <v>1722.9166666666667</v>
      </c>
      <c r="G415" s="40">
        <v>1700.8333333333335</v>
      </c>
      <c r="H415" s="40">
        <v>1810.8333333333335</v>
      </c>
      <c r="I415" s="40">
        <v>1832.916666666667</v>
      </c>
      <c r="J415" s="40">
        <v>1865.8333333333335</v>
      </c>
      <c r="K415" s="31">
        <v>1800</v>
      </c>
      <c r="L415" s="31">
        <v>1745</v>
      </c>
      <c r="M415" s="31">
        <v>1.0381800000000001</v>
      </c>
      <c r="N415" s="1"/>
      <c r="O415" s="1"/>
    </row>
    <row r="416" spans="1:15" ht="12.75" customHeight="1">
      <c r="A416" s="31">
        <v>406</v>
      </c>
      <c r="B416" s="31" t="s">
        <v>524</v>
      </c>
      <c r="C416" s="31">
        <v>1687.35</v>
      </c>
      <c r="D416" s="40">
        <v>1693.7833333333335</v>
      </c>
      <c r="E416" s="40">
        <v>1673.5666666666671</v>
      </c>
      <c r="F416" s="40">
        <v>1659.7833333333335</v>
      </c>
      <c r="G416" s="40">
        <v>1639.5666666666671</v>
      </c>
      <c r="H416" s="40">
        <v>1707.5666666666671</v>
      </c>
      <c r="I416" s="40">
        <v>1727.7833333333338</v>
      </c>
      <c r="J416" s="40">
        <v>1741.5666666666671</v>
      </c>
      <c r="K416" s="31">
        <v>1714</v>
      </c>
      <c r="L416" s="31">
        <v>1680</v>
      </c>
      <c r="M416" s="31">
        <v>0.49503000000000003</v>
      </c>
      <c r="N416" s="1"/>
      <c r="O416" s="1"/>
    </row>
    <row r="417" spans="1:15" ht="12.75" customHeight="1">
      <c r="A417" s="31">
        <v>407</v>
      </c>
      <c r="B417" s="31" t="s">
        <v>525</v>
      </c>
      <c r="C417" s="31">
        <v>854.95</v>
      </c>
      <c r="D417" s="40">
        <v>850.5333333333333</v>
      </c>
      <c r="E417" s="40">
        <v>845.31666666666661</v>
      </c>
      <c r="F417" s="40">
        <v>835.68333333333328</v>
      </c>
      <c r="G417" s="40">
        <v>830.46666666666658</v>
      </c>
      <c r="H417" s="40">
        <v>860.16666666666663</v>
      </c>
      <c r="I417" s="40">
        <v>865.38333333333333</v>
      </c>
      <c r="J417" s="40">
        <v>875.01666666666665</v>
      </c>
      <c r="K417" s="31">
        <v>855.75</v>
      </c>
      <c r="L417" s="31">
        <v>840.9</v>
      </c>
      <c r="M417" s="31">
        <v>2.8660800000000002</v>
      </c>
      <c r="N417" s="1"/>
      <c r="O417" s="1"/>
    </row>
    <row r="418" spans="1:15" ht="12.75" customHeight="1">
      <c r="A418" s="31">
        <v>408</v>
      </c>
      <c r="B418" s="31" t="s">
        <v>526</v>
      </c>
      <c r="C418" s="31">
        <v>630.15</v>
      </c>
      <c r="D418" s="40">
        <v>631.73333333333335</v>
      </c>
      <c r="E418" s="40">
        <v>623.4666666666667</v>
      </c>
      <c r="F418" s="40">
        <v>616.7833333333333</v>
      </c>
      <c r="G418" s="40">
        <v>608.51666666666665</v>
      </c>
      <c r="H418" s="40">
        <v>638.41666666666674</v>
      </c>
      <c r="I418" s="40">
        <v>646.68333333333339</v>
      </c>
      <c r="J418" s="40">
        <v>653.36666666666679</v>
      </c>
      <c r="K418" s="31">
        <v>640</v>
      </c>
      <c r="L418" s="31">
        <v>625.04999999999995</v>
      </c>
      <c r="M418" s="31">
        <v>0.22212000000000001</v>
      </c>
      <c r="N418" s="1"/>
      <c r="O418" s="1"/>
    </row>
    <row r="419" spans="1:15" ht="12.75" customHeight="1">
      <c r="A419" s="31">
        <v>409</v>
      </c>
      <c r="B419" s="31" t="s">
        <v>527</v>
      </c>
      <c r="C419" s="31">
        <v>69.599999999999994</v>
      </c>
      <c r="D419" s="40">
        <v>69.733333333333334</v>
      </c>
      <c r="E419" s="40">
        <v>69.116666666666674</v>
      </c>
      <c r="F419" s="40">
        <v>68.63333333333334</v>
      </c>
      <c r="G419" s="40">
        <v>68.01666666666668</v>
      </c>
      <c r="H419" s="40">
        <v>70.216666666666669</v>
      </c>
      <c r="I419" s="40">
        <v>70.833333333333314</v>
      </c>
      <c r="J419" s="40">
        <v>71.316666666666663</v>
      </c>
      <c r="K419" s="31">
        <v>70.349999999999994</v>
      </c>
      <c r="L419" s="31">
        <v>69.25</v>
      </c>
      <c r="M419" s="31">
        <v>15.16422</v>
      </c>
      <c r="N419" s="1"/>
      <c r="O419" s="1"/>
    </row>
    <row r="420" spans="1:15" ht="12.75" customHeight="1">
      <c r="A420" s="31">
        <v>410</v>
      </c>
      <c r="B420" s="31" t="s">
        <v>528</v>
      </c>
      <c r="C420" s="31">
        <v>107.3</v>
      </c>
      <c r="D420" s="40">
        <v>107.23333333333333</v>
      </c>
      <c r="E420" s="40">
        <v>106.36666666666667</v>
      </c>
      <c r="F420" s="40">
        <v>105.43333333333334</v>
      </c>
      <c r="G420" s="40">
        <v>104.56666666666668</v>
      </c>
      <c r="H420" s="40">
        <v>108.16666666666667</v>
      </c>
      <c r="I420" s="40">
        <v>109.03333333333332</v>
      </c>
      <c r="J420" s="40">
        <v>109.96666666666667</v>
      </c>
      <c r="K420" s="31">
        <v>108.1</v>
      </c>
      <c r="L420" s="31">
        <v>106.3</v>
      </c>
      <c r="M420" s="31">
        <v>2.89811</v>
      </c>
      <c r="N420" s="1"/>
      <c r="O420" s="1"/>
    </row>
    <row r="421" spans="1:15" ht="12.75" customHeight="1">
      <c r="A421" s="31">
        <v>411</v>
      </c>
      <c r="B421" s="31" t="s">
        <v>191</v>
      </c>
      <c r="C421" s="31">
        <v>432.3</v>
      </c>
      <c r="D421" s="40">
        <v>432.0333333333333</v>
      </c>
      <c r="E421" s="40">
        <v>430.26666666666659</v>
      </c>
      <c r="F421" s="40">
        <v>428.23333333333329</v>
      </c>
      <c r="G421" s="40">
        <v>426.46666666666658</v>
      </c>
      <c r="H421" s="40">
        <v>434.06666666666661</v>
      </c>
      <c r="I421" s="40">
        <v>435.83333333333326</v>
      </c>
      <c r="J421" s="40">
        <v>437.86666666666662</v>
      </c>
      <c r="K421" s="31">
        <v>433.8</v>
      </c>
      <c r="L421" s="31">
        <v>430</v>
      </c>
      <c r="M421" s="31">
        <v>96.621279999999999</v>
      </c>
      <c r="N421" s="1"/>
      <c r="O421" s="1"/>
    </row>
    <row r="422" spans="1:15" ht="12.75" customHeight="1">
      <c r="A422" s="31">
        <v>412</v>
      </c>
      <c r="B422" s="31" t="s">
        <v>189</v>
      </c>
      <c r="C422" s="31">
        <v>122.2</v>
      </c>
      <c r="D422" s="40">
        <v>121.66666666666667</v>
      </c>
      <c r="E422" s="40">
        <v>120.03333333333335</v>
      </c>
      <c r="F422" s="40">
        <v>117.86666666666667</v>
      </c>
      <c r="G422" s="40">
        <v>116.23333333333335</v>
      </c>
      <c r="H422" s="40">
        <v>123.83333333333334</v>
      </c>
      <c r="I422" s="40">
        <v>125.46666666666667</v>
      </c>
      <c r="J422" s="40">
        <v>127.63333333333334</v>
      </c>
      <c r="K422" s="31">
        <v>123.3</v>
      </c>
      <c r="L422" s="31">
        <v>119.5</v>
      </c>
      <c r="M422" s="31">
        <v>277.31247999999999</v>
      </c>
      <c r="N422" s="1"/>
      <c r="O422" s="1"/>
    </row>
    <row r="423" spans="1:15" ht="12.75" customHeight="1">
      <c r="A423" s="31">
        <v>413</v>
      </c>
      <c r="B423" s="31" t="s">
        <v>529</v>
      </c>
      <c r="C423" s="31">
        <v>350.3</v>
      </c>
      <c r="D423" s="40">
        <v>350.83333333333331</v>
      </c>
      <c r="E423" s="40">
        <v>344.06666666666661</v>
      </c>
      <c r="F423" s="40">
        <v>337.83333333333331</v>
      </c>
      <c r="G423" s="40">
        <v>331.06666666666661</v>
      </c>
      <c r="H423" s="40">
        <v>357.06666666666661</v>
      </c>
      <c r="I423" s="40">
        <v>363.83333333333337</v>
      </c>
      <c r="J423" s="40">
        <v>370.06666666666661</v>
      </c>
      <c r="K423" s="31">
        <v>357.6</v>
      </c>
      <c r="L423" s="31">
        <v>344.6</v>
      </c>
      <c r="M423" s="31">
        <v>15.475860000000001</v>
      </c>
      <c r="N423" s="1"/>
      <c r="O423" s="1"/>
    </row>
    <row r="424" spans="1:15" ht="12.75" customHeight="1">
      <c r="A424" s="31">
        <v>414</v>
      </c>
      <c r="B424" s="31" t="s">
        <v>530</v>
      </c>
      <c r="C424" s="31">
        <v>276.05</v>
      </c>
      <c r="D424" s="40">
        <v>276.45</v>
      </c>
      <c r="E424" s="40">
        <v>271.39999999999998</v>
      </c>
      <c r="F424" s="40">
        <v>266.75</v>
      </c>
      <c r="G424" s="40">
        <v>261.7</v>
      </c>
      <c r="H424" s="40">
        <v>281.09999999999997</v>
      </c>
      <c r="I424" s="40">
        <v>286.15000000000003</v>
      </c>
      <c r="J424" s="40">
        <v>290.79999999999995</v>
      </c>
      <c r="K424" s="31">
        <v>281.5</v>
      </c>
      <c r="L424" s="31">
        <v>271.8</v>
      </c>
      <c r="M424" s="31">
        <v>3.19286</v>
      </c>
      <c r="N424" s="1"/>
      <c r="O424" s="1"/>
    </row>
    <row r="425" spans="1:15" ht="12.75" customHeight="1">
      <c r="A425" s="31">
        <v>415</v>
      </c>
      <c r="B425" s="31" t="s">
        <v>531</v>
      </c>
      <c r="C425" s="31">
        <v>596.1</v>
      </c>
      <c r="D425" s="40">
        <v>597.69999999999993</v>
      </c>
      <c r="E425" s="40">
        <v>591.39999999999986</v>
      </c>
      <c r="F425" s="40">
        <v>586.69999999999993</v>
      </c>
      <c r="G425" s="40">
        <v>580.39999999999986</v>
      </c>
      <c r="H425" s="40">
        <v>602.39999999999986</v>
      </c>
      <c r="I425" s="40">
        <v>608.69999999999982</v>
      </c>
      <c r="J425" s="40">
        <v>613.39999999999986</v>
      </c>
      <c r="K425" s="31">
        <v>604</v>
      </c>
      <c r="L425" s="31">
        <v>593</v>
      </c>
      <c r="M425" s="31">
        <v>3.1663299999999999</v>
      </c>
      <c r="N425" s="1"/>
      <c r="O425" s="1"/>
    </row>
    <row r="426" spans="1:15" ht="12.75" customHeight="1">
      <c r="A426" s="31">
        <v>416</v>
      </c>
      <c r="B426" s="31" t="s">
        <v>532</v>
      </c>
      <c r="C426" s="31">
        <v>674.75</v>
      </c>
      <c r="D426" s="40">
        <v>674.98333333333335</v>
      </c>
      <c r="E426" s="40">
        <v>666.76666666666665</v>
      </c>
      <c r="F426" s="40">
        <v>658.7833333333333</v>
      </c>
      <c r="G426" s="40">
        <v>650.56666666666661</v>
      </c>
      <c r="H426" s="40">
        <v>682.9666666666667</v>
      </c>
      <c r="I426" s="40">
        <v>691.18333333333339</v>
      </c>
      <c r="J426" s="40">
        <v>699.16666666666674</v>
      </c>
      <c r="K426" s="31">
        <v>683.2</v>
      </c>
      <c r="L426" s="31">
        <v>667</v>
      </c>
      <c r="M426" s="31">
        <v>3.6041699999999999</v>
      </c>
      <c r="N426" s="1"/>
      <c r="O426" s="1"/>
    </row>
    <row r="427" spans="1:15" ht="12.75" customHeight="1">
      <c r="A427" s="31">
        <v>417</v>
      </c>
      <c r="B427" s="31" t="s">
        <v>533</v>
      </c>
      <c r="C427" s="31">
        <v>408.9</v>
      </c>
      <c r="D427" s="40">
        <v>410.3</v>
      </c>
      <c r="E427" s="40">
        <v>405.8</v>
      </c>
      <c r="F427" s="40">
        <v>402.7</v>
      </c>
      <c r="G427" s="40">
        <v>398.2</v>
      </c>
      <c r="H427" s="40">
        <v>413.40000000000003</v>
      </c>
      <c r="I427" s="40">
        <v>417.90000000000003</v>
      </c>
      <c r="J427" s="40">
        <v>421.00000000000006</v>
      </c>
      <c r="K427" s="31">
        <v>414.8</v>
      </c>
      <c r="L427" s="31">
        <v>407.2</v>
      </c>
      <c r="M427" s="31">
        <v>2.8910300000000002</v>
      </c>
      <c r="N427" s="1"/>
      <c r="O427" s="1"/>
    </row>
    <row r="428" spans="1:15" ht="12.75" customHeight="1">
      <c r="A428" s="31">
        <v>418</v>
      </c>
      <c r="B428" s="31" t="s">
        <v>534</v>
      </c>
      <c r="C428" s="31">
        <v>292.45</v>
      </c>
      <c r="D428" s="40">
        <v>292.81666666666666</v>
      </c>
      <c r="E428" s="40">
        <v>288.93333333333334</v>
      </c>
      <c r="F428" s="40">
        <v>285.41666666666669</v>
      </c>
      <c r="G428" s="40">
        <v>281.53333333333336</v>
      </c>
      <c r="H428" s="40">
        <v>296.33333333333331</v>
      </c>
      <c r="I428" s="40">
        <v>300.21666666666664</v>
      </c>
      <c r="J428" s="40">
        <v>303.73333333333329</v>
      </c>
      <c r="K428" s="31">
        <v>296.7</v>
      </c>
      <c r="L428" s="31">
        <v>289.3</v>
      </c>
      <c r="M428" s="31">
        <v>4.5941299999999998</v>
      </c>
      <c r="N428" s="1"/>
      <c r="O428" s="1"/>
    </row>
    <row r="429" spans="1:15" ht="12.75" customHeight="1">
      <c r="A429" s="31">
        <v>419</v>
      </c>
      <c r="B429" s="31" t="s">
        <v>196</v>
      </c>
      <c r="C429" s="31">
        <v>776.3</v>
      </c>
      <c r="D429" s="40">
        <v>776.66666666666663</v>
      </c>
      <c r="E429" s="40">
        <v>771.08333333333326</v>
      </c>
      <c r="F429" s="40">
        <v>765.86666666666667</v>
      </c>
      <c r="G429" s="40">
        <v>760.2833333333333</v>
      </c>
      <c r="H429" s="40">
        <v>781.88333333333321</v>
      </c>
      <c r="I429" s="40">
        <v>787.46666666666647</v>
      </c>
      <c r="J429" s="40">
        <v>792.68333333333317</v>
      </c>
      <c r="K429" s="31">
        <v>782.25</v>
      </c>
      <c r="L429" s="31">
        <v>771.45</v>
      </c>
      <c r="M429" s="31">
        <v>20.08287</v>
      </c>
      <c r="N429" s="1"/>
      <c r="O429" s="1"/>
    </row>
    <row r="430" spans="1:15" ht="12.75" customHeight="1">
      <c r="A430" s="31">
        <v>420</v>
      </c>
      <c r="B430" s="31" t="s">
        <v>197</v>
      </c>
      <c r="C430" s="31">
        <v>491.45</v>
      </c>
      <c r="D430" s="40">
        <v>488.81666666666666</v>
      </c>
      <c r="E430" s="40">
        <v>482.83333333333331</v>
      </c>
      <c r="F430" s="40">
        <v>474.21666666666664</v>
      </c>
      <c r="G430" s="40">
        <v>468.23333333333329</v>
      </c>
      <c r="H430" s="40">
        <v>497.43333333333334</v>
      </c>
      <c r="I430" s="40">
        <v>503.41666666666669</v>
      </c>
      <c r="J430" s="40">
        <v>512.0333333333333</v>
      </c>
      <c r="K430" s="31">
        <v>494.8</v>
      </c>
      <c r="L430" s="31">
        <v>480.2</v>
      </c>
      <c r="M430" s="31">
        <v>13.256959999999999</v>
      </c>
      <c r="N430" s="1"/>
      <c r="O430" s="1"/>
    </row>
    <row r="431" spans="1:15" ht="12.75" customHeight="1">
      <c r="A431" s="31">
        <v>421</v>
      </c>
      <c r="B431" s="31" t="s">
        <v>535</v>
      </c>
      <c r="C431" s="31">
        <v>3548.55</v>
      </c>
      <c r="D431" s="40">
        <v>3563.2999999999997</v>
      </c>
      <c r="E431" s="40">
        <v>3500.5999999999995</v>
      </c>
      <c r="F431" s="40">
        <v>3452.6499999999996</v>
      </c>
      <c r="G431" s="40">
        <v>3389.9499999999994</v>
      </c>
      <c r="H431" s="40">
        <v>3611.2499999999995</v>
      </c>
      <c r="I431" s="40">
        <v>3673.9499999999994</v>
      </c>
      <c r="J431" s="40">
        <v>3721.8999999999996</v>
      </c>
      <c r="K431" s="31">
        <v>3626</v>
      </c>
      <c r="L431" s="31">
        <v>3515.35</v>
      </c>
      <c r="M431" s="31">
        <v>0.21990999999999999</v>
      </c>
      <c r="N431" s="1"/>
      <c r="O431" s="1"/>
    </row>
    <row r="432" spans="1:15" ht="12.75" customHeight="1">
      <c r="A432" s="31">
        <v>422</v>
      </c>
      <c r="B432" s="31" t="s">
        <v>536</v>
      </c>
      <c r="C432" s="31">
        <v>2531.5500000000002</v>
      </c>
      <c r="D432" s="40">
        <v>2537.1833333333334</v>
      </c>
      <c r="E432" s="40">
        <v>2514.3666666666668</v>
      </c>
      <c r="F432" s="40">
        <v>2497.1833333333334</v>
      </c>
      <c r="G432" s="40">
        <v>2474.3666666666668</v>
      </c>
      <c r="H432" s="40">
        <v>2554.3666666666668</v>
      </c>
      <c r="I432" s="40">
        <v>2577.1833333333334</v>
      </c>
      <c r="J432" s="40">
        <v>2594.3666666666668</v>
      </c>
      <c r="K432" s="31">
        <v>2560</v>
      </c>
      <c r="L432" s="31">
        <v>2520</v>
      </c>
      <c r="M432" s="31">
        <v>0.13983999999999999</v>
      </c>
      <c r="N432" s="1"/>
      <c r="O432" s="1"/>
    </row>
    <row r="433" spans="1:15" ht="12.75" customHeight="1">
      <c r="A433" s="31">
        <v>423</v>
      </c>
      <c r="B433" s="31" t="s">
        <v>537</v>
      </c>
      <c r="C433" s="31">
        <v>896.7</v>
      </c>
      <c r="D433" s="40">
        <v>882.9</v>
      </c>
      <c r="E433" s="40">
        <v>864.8</v>
      </c>
      <c r="F433" s="40">
        <v>832.9</v>
      </c>
      <c r="G433" s="40">
        <v>814.8</v>
      </c>
      <c r="H433" s="40">
        <v>914.8</v>
      </c>
      <c r="I433" s="40">
        <v>932.90000000000009</v>
      </c>
      <c r="J433" s="40">
        <v>964.8</v>
      </c>
      <c r="K433" s="31">
        <v>901</v>
      </c>
      <c r="L433" s="31">
        <v>851</v>
      </c>
      <c r="M433" s="31">
        <v>2.64167</v>
      </c>
      <c r="N433" s="1"/>
      <c r="O433" s="1"/>
    </row>
    <row r="434" spans="1:15" ht="12.75" customHeight="1">
      <c r="A434" s="31">
        <v>424</v>
      </c>
      <c r="B434" s="31" t="s">
        <v>538</v>
      </c>
      <c r="C434" s="31">
        <v>384.85</v>
      </c>
      <c r="D434" s="40">
        <v>384.2166666666667</v>
      </c>
      <c r="E434" s="40">
        <v>380.63333333333338</v>
      </c>
      <c r="F434" s="40">
        <v>376.41666666666669</v>
      </c>
      <c r="G434" s="40">
        <v>372.83333333333337</v>
      </c>
      <c r="H434" s="40">
        <v>388.43333333333339</v>
      </c>
      <c r="I434" s="40">
        <v>392.01666666666665</v>
      </c>
      <c r="J434" s="40">
        <v>396.23333333333341</v>
      </c>
      <c r="K434" s="31">
        <v>387.8</v>
      </c>
      <c r="L434" s="31">
        <v>380</v>
      </c>
      <c r="M434" s="31">
        <v>30.75347</v>
      </c>
      <c r="N434" s="1"/>
      <c r="O434" s="1"/>
    </row>
    <row r="435" spans="1:15" ht="12.75" customHeight="1">
      <c r="A435" s="31">
        <v>425</v>
      </c>
      <c r="B435" s="31" t="s">
        <v>539</v>
      </c>
      <c r="C435" s="31">
        <v>310</v>
      </c>
      <c r="D435" s="40">
        <v>311.56666666666666</v>
      </c>
      <c r="E435" s="40">
        <v>306.23333333333335</v>
      </c>
      <c r="F435" s="40">
        <v>302.4666666666667</v>
      </c>
      <c r="G435" s="40">
        <v>297.13333333333338</v>
      </c>
      <c r="H435" s="40">
        <v>315.33333333333331</v>
      </c>
      <c r="I435" s="40">
        <v>320.66666666666669</v>
      </c>
      <c r="J435" s="40">
        <v>324.43333333333328</v>
      </c>
      <c r="K435" s="31">
        <v>316.89999999999998</v>
      </c>
      <c r="L435" s="31">
        <v>307.8</v>
      </c>
      <c r="M435" s="31">
        <v>2.1500599999999999</v>
      </c>
      <c r="N435" s="1"/>
      <c r="O435" s="1"/>
    </row>
    <row r="436" spans="1:15" ht="12.75" customHeight="1">
      <c r="A436" s="31">
        <v>426</v>
      </c>
      <c r="B436" s="31" t="s">
        <v>540</v>
      </c>
      <c r="C436" s="31">
        <v>2146.8000000000002</v>
      </c>
      <c r="D436" s="40">
        <v>2137.9666666666667</v>
      </c>
      <c r="E436" s="40">
        <v>2114.9333333333334</v>
      </c>
      <c r="F436" s="40">
        <v>2083.0666666666666</v>
      </c>
      <c r="G436" s="40">
        <v>2060.0333333333333</v>
      </c>
      <c r="H436" s="40">
        <v>2169.8333333333335</v>
      </c>
      <c r="I436" s="40">
        <v>2192.8666666666672</v>
      </c>
      <c r="J436" s="40">
        <v>2224.7333333333336</v>
      </c>
      <c r="K436" s="31">
        <v>2161</v>
      </c>
      <c r="L436" s="31">
        <v>2106.1</v>
      </c>
      <c r="M436" s="31">
        <v>0.44356000000000001</v>
      </c>
      <c r="N436" s="1"/>
      <c r="O436" s="1"/>
    </row>
    <row r="437" spans="1:15" ht="12.75" customHeight="1">
      <c r="A437" s="31">
        <v>427</v>
      </c>
      <c r="B437" s="31" t="s">
        <v>541</v>
      </c>
      <c r="C437" s="31">
        <v>695.35</v>
      </c>
      <c r="D437" s="40">
        <v>687.11666666666667</v>
      </c>
      <c r="E437" s="40">
        <v>674.23333333333335</v>
      </c>
      <c r="F437" s="40">
        <v>653.11666666666667</v>
      </c>
      <c r="G437" s="40">
        <v>640.23333333333335</v>
      </c>
      <c r="H437" s="40">
        <v>708.23333333333335</v>
      </c>
      <c r="I437" s="40">
        <v>721.11666666666679</v>
      </c>
      <c r="J437" s="40">
        <v>742.23333333333335</v>
      </c>
      <c r="K437" s="31">
        <v>700</v>
      </c>
      <c r="L437" s="31">
        <v>666</v>
      </c>
      <c r="M437" s="31">
        <v>0.50744</v>
      </c>
      <c r="N437" s="1"/>
      <c r="O437" s="1"/>
    </row>
    <row r="438" spans="1:15" ht="12.75" customHeight="1">
      <c r="A438" s="31">
        <v>428</v>
      </c>
      <c r="B438" s="31" t="s">
        <v>542</v>
      </c>
      <c r="C438" s="31">
        <v>535.6</v>
      </c>
      <c r="D438" s="40">
        <v>533.70000000000005</v>
      </c>
      <c r="E438" s="40">
        <v>527.70000000000005</v>
      </c>
      <c r="F438" s="40">
        <v>519.79999999999995</v>
      </c>
      <c r="G438" s="40">
        <v>513.79999999999995</v>
      </c>
      <c r="H438" s="40">
        <v>541.60000000000014</v>
      </c>
      <c r="I438" s="40">
        <v>547.60000000000014</v>
      </c>
      <c r="J438" s="40">
        <v>555.50000000000023</v>
      </c>
      <c r="K438" s="31">
        <v>539.70000000000005</v>
      </c>
      <c r="L438" s="31">
        <v>525.79999999999995</v>
      </c>
      <c r="M438" s="31">
        <v>1.0669200000000001</v>
      </c>
      <c r="N438" s="1"/>
      <c r="O438" s="1"/>
    </row>
    <row r="439" spans="1:15" ht="12.75" customHeight="1">
      <c r="A439" s="31">
        <v>429</v>
      </c>
      <c r="B439" s="31" t="s">
        <v>543</v>
      </c>
      <c r="C439" s="31">
        <v>6.25</v>
      </c>
      <c r="D439" s="40">
        <v>6.2333333333333334</v>
      </c>
      <c r="E439" s="40">
        <v>6.0666666666666664</v>
      </c>
      <c r="F439" s="40">
        <v>5.8833333333333329</v>
      </c>
      <c r="G439" s="40">
        <v>5.7166666666666659</v>
      </c>
      <c r="H439" s="40">
        <v>6.416666666666667</v>
      </c>
      <c r="I439" s="40">
        <v>6.583333333333333</v>
      </c>
      <c r="J439" s="40">
        <v>6.7666666666666675</v>
      </c>
      <c r="K439" s="31">
        <v>6.4</v>
      </c>
      <c r="L439" s="31">
        <v>6.05</v>
      </c>
      <c r="M439" s="31">
        <v>371.93929000000003</v>
      </c>
      <c r="N439" s="1"/>
      <c r="O439" s="1"/>
    </row>
    <row r="440" spans="1:15" ht="12.75" customHeight="1">
      <c r="A440" s="31">
        <v>430</v>
      </c>
      <c r="B440" s="31" t="s">
        <v>544</v>
      </c>
      <c r="C440" s="31">
        <v>133.19999999999999</v>
      </c>
      <c r="D440" s="40">
        <v>133.26666666666668</v>
      </c>
      <c r="E440" s="40">
        <v>131.63333333333335</v>
      </c>
      <c r="F440" s="40">
        <v>130.06666666666666</v>
      </c>
      <c r="G440" s="40">
        <v>128.43333333333334</v>
      </c>
      <c r="H440" s="40">
        <v>134.83333333333337</v>
      </c>
      <c r="I440" s="40">
        <v>136.4666666666667</v>
      </c>
      <c r="J440" s="40">
        <v>138.03333333333339</v>
      </c>
      <c r="K440" s="31">
        <v>134.9</v>
      </c>
      <c r="L440" s="31">
        <v>131.69999999999999</v>
      </c>
      <c r="M440" s="31">
        <v>0.54891000000000001</v>
      </c>
      <c r="N440" s="1"/>
      <c r="O440" s="1"/>
    </row>
    <row r="441" spans="1:15" ht="12.75" customHeight="1">
      <c r="A441" s="31">
        <v>431</v>
      </c>
      <c r="B441" s="31" t="s">
        <v>545</v>
      </c>
      <c r="C441" s="31">
        <v>1003</v>
      </c>
      <c r="D441" s="40">
        <v>1010.5166666666668</v>
      </c>
      <c r="E441" s="40">
        <v>992.53333333333353</v>
      </c>
      <c r="F441" s="40">
        <v>982.06666666666672</v>
      </c>
      <c r="G441" s="40">
        <v>964.08333333333348</v>
      </c>
      <c r="H441" s="40">
        <v>1020.9833333333336</v>
      </c>
      <c r="I441" s="40">
        <v>1038.9666666666669</v>
      </c>
      <c r="J441" s="40">
        <v>1049.4333333333336</v>
      </c>
      <c r="K441" s="31">
        <v>1028.5</v>
      </c>
      <c r="L441" s="31">
        <v>1000.05</v>
      </c>
      <c r="M441" s="31">
        <v>0.55376999999999998</v>
      </c>
      <c r="N441" s="1"/>
      <c r="O441" s="1"/>
    </row>
    <row r="442" spans="1:15" ht="12.75" customHeight="1">
      <c r="A442" s="31">
        <v>432</v>
      </c>
      <c r="B442" s="31" t="s">
        <v>278</v>
      </c>
      <c r="C442" s="31">
        <v>630.54999999999995</v>
      </c>
      <c r="D442" s="40">
        <v>624.80000000000007</v>
      </c>
      <c r="E442" s="40">
        <v>616.75000000000011</v>
      </c>
      <c r="F442" s="40">
        <v>602.95000000000005</v>
      </c>
      <c r="G442" s="40">
        <v>594.90000000000009</v>
      </c>
      <c r="H442" s="40">
        <v>638.60000000000014</v>
      </c>
      <c r="I442" s="40">
        <v>646.65000000000009</v>
      </c>
      <c r="J442" s="40">
        <v>660.45000000000016</v>
      </c>
      <c r="K442" s="31">
        <v>632.85</v>
      </c>
      <c r="L442" s="31">
        <v>611</v>
      </c>
      <c r="M442" s="31">
        <v>7.7334300000000002</v>
      </c>
      <c r="N442" s="1"/>
      <c r="O442" s="1"/>
    </row>
    <row r="443" spans="1:15" ht="12.75" customHeight="1">
      <c r="A443" s="31">
        <v>433</v>
      </c>
      <c r="B443" s="31" t="s">
        <v>546</v>
      </c>
      <c r="C443" s="31">
        <v>1503.1</v>
      </c>
      <c r="D443" s="40">
        <v>1487.7</v>
      </c>
      <c r="E443" s="40">
        <v>1455.4</v>
      </c>
      <c r="F443" s="40">
        <v>1407.7</v>
      </c>
      <c r="G443" s="40">
        <v>1375.4</v>
      </c>
      <c r="H443" s="40">
        <v>1535.4</v>
      </c>
      <c r="I443" s="40">
        <v>1567.6999999999998</v>
      </c>
      <c r="J443" s="40">
        <v>1615.4</v>
      </c>
      <c r="K443" s="31">
        <v>1520</v>
      </c>
      <c r="L443" s="31">
        <v>1440</v>
      </c>
      <c r="M443" s="31">
        <v>1.3613</v>
      </c>
      <c r="N443" s="1"/>
      <c r="O443" s="1"/>
    </row>
    <row r="444" spans="1:15" ht="12.75" customHeight="1">
      <c r="A444" s="31">
        <v>434</v>
      </c>
      <c r="B444" s="31" t="s">
        <v>547</v>
      </c>
      <c r="C444" s="31">
        <v>685.85</v>
      </c>
      <c r="D444" s="40">
        <v>678.38333333333333</v>
      </c>
      <c r="E444" s="40">
        <v>664.81666666666661</v>
      </c>
      <c r="F444" s="40">
        <v>643.7833333333333</v>
      </c>
      <c r="G444" s="40">
        <v>630.21666666666658</v>
      </c>
      <c r="H444" s="40">
        <v>699.41666666666663</v>
      </c>
      <c r="I444" s="40">
        <v>712.98333333333346</v>
      </c>
      <c r="J444" s="40">
        <v>734.01666666666665</v>
      </c>
      <c r="K444" s="31">
        <v>691.95</v>
      </c>
      <c r="L444" s="31">
        <v>657.35</v>
      </c>
      <c r="M444" s="31">
        <v>1.4227300000000001</v>
      </c>
      <c r="N444" s="1"/>
      <c r="O444" s="1"/>
    </row>
    <row r="445" spans="1:15" ht="12.75" customHeight="1">
      <c r="A445" s="31">
        <v>435</v>
      </c>
      <c r="B445" s="31" t="s">
        <v>548</v>
      </c>
      <c r="C445" s="31">
        <v>9358.35</v>
      </c>
      <c r="D445" s="40">
        <v>9162.7833333333328</v>
      </c>
      <c r="E445" s="40">
        <v>8795.5666666666657</v>
      </c>
      <c r="F445" s="40">
        <v>8232.7833333333328</v>
      </c>
      <c r="G445" s="40">
        <v>7865.5666666666657</v>
      </c>
      <c r="H445" s="40">
        <v>9725.5666666666657</v>
      </c>
      <c r="I445" s="40">
        <v>10092.783333333333</v>
      </c>
      <c r="J445" s="40">
        <v>10655.566666666666</v>
      </c>
      <c r="K445" s="31">
        <v>9530</v>
      </c>
      <c r="L445" s="31">
        <v>8600</v>
      </c>
      <c r="M445" s="31">
        <v>0.77849999999999997</v>
      </c>
      <c r="N445" s="1"/>
      <c r="O445" s="1"/>
    </row>
    <row r="446" spans="1:15" ht="12.75" customHeight="1">
      <c r="A446" s="31">
        <v>436</v>
      </c>
      <c r="B446" s="31" t="s">
        <v>549</v>
      </c>
      <c r="C446" s="31">
        <v>35.700000000000003</v>
      </c>
      <c r="D446" s="40">
        <v>35.75</v>
      </c>
      <c r="E446" s="40">
        <v>35.5</v>
      </c>
      <c r="F446" s="40">
        <v>35.299999999999997</v>
      </c>
      <c r="G446" s="40">
        <v>35.049999999999997</v>
      </c>
      <c r="H446" s="40">
        <v>35.950000000000003</v>
      </c>
      <c r="I446" s="40">
        <v>36.200000000000003</v>
      </c>
      <c r="J446" s="40">
        <v>36.400000000000006</v>
      </c>
      <c r="K446" s="31">
        <v>36</v>
      </c>
      <c r="L446" s="31">
        <v>35.549999999999997</v>
      </c>
      <c r="M446" s="31">
        <v>18.587440000000001</v>
      </c>
      <c r="N446" s="1"/>
      <c r="O446" s="1"/>
    </row>
    <row r="447" spans="1:15" ht="12.75" customHeight="1">
      <c r="A447" s="31">
        <v>437</v>
      </c>
      <c r="B447" s="31" t="s">
        <v>209</v>
      </c>
      <c r="C447" s="31">
        <v>544.75</v>
      </c>
      <c r="D447" s="40">
        <v>543.81666666666661</v>
      </c>
      <c r="E447" s="40">
        <v>539.53333333333319</v>
      </c>
      <c r="F447" s="40">
        <v>534.31666666666661</v>
      </c>
      <c r="G447" s="40">
        <v>530.03333333333319</v>
      </c>
      <c r="H447" s="40">
        <v>549.03333333333319</v>
      </c>
      <c r="I447" s="40">
        <v>553.31666666666649</v>
      </c>
      <c r="J447" s="40">
        <v>558.53333333333319</v>
      </c>
      <c r="K447" s="31">
        <v>548.1</v>
      </c>
      <c r="L447" s="31">
        <v>538.6</v>
      </c>
      <c r="M447" s="31">
        <v>14.2148</v>
      </c>
      <c r="N447" s="1"/>
      <c r="O447" s="1"/>
    </row>
    <row r="448" spans="1:15" ht="12.75" customHeight="1">
      <c r="A448" s="31">
        <v>438</v>
      </c>
      <c r="B448" s="31" t="s">
        <v>550</v>
      </c>
      <c r="C448" s="31">
        <v>878.1</v>
      </c>
      <c r="D448" s="40">
        <v>875.63333333333333</v>
      </c>
      <c r="E448" s="40">
        <v>857.4666666666667</v>
      </c>
      <c r="F448" s="40">
        <v>836.83333333333337</v>
      </c>
      <c r="G448" s="40">
        <v>818.66666666666674</v>
      </c>
      <c r="H448" s="40">
        <v>896.26666666666665</v>
      </c>
      <c r="I448" s="40">
        <v>914.43333333333339</v>
      </c>
      <c r="J448" s="40">
        <v>935.06666666666661</v>
      </c>
      <c r="K448" s="31">
        <v>893.8</v>
      </c>
      <c r="L448" s="31">
        <v>855</v>
      </c>
      <c r="M448" s="31">
        <v>1.2326600000000001</v>
      </c>
      <c r="N448" s="1"/>
      <c r="O448" s="1"/>
    </row>
    <row r="449" spans="1:15" ht="12.75" customHeight="1">
      <c r="A449" s="31">
        <v>439</v>
      </c>
      <c r="B449" s="31" t="s">
        <v>551</v>
      </c>
      <c r="C449" s="31">
        <v>18558.75</v>
      </c>
      <c r="D449" s="40">
        <v>18544.933333333334</v>
      </c>
      <c r="E449" s="40">
        <v>18469.866666666669</v>
      </c>
      <c r="F449" s="40">
        <v>18380.983333333334</v>
      </c>
      <c r="G449" s="40">
        <v>18305.916666666668</v>
      </c>
      <c r="H449" s="40">
        <v>18633.816666666669</v>
      </c>
      <c r="I449" s="40">
        <v>18708.883333333335</v>
      </c>
      <c r="J449" s="40">
        <v>18797.76666666667</v>
      </c>
      <c r="K449" s="31">
        <v>18620</v>
      </c>
      <c r="L449" s="31">
        <v>18456.05</v>
      </c>
      <c r="M449" s="31">
        <v>6.0400000000000002E-3</v>
      </c>
      <c r="N449" s="1"/>
      <c r="O449" s="1"/>
    </row>
    <row r="450" spans="1:15" ht="12.75" customHeight="1">
      <c r="A450" s="31">
        <v>440</v>
      </c>
      <c r="B450" s="31" t="s">
        <v>198</v>
      </c>
      <c r="C450" s="31">
        <v>829.25</v>
      </c>
      <c r="D450" s="40">
        <v>828.44999999999993</v>
      </c>
      <c r="E450" s="40">
        <v>822.09999999999991</v>
      </c>
      <c r="F450" s="40">
        <v>814.94999999999993</v>
      </c>
      <c r="G450" s="40">
        <v>808.59999999999991</v>
      </c>
      <c r="H450" s="40">
        <v>835.59999999999991</v>
      </c>
      <c r="I450" s="40">
        <v>841.95</v>
      </c>
      <c r="J450" s="40">
        <v>849.09999999999991</v>
      </c>
      <c r="K450" s="31">
        <v>834.8</v>
      </c>
      <c r="L450" s="31">
        <v>821.3</v>
      </c>
      <c r="M450" s="31">
        <v>8.3157399999999999</v>
      </c>
      <c r="N450" s="1"/>
      <c r="O450" s="1"/>
    </row>
    <row r="451" spans="1:15" ht="12.75" customHeight="1">
      <c r="A451" s="31">
        <v>441</v>
      </c>
      <c r="B451" s="31" t="s">
        <v>552</v>
      </c>
      <c r="C451" s="31">
        <v>210.75</v>
      </c>
      <c r="D451" s="40">
        <v>210.21666666666667</v>
      </c>
      <c r="E451" s="40">
        <v>208.73333333333335</v>
      </c>
      <c r="F451" s="40">
        <v>206.71666666666667</v>
      </c>
      <c r="G451" s="40">
        <v>205.23333333333335</v>
      </c>
      <c r="H451" s="40">
        <v>212.23333333333335</v>
      </c>
      <c r="I451" s="40">
        <v>213.71666666666664</v>
      </c>
      <c r="J451" s="40">
        <v>215.73333333333335</v>
      </c>
      <c r="K451" s="31">
        <v>211.7</v>
      </c>
      <c r="L451" s="31">
        <v>208.2</v>
      </c>
      <c r="M451" s="31">
        <v>14.58061</v>
      </c>
      <c r="N451" s="1"/>
      <c r="O451" s="1"/>
    </row>
    <row r="452" spans="1:15" ht="12.75" customHeight="1">
      <c r="A452" s="31">
        <v>442</v>
      </c>
      <c r="B452" s="31" t="s">
        <v>553</v>
      </c>
      <c r="C452" s="31">
        <v>1357.95</v>
      </c>
      <c r="D452" s="40">
        <v>1363.1166666666668</v>
      </c>
      <c r="E452" s="40">
        <v>1349.8333333333335</v>
      </c>
      <c r="F452" s="40">
        <v>1341.7166666666667</v>
      </c>
      <c r="G452" s="40">
        <v>1328.4333333333334</v>
      </c>
      <c r="H452" s="40">
        <v>1371.2333333333336</v>
      </c>
      <c r="I452" s="40">
        <v>1384.5166666666669</v>
      </c>
      <c r="J452" s="40">
        <v>1392.6333333333337</v>
      </c>
      <c r="K452" s="31">
        <v>1376.4</v>
      </c>
      <c r="L452" s="31">
        <v>1355</v>
      </c>
      <c r="M452" s="31">
        <v>1.46349</v>
      </c>
      <c r="N452" s="1"/>
      <c r="O452" s="1"/>
    </row>
    <row r="453" spans="1:15" ht="12.75" customHeight="1">
      <c r="A453" s="31">
        <v>443</v>
      </c>
      <c r="B453" s="31" t="s">
        <v>203</v>
      </c>
      <c r="C453" s="31">
        <v>3791.4</v>
      </c>
      <c r="D453" s="40">
        <v>3788.3666666666668</v>
      </c>
      <c r="E453" s="40">
        <v>3768.0333333333338</v>
      </c>
      <c r="F453" s="40">
        <v>3744.666666666667</v>
      </c>
      <c r="G453" s="40">
        <v>3724.3333333333339</v>
      </c>
      <c r="H453" s="40">
        <v>3811.7333333333336</v>
      </c>
      <c r="I453" s="40">
        <v>3832.0666666666666</v>
      </c>
      <c r="J453" s="40">
        <v>3855.4333333333334</v>
      </c>
      <c r="K453" s="31">
        <v>3808.7</v>
      </c>
      <c r="L453" s="31">
        <v>3765</v>
      </c>
      <c r="M453" s="31">
        <v>14.411479999999999</v>
      </c>
      <c r="N453" s="1"/>
      <c r="O453" s="1"/>
    </row>
    <row r="454" spans="1:15" ht="12.75" customHeight="1">
      <c r="A454" s="31">
        <v>444</v>
      </c>
      <c r="B454" s="31" t="s">
        <v>199</v>
      </c>
      <c r="C454" s="31">
        <v>875.6</v>
      </c>
      <c r="D454" s="40">
        <v>878.56666666666661</v>
      </c>
      <c r="E454" s="40">
        <v>869.58333333333326</v>
      </c>
      <c r="F454" s="40">
        <v>863.56666666666661</v>
      </c>
      <c r="G454" s="40">
        <v>854.58333333333326</v>
      </c>
      <c r="H454" s="40">
        <v>884.58333333333326</v>
      </c>
      <c r="I454" s="40">
        <v>893.56666666666661</v>
      </c>
      <c r="J454" s="40">
        <v>899.58333333333326</v>
      </c>
      <c r="K454" s="31">
        <v>887.55</v>
      </c>
      <c r="L454" s="31">
        <v>872.55</v>
      </c>
      <c r="M454" s="31">
        <v>16.853680000000001</v>
      </c>
      <c r="N454" s="1"/>
      <c r="O454" s="1"/>
    </row>
    <row r="455" spans="1:15" ht="12.75" customHeight="1">
      <c r="A455" s="31">
        <v>445</v>
      </c>
      <c r="B455" s="31" t="s">
        <v>279</v>
      </c>
      <c r="C455" s="31">
        <v>4928.75</v>
      </c>
      <c r="D455" s="40">
        <v>4911.583333333333</v>
      </c>
      <c r="E455" s="40">
        <v>4868.1666666666661</v>
      </c>
      <c r="F455" s="40">
        <v>4807.583333333333</v>
      </c>
      <c r="G455" s="40">
        <v>4764.1666666666661</v>
      </c>
      <c r="H455" s="40">
        <v>4972.1666666666661</v>
      </c>
      <c r="I455" s="40">
        <v>5015.5833333333321</v>
      </c>
      <c r="J455" s="40">
        <v>5076.1666666666661</v>
      </c>
      <c r="K455" s="31">
        <v>4955</v>
      </c>
      <c r="L455" s="31">
        <v>4851</v>
      </c>
      <c r="M455" s="31">
        <v>1.4336100000000001</v>
      </c>
      <c r="N455" s="1"/>
      <c r="O455" s="1"/>
    </row>
    <row r="456" spans="1:15" ht="12.75" customHeight="1">
      <c r="A456" s="31">
        <v>446</v>
      </c>
      <c r="B456" s="31" t="s">
        <v>554</v>
      </c>
      <c r="C456" s="31">
        <v>1282.3</v>
      </c>
      <c r="D456" s="40">
        <v>1286.1166666666668</v>
      </c>
      <c r="E456" s="40">
        <v>1256.2333333333336</v>
      </c>
      <c r="F456" s="40">
        <v>1230.1666666666667</v>
      </c>
      <c r="G456" s="40">
        <v>1200.2833333333335</v>
      </c>
      <c r="H456" s="40">
        <v>1312.1833333333336</v>
      </c>
      <c r="I456" s="40">
        <v>1342.0666666666668</v>
      </c>
      <c r="J456" s="40">
        <v>1368.1333333333337</v>
      </c>
      <c r="K456" s="31">
        <v>1316</v>
      </c>
      <c r="L456" s="31">
        <v>1260.05</v>
      </c>
      <c r="M456" s="31">
        <v>2.1595</v>
      </c>
      <c r="N456" s="1"/>
      <c r="O456" s="1"/>
    </row>
    <row r="457" spans="1:15" ht="12.75" customHeight="1">
      <c r="A457" s="31">
        <v>447</v>
      </c>
      <c r="B457" s="31" t="s">
        <v>555</v>
      </c>
      <c r="C457" s="31">
        <v>140.94999999999999</v>
      </c>
      <c r="D457" s="40">
        <v>140.85</v>
      </c>
      <c r="E457" s="40">
        <v>137.6</v>
      </c>
      <c r="F457" s="40">
        <v>134.25</v>
      </c>
      <c r="G457" s="40">
        <v>131</v>
      </c>
      <c r="H457" s="40">
        <v>144.19999999999999</v>
      </c>
      <c r="I457" s="40">
        <v>147.44999999999999</v>
      </c>
      <c r="J457" s="40">
        <v>150.79999999999998</v>
      </c>
      <c r="K457" s="31">
        <v>144.1</v>
      </c>
      <c r="L457" s="31">
        <v>137.5</v>
      </c>
      <c r="M457" s="31">
        <v>38.199919999999999</v>
      </c>
      <c r="N457" s="1"/>
      <c r="O457" s="1"/>
    </row>
    <row r="458" spans="1:15" ht="12.75" customHeight="1">
      <c r="A458" s="31">
        <v>448</v>
      </c>
      <c r="B458" s="31" t="s">
        <v>200</v>
      </c>
      <c r="C458" s="31">
        <v>298.95</v>
      </c>
      <c r="D458" s="40">
        <v>298.66666666666669</v>
      </c>
      <c r="E458" s="40">
        <v>293.83333333333337</v>
      </c>
      <c r="F458" s="40">
        <v>288.7166666666667</v>
      </c>
      <c r="G458" s="40">
        <v>283.88333333333338</v>
      </c>
      <c r="H458" s="40">
        <v>303.78333333333336</v>
      </c>
      <c r="I458" s="40">
        <v>308.61666666666673</v>
      </c>
      <c r="J458" s="40">
        <v>313.73333333333335</v>
      </c>
      <c r="K458" s="31">
        <v>303.5</v>
      </c>
      <c r="L458" s="31">
        <v>293.55</v>
      </c>
      <c r="M458" s="31">
        <v>340.2097</v>
      </c>
      <c r="N458" s="1"/>
      <c r="O458" s="1"/>
    </row>
    <row r="459" spans="1:15" ht="12.75" customHeight="1">
      <c r="A459" s="31">
        <v>449</v>
      </c>
      <c r="B459" s="31" t="s">
        <v>201</v>
      </c>
      <c r="C459" s="31">
        <v>132.75</v>
      </c>
      <c r="D459" s="40">
        <v>132.93333333333334</v>
      </c>
      <c r="E459" s="40">
        <v>131.56666666666666</v>
      </c>
      <c r="F459" s="40">
        <v>130.38333333333333</v>
      </c>
      <c r="G459" s="40">
        <v>129.01666666666665</v>
      </c>
      <c r="H459" s="40">
        <v>134.11666666666667</v>
      </c>
      <c r="I459" s="40">
        <v>135.48333333333335</v>
      </c>
      <c r="J459" s="40">
        <v>136.66666666666669</v>
      </c>
      <c r="K459" s="31">
        <v>134.30000000000001</v>
      </c>
      <c r="L459" s="31">
        <v>131.75</v>
      </c>
      <c r="M459" s="31">
        <v>144.53584000000001</v>
      </c>
      <c r="N459" s="1"/>
      <c r="O459" s="1"/>
    </row>
    <row r="460" spans="1:15" ht="12.75" customHeight="1">
      <c r="A460" s="31">
        <v>450</v>
      </c>
      <c r="B460" s="31" t="s">
        <v>202</v>
      </c>
      <c r="C460" s="31">
        <v>1447</v>
      </c>
      <c r="D460" s="40">
        <v>1439.6499999999999</v>
      </c>
      <c r="E460" s="40">
        <v>1427.3499999999997</v>
      </c>
      <c r="F460" s="40">
        <v>1407.6999999999998</v>
      </c>
      <c r="G460" s="40">
        <v>1395.3999999999996</v>
      </c>
      <c r="H460" s="40">
        <v>1459.2999999999997</v>
      </c>
      <c r="I460" s="40">
        <v>1471.6</v>
      </c>
      <c r="J460" s="40">
        <v>1491.2499999999998</v>
      </c>
      <c r="K460" s="31">
        <v>1451.95</v>
      </c>
      <c r="L460" s="31">
        <v>1420</v>
      </c>
      <c r="M460" s="31">
        <v>53.130299999999998</v>
      </c>
      <c r="N460" s="1"/>
      <c r="O460" s="1"/>
    </row>
    <row r="461" spans="1:15" ht="12.75" customHeight="1">
      <c r="A461" s="31">
        <v>451</v>
      </c>
      <c r="B461" s="31" t="s">
        <v>556</v>
      </c>
      <c r="C461" s="31">
        <v>4501.1000000000004</v>
      </c>
      <c r="D461" s="40">
        <v>4460.8166666666666</v>
      </c>
      <c r="E461" s="40">
        <v>4391.6333333333332</v>
      </c>
      <c r="F461" s="40">
        <v>4282.166666666667</v>
      </c>
      <c r="G461" s="40">
        <v>4212.9833333333336</v>
      </c>
      <c r="H461" s="40">
        <v>4570.2833333333328</v>
      </c>
      <c r="I461" s="40">
        <v>4639.4666666666653</v>
      </c>
      <c r="J461" s="40">
        <v>4748.9333333333325</v>
      </c>
      <c r="K461" s="31">
        <v>4530</v>
      </c>
      <c r="L461" s="31">
        <v>4351.3500000000004</v>
      </c>
      <c r="M461" s="31">
        <v>0.1431</v>
      </c>
      <c r="N461" s="1"/>
      <c r="O461" s="1"/>
    </row>
    <row r="462" spans="1:15" ht="12.75" customHeight="1">
      <c r="A462" s="31">
        <v>452</v>
      </c>
      <c r="B462" s="31" t="s">
        <v>204</v>
      </c>
      <c r="C462" s="31">
        <v>1433.25</v>
      </c>
      <c r="D462" s="40">
        <v>1428.3833333333332</v>
      </c>
      <c r="E462" s="40">
        <v>1418.8666666666663</v>
      </c>
      <c r="F462" s="40">
        <v>1404.4833333333331</v>
      </c>
      <c r="G462" s="40">
        <v>1394.9666666666662</v>
      </c>
      <c r="H462" s="40">
        <v>1442.7666666666664</v>
      </c>
      <c r="I462" s="40">
        <v>1452.2833333333333</v>
      </c>
      <c r="J462" s="40">
        <v>1466.6666666666665</v>
      </c>
      <c r="K462" s="31">
        <v>1437.9</v>
      </c>
      <c r="L462" s="31">
        <v>1414</v>
      </c>
      <c r="M462" s="31">
        <v>23.034569999999999</v>
      </c>
      <c r="N462" s="1"/>
      <c r="O462" s="1"/>
    </row>
    <row r="463" spans="1:15" ht="12.75" customHeight="1">
      <c r="A463" s="31">
        <v>453</v>
      </c>
      <c r="B463" s="31" t="s">
        <v>557</v>
      </c>
      <c r="C463" s="31">
        <v>159.25</v>
      </c>
      <c r="D463" s="40">
        <v>159.05000000000001</v>
      </c>
      <c r="E463" s="40">
        <v>157.25000000000003</v>
      </c>
      <c r="F463" s="40">
        <v>155.25000000000003</v>
      </c>
      <c r="G463" s="40">
        <v>153.45000000000005</v>
      </c>
      <c r="H463" s="40">
        <v>161.05000000000001</v>
      </c>
      <c r="I463" s="40">
        <v>162.84999999999997</v>
      </c>
      <c r="J463" s="40">
        <v>164.85</v>
      </c>
      <c r="K463" s="31">
        <v>160.85</v>
      </c>
      <c r="L463" s="31">
        <v>157.05000000000001</v>
      </c>
      <c r="M463" s="31">
        <v>4.4014800000000003</v>
      </c>
      <c r="N463" s="1"/>
      <c r="O463" s="1"/>
    </row>
    <row r="464" spans="1:15" ht="12.75" customHeight="1">
      <c r="A464" s="31">
        <v>454</v>
      </c>
      <c r="B464" s="31" t="s">
        <v>185</v>
      </c>
      <c r="C464" s="31">
        <v>1056.2</v>
      </c>
      <c r="D464" s="40">
        <v>1048.2333333333333</v>
      </c>
      <c r="E464" s="40">
        <v>1037.9666666666667</v>
      </c>
      <c r="F464" s="40">
        <v>1019.7333333333333</v>
      </c>
      <c r="G464" s="40">
        <v>1009.4666666666667</v>
      </c>
      <c r="H464" s="40">
        <v>1066.4666666666667</v>
      </c>
      <c r="I464" s="40">
        <v>1076.7333333333336</v>
      </c>
      <c r="J464" s="40">
        <v>1094.9666666666667</v>
      </c>
      <c r="K464" s="31">
        <v>1058.5</v>
      </c>
      <c r="L464" s="31">
        <v>1030</v>
      </c>
      <c r="M464" s="31">
        <v>1.6702399999999999</v>
      </c>
      <c r="N464" s="1"/>
      <c r="O464" s="1"/>
    </row>
    <row r="465" spans="1:15" ht="12.75" customHeight="1">
      <c r="A465" s="31">
        <v>455</v>
      </c>
      <c r="B465" s="31" t="s">
        <v>558</v>
      </c>
      <c r="C465" s="31">
        <v>1401.7</v>
      </c>
      <c r="D465" s="40">
        <v>1406.75</v>
      </c>
      <c r="E465" s="40">
        <v>1394.95</v>
      </c>
      <c r="F465" s="40">
        <v>1388.2</v>
      </c>
      <c r="G465" s="40">
        <v>1376.4</v>
      </c>
      <c r="H465" s="40">
        <v>1413.5</v>
      </c>
      <c r="I465" s="40">
        <v>1425.3000000000002</v>
      </c>
      <c r="J465" s="40">
        <v>1432.05</v>
      </c>
      <c r="K465" s="31">
        <v>1418.55</v>
      </c>
      <c r="L465" s="31">
        <v>1400</v>
      </c>
      <c r="M465" s="31">
        <v>0.39323000000000002</v>
      </c>
      <c r="N465" s="1"/>
      <c r="O465" s="1"/>
    </row>
    <row r="466" spans="1:15" ht="12.75" customHeight="1">
      <c r="A466" s="31">
        <v>456</v>
      </c>
      <c r="B466" s="31" t="s">
        <v>559</v>
      </c>
      <c r="C466" s="31">
        <v>1273.5999999999999</v>
      </c>
      <c r="D466" s="40">
        <v>1264.4333333333334</v>
      </c>
      <c r="E466" s="40">
        <v>1245.2166666666667</v>
      </c>
      <c r="F466" s="40">
        <v>1216.8333333333333</v>
      </c>
      <c r="G466" s="40">
        <v>1197.6166666666666</v>
      </c>
      <c r="H466" s="40">
        <v>1292.8166666666668</v>
      </c>
      <c r="I466" s="40">
        <v>1312.0333333333335</v>
      </c>
      <c r="J466" s="40">
        <v>1340.416666666667</v>
      </c>
      <c r="K466" s="31">
        <v>1283.6500000000001</v>
      </c>
      <c r="L466" s="31">
        <v>1236.05</v>
      </c>
      <c r="M466" s="31">
        <v>1.1340699999999999</v>
      </c>
      <c r="N466" s="1"/>
      <c r="O466" s="1"/>
    </row>
    <row r="467" spans="1:15" ht="12.75" customHeight="1">
      <c r="A467" s="31">
        <v>457</v>
      </c>
      <c r="B467" s="31" t="s">
        <v>560</v>
      </c>
      <c r="C467" s="31">
        <v>1686.05</v>
      </c>
      <c r="D467" s="40">
        <v>1693.6000000000001</v>
      </c>
      <c r="E467" s="40">
        <v>1662.2500000000002</v>
      </c>
      <c r="F467" s="40">
        <v>1638.45</v>
      </c>
      <c r="G467" s="40">
        <v>1607.1000000000001</v>
      </c>
      <c r="H467" s="40">
        <v>1717.4000000000003</v>
      </c>
      <c r="I467" s="40">
        <v>1748.7500000000002</v>
      </c>
      <c r="J467" s="40">
        <v>1772.5500000000004</v>
      </c>
      <c r="K467" s="31">
        <v>1724.95</v>
      </c>
      <c r="L467" s="31">
        <v>1669.8</v>
      </c>
      <c r="M467" s="31">
        <v>0.27515000000000001</v>
      </c>
      <c r="N467" s="1"/>
      <c r="O467" s="1"/>
    </row>
    <row r="468" spans="1:15" ht="12.75" customHeight="1">
      <c r="A468" s="31">
        <v>458</v>
      </c>
      <c r="B468" s="31" t="s">
        <v>205</v>
      </c>
      <c r="C468" s="31">
        <v>2034.3</v>
      </c>
      <c r="D468" s="40">
        <v>2038.45</v>
      </c>
      <c r="E468" s="40">
        <v>2016.9</v>
      </c>
      <c r="F468" s="40">
        <v>1999.5</v>
      </c>
      <c r="G468" s="40">
        <v>1977.95</v>
      </c>
      <c r="H468" s="40">
        <v>2055.8500000000004</v>
      </c>
      <c r="I468" s="40">
        <v>2077.3999999999996</v>
      </c>
      <c r="J468" s="40">
        <v>2094.8000000000002</v>
      </c>
      <c r="K468" s="31">
        <v>2060</v>
      </c>
      <c r="L468" s="31">
        <v>2021.05</v>
      </c>
      <c r="M468" s="31">
        <v>6.5339700000000001</v>
      </c>
      <c r="N468" s="1"/>
      <c r="O468" s="1"/>
    </row>
    <row r="469" spans="1:15" ht="12.75" customHeight="1">
      <c r="A469" s="31">
        <v>459</v>
      </c>
      <c r="B469" s="31" t="s">
        <v>206</v>
      </c>
      <c r="C469" s="31">
        <v>3108.35</v>
      </c>
      <c r="D469" s="40">
        <v>3094.5</v>
      </c>
      <c r="E469" s="40">
        <v>3073.85</v>
      </c>
      <c r="F469" s="40">
        <v>3039.35</v>
      </c>
      <c r="G469" s="40">
        <v>3018.7</v>
      </c>
      <c r="H469" s="40">
        <v>3129</v>
      </c>
      <c r="I469" s="40">
        <v>3149.6499999999996</v>
      </c>
      <c r="J469" s="40">
        <v>3184.15</v>
      </c>
      <c r="K469" s="31">
        <v>3115.15</v>
      </c>
      <c r="L469" s="31">
        <v>3060</v>
      </c>
      <c r="M469" s="31">
        <v>0.72201000000000004</v>
      </c>
      <c r="N469" s="1"/>
      <c r="O469" s="1"/>
    </row>
    <row r="470" spans="1:15" ht="12.75" customHeight="1">
      <c r="A470" s="31">
        <v>460</v>
      </c>
      <c r="B470" s="31" t="s">
        <v>207</v>
      </c>
      <c r="C470" s="31">
        <v>477.45</v>
      </c>
      <c r="D470" s="40">
        <v>479.5</v>
      </c>
      <c r="E470" s="40">
        <v>471.2</v>
      </c>
      <c r="F470" s="40">
        <v>464.95</v>
      </c>
      <c r="G470" s="40">
        <v>456.65</v>
      </c>
      <c r="H470" s="40">
        <v>485.75</v>
      </c>
      <c r="I470" s="40">
        <v>494.04999999999995</v>
      </c>
      <c r="J470" s="40">
        <v>500.3</v>
      </c>
      <c r="K470" s="31">
        <v>487.8</v>
      </c>
      <c r="L470" s="31">
        <v>473.25</v>
      </c>
      <c r="M470" s="31">
        <v>15.372640000000001</v>
      </c>
      <c r="N470" s="1"/>
      <c r="O470" s="1"/>
    </row>
    <row r="471" spans="1:15" ht="12.75" customHeight="1">
      <c r="A471" s="31">
        <v>461</v>
      </c>
      <c r="B471" s="31" t="s">
        <v>208</v>
      </c>
      <c r="C471" s="31">
        <v>1022.55</v>
      </c>
      <c r="D471" s="40">
        <v>1026.0666666666666</v>
      </c>
      <c r="E471" s="40">
        <v>1006.7833333333333</v>
      </c>
      <c r="F471" s="40">
        <v>991.01666666666665</v>
      </c>
      <c r="G471" s="40">
        <v>971.73333333333335</v>
      </c>
      <c r="H471" s="40">
        <v>1041.8333333333333</v>
      </c>
      <c r="I471" s="40">
        <v>1061.1166666666666</v>
      </c>
      <c r="J471" s="40">
        <v>1076.8833333333332</v>
      </c>
      <c r="K471" s="31">
        <v>1045.3499999999999</v>
      </c>
      <c r="L471" s="31">
        <v>1010.3</v>
      </c>
      <c r="M471" s="31">
        <v>12.289070000000001</v>
      </c>
      <c r="N471" s="1"/>
      <c r="O471" s="1"/>
    </row>
    <row r="472" spans="1:15" ht="12.75" customHeight="1">
      <c r="A472" s="31">
        <v>462</v>
      </c>
      <c r="B472" s="31" t="s">
        <v>561</v>
      </c>
      <c r="C472" s="31">
        <v>25.5</v>
      </c>
      <c r="D472" s="40">
        <v>25.516666666666669</v>
      </c>
      <c r="E472" s="40">
        <v>25.083333333333339</v>
      </c>
      <c r="F472" s="40">
        <v>24.666666666666671</v>
      </c>
      <c r="G472" s="40">
        <v>24.233333333333341</v>
      </c>
      <c r="H472" s="40">
        <v>25.933333333333337</v>
      </c>
      <c r="I472" s="40">
        <v>26.366666666666667</v>
      </c>
      <c r="J472" s="40">
        <v>26.783333333333335</v>
      </c>
      <c r="K472" s="31">
        <v>25.95</v>
      </c>
      <c r="L472" s="31">
        <v>25.1</v>
      </c>
      <c r="M472" s="31">
        <v>846.37158999999997</v>
      </c>
      <c r="N472" s="1"/>
      <c r="O472" s="1"/>
    </row>
    <row r="473" spans="1:15" ht="12.75" customHeight="1">
      <c r="A473" s="31">
        <v>463</v>
      </c>
      <c r="B473" s="31" t="s">
        <v>562</v>
      </c>
      <c r="C473" s="31">
        <v>142.44999999999999</v>
      </c>
      <c r="D473" s="40">
        <v>142.46666666666667</v>
      </c>
      <c r="E473" s="40">
        <v>139.23333333333335</v>
      </c>
      <c r="F473" s="40">
        <v>136.01666666666668</v>
      </c>
      <c r="G473" s="40">
        <v>132.78333333333336</v>
      </c>
      <c r="H473" s="40">
        <v>145.68333333333334</v>
      </c>
      <c r="I473" s="40">
        <v>148.91666666666663</v>
      </c>
      <c r="J473" s="40">
        <v>152.13333333333333</v>
      </c>
      <c r="K473" s="31">
        <v>145.69999999999999</v>
      </c>
      <c r="L473" s="31">
        <v>139.25</v>
      </c>
      <c r="M473" s="31">
        <v>1.93669</v>
      </c>
      <c r="N473" s="1"/>
      <c r="O473" s="1"/>
    </row>
    <row r="474" spans="1:15" ht="12.75" customHeight="1">
      <c r="A474" s="31">
        <v>464</v>
      </c>
      <c r="B474" s="31" t="s">
        <v>563</v>
      </c>
      <c r="C474" s="31">
        <v>1364.3</v>
      </c>
      <c r="D474" s="40">
        <v>1365.8500000000001</v>
      </c>
      <c r="E474" s="40">
        <v>1339.7500000000002</v>
      </c>
      <c r="F474" s="40">
        <v>1315.2</v>
      </c>
      <c r="G474" s="40">
        <v>1289.1000000000001</v>
      </c>
      <c r="H474" s="40">
        <v>1390.4000000000003</v>
      </c>
      <c r="I474" s="40">
        <v>1416.5000000000002</v>
      </c>
      <c r="J474" s="40">
        <v>1441.0500000000004</v>
      </c>
      <c r="K474" s="31">
        <v>1391.95</v>
      </c>
      <c r="L474" s="31">
        <v>1341.3</v>
      </c>
      <c r="M474" s="31">
        <v>1.0874299999999999</v>
      </c>
      <c r="N474" s="1"/>
      <c r="O474" s="1"/>
    </row>
    <row r="475" spans="1:15" ht="12.75" customHeight="1">
      <c r="A475" s="31">
        <v>465</v>
      </c>
      <c r="B475" s="31" t="s">
        <v>564</v>
      </c>
      <c r="C475" s="31">
        <v>14.2</v>
      </c>
      <c r="D475" s="40">
        <v>14.383333333333335</v>
      </c>
      <c r="E475" s="40">
        <v>13.866666666666669</v>
      </c>
      <c r="F475" s="40">
        <v>13.533333333333335</v>
      </c>
      <c r="G475" s="40">
        <v>13.016666666666669</v>
      </c>
      <c r="H475" s="40">
        <v>14.716666666666669</v>
      </c>
      <c r="I475" s="40">
        <v>15.233333333333334</v>
      </c>
      <c r="J475" s="40">
        <v>15.566666666666668</v>
      </c>
      <c r="K475" s="31">
        <v>14.9</v>
      </c>
      <c r="L475" s="31">
        <v>14.05</v>
      </c>
      <c r="M475" s="31">
        <v>506.96692000000002</v>
      </c>
      <c r="N475" s="1"/>
      <c r="O475" s="1"/>
    </row>
    <row r="476" spans="1:15" ht="12.75" customHeight="1">
      <c r="A476" s="31">
        <v>466</v>
      </c>
      <c r="B476" s="31" t="s">
        <v>565</v>
      </c>
      <c r="C476" s="31">
        <v>489.8</v>
      </c>
      <c r="D476" s="40">
        <v>490.09999999999997</v>
      </c>
      <c r="E476" s="40">
        <v>482.19999999999993</v>
      </c>
      <c r="F476" s="40">
        <v>474.59999999999997</v>
      </c>
      <c r="G476" s="40">
        <v>466.69999999999993</v>
      </c>
      <c r="H476" s="40">
        <v>497.69999999999993</v>
      </c>
      <c r="I476" s="40">
        <v>505.59999999999991</v>
      </c>
      <c r="J476" s="40">
        <v>513.19999999999993</v>
      </c>
      <c r="K476" s="31">
        <v>498</v>
      </c>
      <c r="L476" s="31">
        <v>482.5</v>
      </c>
      <c r="M476" s="31">
        <v>1.71943</v>
      </c>
      <c r="N476" s="1"/>
      <c r="O476" s="1"/>
    </row>
    <row r="477" spans="1:15" ht="12.75" customHeight="1">
      <c r="A477" s="31">
        <v>467</v>
      </c>
      <c r="B477" s="31" t="s">
        <v>212</v>
      </c>
      <c r="C477" s="31">
        <v>757.9</v>
      </c>
      <c r="D477" s="40">
        <v>758</v>
      </c>
      <c r="E477" s="40">
        <v>754</v>
      </c>
      <c r="F477" s="40">
        <v>750.1</v>
      </c>
      <c r="G477" s="40">
        <v>746.1</v>
      </c>
      <c r="H477" s="40">
        <v>761.9</v>
      </c>
      <c r="I477" s="40">
        <v>765.9</v>
      </c>
      <c r="J477" s="40">
        <v>769.8</v>
      </c>
      <c r="K477" s="31">
        <v>762</v>
      </c>
      <c r="L477" s="31">
        <v>754.1</v>
      </c>
      <c r="M477" s="31">
        <v>11.74804</v>
      </c>
      <c r="N477" s="1"/>
      <c r="O477" s="1"/>
    </row>
    <row r="478" spans="1:15" ht="12.75" customHeight="1">
      <c r="A478" s="31">
        <v>468</v>
      </c>
      <c r="B478" s="31" t="s">
        <v>566</v>
      </c>
      <c r="C478" s="31">
        <v>1174.4000000000001</v>
      </c>
      <c r="D478" s="40">
        <v>1183.3166666666668</v>
      </c>
      <c r="E478" s="40">
        <v>1162.6833333333336</v>
      </c>
      <c r="F478" s="40">
        <v>1150.9666666666667</v>
      </c>
      <c r="G478" s="40">
        <v>1130.3333333333335</v>
      </c>
      <c r="H478" s="40">
        <v>1195.0333333333338</v>
      </c>
      <c r="I478" s="40">
        <v>1215.666666666667</v>
      </c>
      <c r="J478" s="40">
        <v>1227.3833333333339</v>
      </c>
      <c r="K478" s="31">
        <v>1203.95</v>
      </c>
      <c r="L478" s="31">
        <v>1171.5999999999999</v>
      </c>
      <c r="M478" s="31">
        <v>1.7179899999999999</v>
      </c>
      <c r="N478" s="1"/>
      <c r="O478" s="1"/>
    </row>
    <row r="479" spans="1:15" ht="12.75" customHeight="1">
      <c r="A479" s="31">
        <v>469</v>
      </c>
      <c r="B479" s="31" t="s">
        <v>567</v>
      </c>
      <c r="C479" s="31">
        <v>157.35</v>
      </c>
      <c r="D479" s="40">
        <v>152.6</v>
      </c>
      <c r="E479" s="40">
        <v>147.75</v>
      </c>
      <c r="F479" s="40">
        <v>138.15</v>
      </c>
      <c r="G479" s="40">
        <v>133.30000000000001</v>
      </c>
      <c r="H479" s="40">
        <v>162.19999999999999</v>
      </c>
      <c r="I479" s="40">
        <v>167.04999999999995</v>
      </c>
      <c r="J479" s="40">
        <v>176.64999999999998</v>
      </c>
      <c r="K479" s="31">
        <v>157.44999999999999</v>
      </c>
      <c r="L479" s="31">
        <v>143</v>
      </c>
      <c r="M479" s="31">
        <v>51.583039999999997</v>
      </c>
      <c r="N479" s="1"/>
      <c r="O479" s="1"/>
    </row>
    <row r="480" spans="1:15" ht="12.75" customHeight="1">
      <c r="A480" s="31">
        <v>470</v>
      </c>
      <c r="B480" s="31" t="s">
        <v>568</v>
      </c>
      <c r="C480" s="31">
        <v>20.5</v>
      </c>
      <c r="D480" s="40">
        <v>20.183333333333334</v>
      </c>
      <c r="E480" s="40">
        <v>19.216666666666669</v>
      </c>
      <c r="F480" s="40">
        <v>17.933333333333334</v>
      </c>
      <c r="G480" s="40">
        <v>16.966666666666669</v>
      </c>
      <c r="H480" s="40">
        <v>21.466666666666669</v>
      </c>
      <c r="I480" s="40">
        <v>22.43333333333333</v>
      </c>
      <c r="J480" s="40">
        <v>23.716666666666669</v>
      </c>
      <c r="K480" s="31">
        <v>21.15</v>
      </c>
      <c r="L480" s="31">
        <v>18.899999999999999</v>
      </c>
      <c r="M480" s="31">
        <v>204.79433</v>
      </c>
      <c r="N480" s="1"/>
      <c r="O480" s="1"/>
    </row>
    <row r="481" spans="1:15" ht="12.75" customHeight="1">
      <c r="A481" s="31">
        <v>471</v>
      </c>
      <c r="B481" s="31" t="s">
        <v>211</v>
      </c>
      <c r="C481" s="31">
        <v>7939.65</v>
      </c>
      <c r="D481" s="40">
        <v>7940.8833333333341</v>
      </c>
      <c r="E481" s="40">
        <v>7898.7666666666682</v>
      </c>
      <c r="F481" s="40">
        <v>7857.8833333333341</v>
      </c>
      <c r="G481" s="40">
        <v>7815.7666666666682</v>
      </c>
      <c r="H481" s="40">
        <v>7981.7666666666682</v>
      </c>
      <c r="I481" s="40">
        <v>8023.883333333335</v>
      </c>
      <c r="J481" s="40">
        <v>8064.7666666666682</v>
      </c>
      <c r="K481" s="31">
        <v>7983</v>
      </c>
      <c r="L481" s="31">
        <v>7900</v>
      </c>
      <c r="M481" s="31">
        <v>1.59693</v>
      </c>
      <c r="N481" s="1"/>
      <c r="O481" s="1"/>
    </row>
    <row r="482" spans="1:15" ht="12.75" customHeight="1">
      <c r="A482" s="31">
        <v>472</v>
      </c>
      <c r="B482" s="31" t="s">
        <v>280</v>
      </c>
      <c r="C482" s="31">
        <v>34.9</v>
      </c>
      <c r="D482" s="40">
        <v>34.883333333333333</v>
      </c>
      <c r="E482" s="40">
        <v>34.766666666666666</v>
      </c>
      <c r="F482" s="40">
        <v>34.633333333333333</v>
      </c>
      <c r="G482" s="40">
        <v>34.516666666666666</v>
      </c>
      <c r="H482" s="40">
        <v>35.016666666666666</v>
      </c>
      <c r="I482" s="40">
        <v>35.133333333333326</v>
      </c>
      <c r="J482" s="40">
        <v>35.266666666666666</v>
      </c>
      <c r="K482" s="31">
        <v>35</v>
      </c>
      <c r="L482" s="31">
        <v>34.75</v>
      </c>
      <c r="M482" s="31">
        <v>24.315480000000001</v>
      </c>
      <c r="N482" s="1"/>
      <c r="O482" s="1"/>
    </row>
    <row r="483" spans="1:15" ht="12.75" customHeight="1">
      <c r="A483" s="31">
        <v>473</v>
      </c>
      <c r="B483" s="31" t="s">
        <v>210</v>
      </c>
      <c r="C483" s="31">
        <v>1599.95</v>
      </c>
      <c r="D483" s="40">
        <v>1601.2</v>
      </c>
      <c r="E483" s="40">
        <v>1582.4</v>
      </c>
      <c r="F483" s="40">
        <v>1564.8500000000001</v>
      </c>
      <c r="G483" s="40">
        <v>1546.0500000000002</v>
      </c>
      <c r="H483" s="40">
        <v>1618.75</v>
      </c>
      <c r="I483" s="40">
        <v>1637.5499999999997</v>
      </c>
      <c r="J483" s="40">
        <v>1655.1</v>
      </c>
      <c r="K483" s="31">
        <v>1620</v>
      </c>
      <c r="L483" s="31">
        <v>1583.65</v>
      </c>
      <c r="M483" s="31">
        <v>5.9674100000000001</v>
      </c>
      <c r="N483" s="1"/>
      <c r="O483" s="1"/>
    </row>
    <row r="484" spans="1:15" ht="12.75" customHeight="1">
      <c r="A484" s="31">
        <v>474</v>
      </c>
      <c r="B484" s="31" t="s">
        <v>156</v>
      </c>
      <c r="C484" s="31">
        <v>755.4</v>
      </c>
      <c r="D484" s="40">
        <v>754.4666666666667</v>
      </c>
      <c r="E484" s="40">
        <v>744.28333333333342</v>
      </c>
      <c r="F484" s="40">
        <v>733.16666666666674</v>
      </c>
      <c r="G484" s="40">
        <v>722.98333333333346</v>
      </c>
      <c r="H484" s="40">
        <v>765.58333333333337</v>
      </c>
      <c r="I484" s="40">
        <v>775.76666666666677</v>
      </c>
      <c r="J484" s="40">
        <v>786.88333333333333</v>
      </c>
      <c r="K484" s="31">
        <v>764.65</v>
      </c>
      <c r="L484" s="31">
        <v>743.35</v>
      </c>
      <c r="M484" s="31">
        <v>12.674670000000001</v>
      </c>
      <c r="N484" s="1"/>
      <c r="O484" s="1"/>
    </row>
    <row r="485" spans="1:15" ht="12.75" customHeight="1">
      <c r="A485" s="31">
        <v>475</v>
      </c>
      <c r="B485" s="31" t="s">
        <v>281</v>
      </c>
      <c r="C485" s="31">
        <v>261.85000000000002</v>
      </c>
      <c r="D485" s="40">
        <v>262.26666666666665</v>
      </c>
      <c r="E485" s="40">
        <v>260.58333333333331</v>
      </c>
      <c r="F485" s="40">
        <v>259.31666666666666</v>
      </c>
      <c r="G485" s="40">
        <v>257.63333333333333</v>
      </c>
      <c r="H485" s="40">
        <v>263.5333333333333</v>
      </c>
      <c r="I485" s="40">
        <v>265.2166666666667</v>
      </c>
      <c r="J485" s="40">
        <v>266.48333333333329</v>
      </c>
      <c r="K485" s="31">
        <v>263.95</v>
      </c>
      <c r="L485" s="31">
        <v>261</v>
      </c>
      <c r="M485" s="31">
        <v>4.6234200000000003</v>
      </c>
      <c r="N485" s="1"/>
      <c r="O485" s="1"/>
    </row>
    <row r="486" spans="1:15" ht="12.75" customHeight="1">
      <c r="A486" s="31">
        <v>476</v>
      </c>
      <c r="B486" s="31" t="s">
        <v>569</v>
      </c>
      <c r="C486" s="31">
        <v>3475.3</v>
      </c>
      <c r="D486" s="40">
        <v>3500.4166666666665</v>
      </c>
      <c r="E486" s="40">
        <v>3416.8833333333332</v>
      </c>
      <c r="F486" s="40">
        <v>3358.4666666666667</v>
      </c>
      <c r="G486" s="40">
        <v>3274.9333333333334</v>
      </c>
      <c r="H486" s="40">
        <v>3558.833333333333</v>
      </c>
      <c r="I486" s="40">
        <v>3642.3666666666668</v>
      </c>
      <c r="J486" s="40">
        <v>3700.7833333333328</v>
      </c>
      <c r="K486" s="31">
        <v>3583.95</v>
      </c>
      <c r="L486" s="31">
        <v>3442</v>
      </c>
      <c r="M486" s="31">
        <v>0.35655999999999999</v>
      </c>
      <c r="N486" s="1"/>
      <c r="O486" s="1"/>
    </row>
    <row r="487" spans="1:15" ht="12.75" customHeight="1">
      <c r="A487" s="31">
        <v>477</v>
      </c>
      <c r="B487" s="31" t="s">
        <v>570</v>
      </c>
      <c r="C487" s="31">
        <v>489.1</v>
      </c>
      <c r="D487" s="40">
        <v>488.38333333333338</v>
      </c>
      <c r="E487" s="40">
        <v>482.76666666666677</v>
      </c>
      <c r="F487" s="40">
        <v>476.43333333333339</v>
      </c>
      <c r="G487" s="40">
        <v>470.81666666666678</v>
      </c>
      <c r="H487" s="40">
        <v>494.71666666666675</v>
      </c>
      <c r="I487" s="40">
        <v>500.33333333333343</v>
      </c>
      <c r="J487" s="40">
        <v>506.66666666666674</v>
      </c>
      <c r="K487" s="31">
        <v>494</v>
      </c>
      <c r="L487" s="31">
        <v>482.05</v>
      </c>
      <c r="M487" s="31">
        <v>5.3055000000000003</v>
      </c>
      <c r="N487" s="1"/>
      <c r="O487" s="1"/>
    </row>
    <row r="488" spans="1:15" ht="12.75" customHeight="1">
      <c r="A488" s="31">
        <v>478</v>
      </c>
      <c r="B488" s="31" t="s">
        <v>571</v>
      </c>
      <c r="C488" s="31">
        <v>3422.35</v>
      </c>
      <c r="D488" s="40">
        <v>3403</v>
      </c>
      <c r="E488" s="40">
        <v>3369.35</v>
      </c>
      <c r="F488" s="40">
        <v>3316.35</v>
      </c>
      <c r="G488" s="40">
        <v>3282.7</v>
      </c>
      <c r="H488" s="40">
        <v>3456</v>
      </c>
      <c r="I488" s="40">
        <v>3489.6499999999996</v>
      </c>
      <c r="J488" s="40">
        <v>3542.65</v>
      </c>
      <c r="K488" s="31">
        <v>3436.65</v>
      </c>
      <c r="L488" s="31">
        <v>3350</v>
      </c>
      <c r="M488" s="31">
        <v>9.6829999999999999E-2</v>
      </c>
      <c r="N488" s="1"/>
      <c r="O488" s="1"/>
    </row>
    <row r="489" spans="1:15" ht="12.75" customHeight="1">
      <c r="A489" s="31">
        <v>479</v>
      </c>
      <c r="B489" s="31" t="s">
        <v>572</v>
      </c>
      <c r="C489" s="31">
        <v>793</v>
      </c>
      <c r="D489" s="40">
        <v>790.06666666666661</v>
      </c>
      <c r="E489" s="40">
        <v>781.93333333333317</v>
      </c>
      <c r="F489" s="40">
        <v>770.86666666666656</v>
      </c>
      <c r="G489" s="40">
        <v>762.73333333333312</v>
      </c>
      <c r="H489" s="40">
        <v>801.13333333333321</v>
      </c>
      <c r="I489" s="40">
        <v>809.26666666666665</v>
      </c>
      <c r="J489" s="40">
        <v>820.33333333333326</v>
      </c>
      <c r="K489" s="31">
        <v>798.2</v>
      </c>
      <c r="L489" s="31">
        <v>779</v>
      </c>
      <c r="M489" s="31">
        <v>0.87017</v>
      </c>
      <c r="N489" s="1"/>
      <c r="O489" s="1"/>
    </row>
    <row r="490" spans="1:15" ht="12.75" customHeight="1">
      <c r="A490" s="31">
        <v>480</v>
      </c>
      <c r="B490" s="31" t="s">
        <v>573</v>
      </c>
      <c r="C490" s="31">
        <v>43.5</v>
      </c>
      <c r="D490" s="40">
        <v>43.683333333333337</v>
      </c>
      <c r="E490" s="40">
        <v>42.866666666666674</v>
      </c>
      <c r="F490" s="40">
        <v>42.233333333333334</v>
      </c>
      <c r="G490" s="40">
        <v>41.416666666666671</v>
      </c>
      <c r="H490" s="40">
        <v>44.316666666666677</v>
      </c>
      <c r="I490" s="40">
        <v>45.13333333333334</v>
      </c>
      <c r="J490" s="40">
        <v>45.76666666666668</v>
      </c>
      <c r="K490" s="31">
        <v>44.5</v>
      </c>
      <c r="L490" s="31">
        <v>43.05</v>
      </c>
      <c r="M490" s="31">
        <v>73.253590000000003</v>
      </c>
      <c r="N490" s="1"/>
      <c r="O490" s="1"/>
    </row>
    <row r="491" spans="1:15" ht="12.75" customHeight="1">
      <c r="A491" s="31">
        <v>481</v>
      </c>
      <c r="B491" s="31" t="s">
        <v>574</v>
      </c>
      <c r="C491" s="31">
        <v>1395.85</v>
      </c>
      <c r="D491" s="40">
        <v>1400.95</v>
      </c>
      <c r="E491" s="40">
        <v>1381.9</v>
      </c>
      <c r="F491" s="40">
        <v>1367.95</v>
      </c>
      <c r="G491" s="40">
        <v>1348.9</v>
      </c>
      <c r="H491" s="40">
        <v>1414.9</v>
      </c>
      <c r="I491" s="40">
        <v>1433.9499999999998</v>
      </c>
      <c r="J491" s="40">
        <v>1447.9</v>
      </c>
      <c r="K491" s="31">
        <v>1420</v>
      </c>
      <c r="L491" s="31">
        <v>1387</v>
      </c>
      <c r="M491" s="31">
        <v>0.30609999999999998</v>
      </c>
      <c r="N491" s="1"/>
      <c r="O491" s="1"/>
    </row>
    <row r="492" spans="1:15" ht="12.75" customHeight="1">
      <c r="A492" s="31">
        <v>482</v>
      </c>
      <c r="B492" s="31" t="s">
        <v>575</v>
      </c>
      <c r="C492" s="31">
        <v>1945.8</v>
      </c>
      <c r="D492" s="40">
        <v>1956.5333333333335</v>
      </c>
      <c r="E492" s="40">
        <v>1914.2666666666671</v>
      </c>
      <c r="F492" s="40">
        <v>1882.7333333333336</v>
      </c>
      <c r="G492" s="40">
        <v>1840.4666666666672</v>
      </c>
      <c r="H492" s="40">
        <v>1988.0666666666671</v>
      </c>
      <c r="I492" s="40">
        <v>2030.3333333333335</v>
      </c>
      <c r="J492" s="40">
        <v>2061.8666666666668</v>
      </c>
      <c r="K492" s="31">
        <v>1998.8</v>
      </c>
      <c r="L492" s="31">
        <v>1925</v>
      </c>
      <c r="M492" s="31">
        <v>1.0401</v>
      </c>
      <c r="N492" s="1"/>
      <c r="O492" s="1"/>
    </row>
    <row r="493" spans="1:15" ht="12.75" customHeight="1">
      <c r="A493" s="31">
        <v>483</v>
      </c>
      <c r="B493" s="31" t="s">
        <v>576</v>
      </c>
      <c r="C493" s="31">
        <v>273.60000000000002</v>
      </c>
      <c r="D493" s="40">
        <v>274.90000000000003</v>
      </c>
      <c r="E493" s="40">
        <v>270.50000000000006</v>
      </c>
      <c r="F493" s="40">
        <v>267.40000000000003</v>
      </c>
      <c r="G493" s="40">
        <v>263.00000000000006</v>
      </c>
      <c r="H493" s="40">
        <v>278.00000000000006</v>
      </c>
      <c r="I493" s="40">
        <v>282.40000000000003</v>
      </c>
      <c r="J493" s="40">
        <v>285.50000000000006</v>
      </c>
      <c r="K493" s="31">
        <v>279.3</v>
      </c>
      <c r="L493" s="31">
        <v>271.8</v>
      </c>
      <c r="M493" s="31">
        <v>1.64812</v>
      </c>
      <c r="N493" s="1"/>
      <c r="O493" s="1"/>
    </row>
    <row r="494" spans="1:15" ht="12.75" customHeight="1">
      <c r="A494" s="31">
        <v>484</v>
      </c>
      <c r="B494" s="31" t="s">
        <v>282</v>
      </c>
      <c r="C494" s="31">
        <v>935.45</v>
      </c>
      <c r="D494" s="40">
        <v>930.81666666666661</v>
      </c>
      <c r="E494" s="40">
        <v>916.63333333333321</v>
      </c>
      <c r="F494" s="40">
        <v>897.81666666666661</v>
      </c>
      <c r="G494" s="40">
        <v>883.63333333333321</v>
      </c>
      <c r="H494" s="40">
        <v>949.63333333333321</v>
      </c>
      <c r="I494" s="40">
        <v>963.81666666666661</v>
      </c>
      <c r="J494" s="40">
        <v>982.63333333333321</v>
      </c>
      <c r="K494" s="31">
        <v>945</v>
      </c>
      <c r="L494" s="31">
        <v>912</v>
      </c>
      <c r="M494" s="31">
        <v>3.9248400000000001</v>
      </c>
      <c r="N494" s="1"/>
      <c r="O494" s="1"/>
    </row>
    <row r="495" spans="1:15" ht="12.75" customHeight="1">
      <c r="A495" s="31">
        <v>485</v>
      </c>
      <c r="B495" s="31" t="s">
        <v>213</v>
      </c>
      <c r="C495" s="31">
        <v>301.85000000000002</v>
      </c>
      <c r="D495" s="40">
        <v>301.83333333333331</v>
      </c>
      <c r="E495" s="40">
        <v>298.66666666666663</v>
      </c>
      <c r="F495" s="40">
        <v>295.48333333333329</v>
      </c>
      <c r="G495" s="40">
        <v>292.31666666666661</v>
      </c>
      <c r="H495" s="40">
        <v>305.01666666666665</v>
      </c>
      <c r="I495" s="40">
        <v>308.18333333333328</v>
      </c>
      <c r="J495" s="40">
        <v>311.36666666666667</v>
      </c>
      <c r="K495" s="31">
        <v>305</v>
      </c>
      <c r="L495" s="31">
        <v>298.64999999999998</v>
      </c>
      <c r="M495" s="31">
        <v>73.431120000000007</v>
      </c>
      <c r="N495" s="1"/>
      <c r="O495" s="1"/>
    </row>
    <row r="496" spans="1:15" ht="12.75" customHeight="1">
      <c r="A496" s="31">
        <v>486</v>
      </c>
      <c r="B496" s="31" t="s">
        <v>577</v>
      </c>
      <c r="C496" s="31">
        <v>2910.7</v>
      </c>
      <c r="D496" s="40">
        <v>2927.2833333333333</v>
      </c>
      <c r="E496" s="40">
        <v>2883.4166666666665</v>
      </c>
      <c r="F496" s="40">
        <v>2856.1333333333332</v>
      </c>
      <c r="G496" s="40">
        <v>2812.2666666666664</v>
      </c>
      <c r="H496" s="40">
        <v>2954.5666666666666</v>
      </c>
      <c r="I496" s="40">
        <v>2998.4333333333334</v>
      </c>
      <c r="J496" s="40">
        <v>3025.7166666666667</v>
      </c>
      <c r="K496" s="31">
        <v>2971.15</v>
      </c>
      <c r="L496" s="31">
        <v>2900</v>
      </c>
      <c r="M496" s="31">
        <v>0.85226999999999997</v>
      </c>
      <c r="N496" s="1"/>
      <c r="O496" s="1"/>
    </row>
    <row r="497" spans="1:15" ht="12.75" customHeight="1">
      <c r="A497" s="31">
        <v>487</v>
      </c>
      <c r="B497" s="31" t="s">
        <v>578</v>
      </c>
      <c r="C497" s="31">
        <v>1962.75</v>
      </c>
      <c r="D497" s="40">
        <v>1952.7</v>
      </c>
      <c r="E497" s="40">
        <v>1910</v>
      </c>
      <c r="F497" s="40">
        <v>1857.25</v>
      </c>
      <c r="G497" s="40">
        <v>1814.55</v>
      </c>
      <c r="H497" s="40">
        <v>2005.45</v>
      </c>
      <c r="I497" s="40">
        <v>2048.1500000000005</v>
      </c>
      <c r="J497" s="40">
        <v>2100.9</v>
      </c>
      <c r="K497" s="31">
        <v>1995.4</v>
      </c>
      <c r="L497" s="31">
        <v>1899.95</v>
      </c>
      <c r="M497" s="31">
        <v>2.8181699999999998</v>
      </c>
      <c r="N497" s="1"/>
      <c r="O497" s="1"/>
    </row>
    <row r="498" spans="1:15" ht="12.75" customHeight="1">
      <c r="A498" s="31">
        <v>488</v>
      </c>
      <c r="B498" s="31" t="s">
        <v>129</v>
      </c>
      <c r="C498" s="31">
        <v>8.4</v>
      </c>
      <c r="D498" s="40">
        <v>8.1999999999999993</v>
      </c>
      <c r="E498" s="40">
        <v>7.8999999999999986</v>
      </c>
      <c r="F498" s="40">
        <v>7.3999999999999995</v>
      </c>
      <c r="G498" s="40">
        <v>7.0999999999999988</v>
      </c>
      <c r="H498" s="40">
        <v>8.6999999999999993</v>
      </c>
      <c r="I498" s="40">
        <v>9</v>
      </c>
      <c r="J498" s="40">
        <v>9.4999999999999982</v>
      </c>
      <c r="K498" s="31">
        <v>8.5</v>
      </c>
      <c r="L498" s="31">
        <v>7.7</v>
      </c>
      <c r="M498" s="31">
        <v>4323.5336299999999</v>
      </c>
      <c r="N498" s="1"/>
      <c r="O498" s="1"/>
    </row>
    <row r="499" spans="1:15" ht="12.75" customHeight="1">
      <c r="A499" s="31">
        <v>489</v>
      </c>
      <c r="B499" s="31" t="s">
        <v>214</v>
      </c>
      <c r="C499" s="31">
        <v>1213.0999999999999</v>
      </c>
      <c r="D499" s="40">
        <v>1209.3666666666666</v>
      </c>
      <c r="E499" s="40">
        <v>1199.7333333333331</v>
      </c>
      <c r="F499" s="40">
        <v>1186.3666666666666</v>
      </c>
      <c r="G499" s="40">
        <v>1176.7333333333331</v>
      </c>
      <c r="H499" s="40">
        <v>1222.7333333333331</v>
      </c>
      <c r="I499" s="40">
        <v>1232.3666666666668</v>
      </c>
      <c r="J499" s="40">
        <v>1245.7333333333331</v>
      </c>
      <c r="K499" s="31">
        <v>1219</v>
      </c>
      <c r="L499" s="31">
        <v>1196</v>
      </c>
      <c r="M499" s="31">
        <v>20.68928</v>
      </c>
      <c r="N499" s="1"/>
      <c r="O499" s="1"/>
    </row>
    <row r="500" spans="1:15" ht="12.75" customHeight="1">
      <c r="A500" s="31">
        <v>490</v>
      </c>
      <c r="B500" s="31" t="s">
        <v>579</v>
      </c>
      <c r="C500" s="31">
        <v>7408.35</v>
      </c>
      <c r="D500" s="40">
        <v>7397.6166666666659</v>
      </c>
      <c r="E500" s="40">
        <v>7350.7833333333319</v>
      </c>
      <c r="F500" s="40">
        <v>7293.2166666666662</v>
      </c>
      <c r="G500" s="40">
        <v>7246.3833333333323</v>
      </c>
      <c r="H500" s="40">
        <v>7455.1833333333316</v>
      </c>
      <c r="I500" s="40">
        <v>7502.0166666666655</v>
      </c>
      <c r="J500" s="40">
        <v>7559.5833333333312</v>
      </c>
      <c r="K500" s="31">
        <v>7444.45</v>
      </c>
      <c r="L500" s="31">
        <v>7340.05</v>
      </c>
      <c r="M500" s="31">
        <v>0.12292</v>
      </c>
      <c r="N500" s="1"/>
      <c r="O500" s="1"/>
    </row>
    <row r="501" spans="1:15" ht="12.75" customHeight="1">
      <c r="A501" s="31">
        <v>491</v>
      </c>
      <c r="B501" s="31" t="s">
        <v>580</v>
      </c>
      <c r="C501" s="31">
        <v>124.95</v>
      </c>
      <c r="D501" s="40">
        <v>123.2</v>
      </c>
      <c r="E501" s="40">
        <v>120</v>
      </c>
      <c r="F501" s="40">
        <v>115.05</v>
      </c>
      <c r="G501" s="40">
        <v>111.85</v>
      </c>
      <c r="H501" s="40">
        <v>128.15</v>
      </c>
      <c r="I501" s="40">
        <v>131.35000000000002</v>
      </c>
      <c r="J501" s="40">
        <v>136.30000000000001</v>
      </c>
      <c r="K501" s="31">
        <v>126.4</v>
      </c>
      <c r="L501" s="31">
        <v>118.25</v>
      </c>
      <c r="M501" s="31">
        <v>26.92482</v>
      </c>
      <c r="N501" s="1"/>
      <c r="O501" s="1"/>
    </row>
    <row r="502" spans="1:15" ht="12.75" customHeight="1">
      <c r="A502" s="31">
        <v>492</v>
      </c>
      <c r="B502" s="31" t="s">
        <v>581</v>
      </c>
      <c r="C502" s="31">
        <v>133.15</v>
      </c>
      <c r="D502" s="40">
        <v>134.20000000000002</v>
      </c>
      <c r="E502" s="40">
        <v>130.35000000000002</v>
      </c>
      <c r="F502" s="40">
        <v>127.55000000000001</v>
      </c>
      <c r="G502" s="40">
        <v>123.70000000000002</v>
      </c>
      <c r="H502" s="40">
        <v>137.00000000000003</v>
      </c>
      <c r="I502" s="40">
        <v>140.85</v>
      </c>
      <c r="J502" s="40">
        <v>143.65000000000003</v>
      </c>
      <c r="K502" s="31">
        <v>138.05000000000001</v>
      </c>
      <c r="L502" s="31">
        <v>131.4</v>
      </c>
      <c r="M502" s="31">
        <v>44.843960000000003</v>
      </c>
      <c r="N502" s="1"/>
      <c r="O502" s="1"/>
    </row>
    <row r="503" spans="1:15" ht="12.75" customHeight="1">
      <c r="A503" s="31">
        <v>493</v>
      </c>
      <c r="B503" s="31" t="s">
        <v>582</v>
      </c>
      <c r="C503" s="31">
        <v>519.29999999999995</v>
      </c>
      <c r="D503" s="40">
        <v>521.49999999999989</v>
      </c>
      <c r="E503" s="40">
        <v>513.8499999999998</v>
      </c>
      <c r="F503" s="40">
        <v>508.39999999999986</v>
      </c>
      <c r="G503" s="40">
        <v>500.74999999999977</v>
      </c>
      <c r="H503" s="40">
        <v>526.94999999999982</v>
      </c>
      <c r="I503" s="40">
        <v>534.59999999999991</v>
      </c>
      <c r="J503" s="40">
        <v>540.04999999999984</v>
      </c>
      <c r="K503" s="31">
        <v>529.15</v>
      </c>
      <c r="L503" s="31">
        <v>516.04999999999995</v>
      </c>
      <c r="M503" s="31">
        <v>4.6246099999999997</v>
      </c>
      <c r="N503" s="1"/>
      <c r="O503" s="1"/>
    </row>
    <row r="504" spans="1:15" ht="12.75" customHeight="1">
      <c r="A504" s="31">
        <v>494</v>
      </c>
      <c r="B504" s="31" t="s">
        <v>283</v>
      </c>
      <c r="C504" s="31">
        <v>2305.1</v>
      </c>
      <c r="D504" s="40">
        <v>2304.0500000000002</v>
      </c>
      <c r="E504" s="40">
        <v>2283.1000000000004</v>
      </c>
      <c r="F504" s="40">
        <v>2261.1000000000004</v>
      </c>
      <c r="G504" s="40">
        <v>2240.1500000000005</v>
      </c>
      <c r="H504" s="40">
        <v>2326.0500000000002</v>
      </c>
      <c r="I504" s="40">
        <v>2347</v>
      </c>
      <c r="J504" s="40">
        <v>2369</v>
      </c>
      <c r="K504" s="31">
        <v>2325</v>
      </c>
      <c r="L504" s="31">
        <v>2282.0500000000002</v>
      </c>
      <c r="M504" s="31">
        <v>0.83335999999999999</v>
      </c>
      <c r="N504" s="1"/>
      <c r="O504" s="1"/>
    </row>
    <row r="505" spans="1:15" ht="12.75" customHeight="1">
      <c r="A505" s="31">
        <v>495</v>
      </c>
      <c r="B505" s="31" t="s">
        <v>215</v>
      </c>
      <c r="C505" s="31">
        <v>662.35</v>
      </c>
      <c r="D505" s="40">
        <v>660.30000000000007</v>
      </c>
      <c r="E505" s="40">
        <v>656.05000000000018</v>
      </c>
      <c r="F505" s="40">
        <v>649.75000000000011</v>
      </c>
      <c r="G505" s="40">
        <v>645.50000000000023</v>
      </c>
      <c r="H505" s="40">
        <v>666.60000000000014</v>
      </c>
      <c r="I505" s="40">
        <v>670.84999999999991</v>
      </c>
      <c r="J505" s="40">
        <v>677.15000000000009</v>
      </c>
      <c r="K505" s="31">
        <v>664.55</v>
      </c>
      <c r="L505" s="31">
        <v>654</v>
      </c>
      <c r="M505" s="31">
        <v>58.057299999999998</v>
      </c>
      <c r="N505" s="1"/>
      <c r="O505" s="1"/>
    </row>
    <row r="506" spans="1:15" ht="12.75" customHeight="1">
      <c r="A506" s="31">
        <v>496</v>
      </c>
      <c r="B506" s="31" t="s">
        <v>583</v>
      </c>
      <c r="C506" s="31">
        <v>415.6</v>
      </c>
      <c r="D506" s="40">
        <v>415.84999999999997</v>
      </c>
      <c r="E506" s="40">
        <v>412.29999999999995</v>
      </c>
      <c r="F506" s="40">
        <v>409</v>
      </c>
      <c r="G506" s="40">
        <v>405.45</v>
      </c>
      <c r="H506" s="40">
        <v>419.14999999999992</v>
      </c>
      <c r="I506" s="40">
        <v>422.7</v>
      </c>
      <c r="J506" s="40">
        <v>425.99999999999989</v>
      </c>
      <c r="K506" s="31">
        <v>419.4</v>
      </c>
      <c r="L506" s="31">
        <v>412.55</v>
      </c>
      <c r="M506" s="31">
        <v>2.4432900000000002</v>
      </c>
      <c r="N506" s="1"/>
      <c r="O506" s="1"/>
    </row>
    <row r="507" spans="1:15" ht="12.75" customHeight="1">
      <c r="A507" s="31">
        <v>497</v>
      </c>
      <c r="B507" s="31" t="s">
        <v>284</v>
      </c>
      <c r="C507" s="31">
        <v>10.95</v>
      </c>
      <c r="D507" s="40">
        <v>10.949999999999998</v>
      </c>
      <c r="E507" s="40">
        <v>10.799999999999995</v>
      </c>
      <c r="F507" s="40">
        <v>10.649999999999999</v>
      </c>
      <c r="G507" s="40">
        <v>10.499999999999996</v>
      </c>
      <c r="H507" s="40">
        <v>11.099999999999994</v>
      </c>
      <c r="I507" s="40">
        <v>11.249999999999996</v>
      </c>
      <c r="J507" s="40">
        <v>11.399999999999993</v>
      </c>
      <c r="K507" s="31">
        <v>11.1</v>
      </c>
      <c r="L507" s="31">
        <v>10.8</v>
      </c>
      <c r="M507" s="31">
        <v>893.10140999999999</v>
      </c>
      <c r="N507" s="1"/>
      <c r="O507" s="1"/>
    </row>
    <row r="508" spans="1:15" ht="12.75" customHeight="1">
      <c r="A508" s="31">
        <v>498</v>
      </c>
      <c r="B508" s="31" t="s">
        <v>216</v>
      </c>
      <c r="C508" s="31">
        <v>183</v>
      </c>
      <c r="D508" s="40">
        <v>181.21666666666667</v>
      </c>
      <c r="E508" s="40">
        <v>178.68333333333334</v>
      </c>
      <c r="F508" s="40">
        <v>174.36666666666667</v>
      </c>
      <c r="G508" s="40">
        <v>171.83333333333334</v>
      </c>
      <c r="H508" s="40">
        <v>185.53333333333333</v>
      </c>
      <c r="I508" s="40">
        <v>188.06666666666669</v>
      </c>
      <c r="J508" s="40">
        <v>192.38333333333333</v>
      </c>
      <c r="K508" s="31">
        <v>183.75</v>
      </c>
      <c r="L508" s="31">
        <v>176.9</v>
      </c>
      <c r="M508" s="31">
        <v>86.923509999999993</v>
      </c>
      <c r="N508" s="1"/>
      <c r="O508" s="1"/>
    </row>
    <row r="509" spans="1:15" ht="12.75" customHeight="1">
      <c r="A509" s="31">
        <v>499</v>
      </c>
      <c r="B509" s="31" t="s">
        <v>584</v>
      </c>
      <c r="C509" s="31">
        <v>467.8</v>
      </c>
      <c r="D509" s="40">
        <v>461.01666666666665</v>
      </c>
      <c r="E509" s="40">
        <v>449.7833333333333</v>
      </c>
      <c r="F509" s="40">
        <v>431.76666666666665</v>
      </c>
      <c r="G509" s="40">
        <v>420.5333333333333</v>
      </c>
      <c r="H509" s="40">
        <v>479.0333333333333</v>
      </c>
      <c r="I509" s="40">
        <v>490.26666666666665</v>
      </c>
      <c r="J509" s="40">
        <v>508.2833333333333</v>
      </c>
      <c r="K509" s="31">
        <v>472.25</v>
      </c>
      <c r="L509" s="31">
        <v>443</v>
      </c>
      <c r="M509" s="31">
        <v>23.307700000000001</v>
      </c>
      <c r="N509" s="1"/>
      <c r="O509" s="1"/>
    </row>
    <row r="510" spans="1:15" ht="12.75" customHeight="1">
      <c r="A510" s="31">
        <v>500</v>
      </c>
      <c r="B510" s="31" t="s">
        <v>585</v>
      </c>
      <c r="C510" s="31">
        <v>2377.4499999999998</v>
      </c>
      <c r="D510" s="40">
        <v>2364.15</v>
      </c>
      <c r="E510" s="40">
        <v>2338.3000000000002</v>
      </c>
      <c r="F510" s="40">
        <v>2299.15</v>
      </c>
      <c r="G510" s="40">
        <v>2273.3000000000002</v>
      </c>
      <c r="H510" s="40">
        <v>2403.3000000000002</v>
      </c>
      <c r="I510" s="40">
        <v>2429.1499999999996</v>
      </c>
      <c r="J510" s="40">
        <v>2468.3000000000002</v>
      </c>
      <c r="K510" s="31">
        <v>2390</v>
      </c>
      <c r="L510" s="31">
        <v>2325</v>
      </c>
      <c r="M510" s="31">
        <v>0.26568999999999998</v>
      </c>
      <c r="N510" s="1"/>
      <c r="O510" s="1"/>
    </row>
    <row r="511" spans="1:15" ht="12.75" customHeight="1">
      <c r="A511" s="31">
        <v>501</v>
      </c>
      <c r="B511" s="31" t="s">
        <v>586</v>
      </c>
      <c r="C511" s="31">
        <v>2201.85</v>
      </c>
      <c r="D511" s="40">
        <v>2205.3166666666666</v>
      </c>
      <c r="E511" s="40">
        <v>2186.5333333333333</v>
      </c>
      <c r="F511" s="40">
        <v>2171.2166666666667</v>
      </c>
      <c r="G511" s="40">
        <v>2152.4333333333334</v>
      </c>
      <c r="H511" s="40">
        <v>2220.6333333333332</v>
      </c>
      <c r="I511" s="40">
        <v>2239.4166666666661</v>
      </c>
      <c r="J511" s="40">
        <v>2254.7333333333331</v>
      </c>
      <c r="K511" s="31">
        <v>2224.1</v>
      </c>
      <c r="L511" s="31">
        <v>2190</v>
      </c>
      <c r="M511" s="31">
        <v>0.13186</v>
      </c>
      <c r="N511" s="1"/>
      <c r="O511" s="1"/>
    </row>
    <row r="512" spans="1:15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A513" s="7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A514" s="69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7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70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6" t="s">
        <v>587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8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9" t="s">
        <v>222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223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224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225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226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227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customHeight="1">
      <c r="A534" s="70" t="s">
        <v>228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customHeight="1">
      <c r="A535" s="70" t="s">
        <v>229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customHeight="1">
      <c r="A536" s="70" t="s">
        <v>230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customHeight="1">
      <c r="A537" s="70" t="s">
        <v>231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D10" sqref="D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289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453"/>
      <c r="B5" s="454"/>
      <c r="C5" s="453"/>
      <c r="D5" s="454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288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588</v>
      </c>
      <c r="B7" s="455" t="s">
        <v>589</v>
      </c>
      <c r="C7" s="454"/>
      <c r="D7" s="7">
        <f>Main!B10</f>
        <v>44452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15.75" customHeight="1">
      <c r="A9" s="87" t="s">
        <v>590</v>
      </c>
      <c r="B9" s="88" t="s">
        <v>591</v>
      </c>
      <c r="C9" s="88" t="s">
        <v>592</v>
      </c>
      <c r="D9" s="88" t="s">
        <v>593</v>
      </c>
      <c r="E9" s="88" t="s">
        <v>594</v>
      </c>
      <c r="F9" s="88" t="s">
        <v>595</v>
      </c>
      <c r="G9" s="88" t="s">
        <v>596</v>
      </c>
      <c r="H9" s="88" t="s">
        <v>597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44448</v>
      </c>
      <c r="B10" s="32">
        <v>540718</v>
      </c>
      <c r="C10" s="31" t="s">
        <v>991</v>
      </c>
      <c r="D10" s="31" t="s">
        <v>992</v>
      </c>
      <c r="E10" s="31" t="s">
        <v>598</v>
      </c>
      <c r="F10" s="90">
        <v>24000</v>
      </c>
      <c r="G10" s="32">
        <v>20.7</v>
      </c>
      <c r="H10" s="32" t="s">
        <v>315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44448</v>
      </c>
      <c r="B11" s="32">
        <v>540718</v>
      </c>
      <c r="C11" s="31" t="s">
        <v>991</v>
      </c>
      <c r="D11" s="31" t="s">
        <v>993</v>
      </c>
      <c r="E11" s="31" t="s">
        <v>598</v>
      </c>
      <c r="F11" s="90">
        <v>24000</v>
      </c>
      <c r="G11" s="32">
        <v>20.7</v>
      </c>
      <c r="H11" s="32" t="s">
        <v>315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44448</v>
      </c>
      <c r="B12" s="32">
        <v>540718</v>
      </c>
      <c r="C12" s="31" t="s">
        <v>991</v>
      </c>
      <c r="D12" s="31" t="s">
        <v>994</v>
      </c>
      <c r="E12" s="31" t="s">
        <v>598</v>
      </c>
      <c r="F12" s="90">
        <v>24000</v>
      </c>
      <c r="G12" s="32">
        <v>20.7</v>
      </c>
      <c r="H12" s="32" t="s">
        <v>315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44448</v>
      </c>
      <c r="B13" s="32">
        <v>540718</v>
      </c>
      <c r="C13" s="31" t="s">
        <v>991</v>
      </c>
      <c r="D13" s="31" t="s">
        <v>995</v>
      </c>
      <c r="E13" s="31" t="s">
        <v>599</v>
      </c>
      <c r="F13" s="90">
        <v>18000</v>
      </c>
      <c r="G13" s="32">
        <v>20.7</v>
      </c>
      <c r="H13" s="32" t="s">
        <v>315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44448</v>
      </c>
      <c r="B14" s="32">
        <v>540718</v>
      </c>
      <c r="C14" s="31" t="s">
        <v>991</v>
      </c>
      <c r="D14" s="31" t="s">
        <v>996</v>
      </c>
      <c r="E14" s="31" t="s">
        <v>599</v>
      </c>
      <c r="F14" s="90">
        <v>366000</v>
      </c>
      <c r="G14" s="32">
        <v>20.7</v>
      </c>
      <c r="H14" s="32" t="s">
        <v>315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44448</v>
      </c>
      <c r="B15" s="32">
        <v>540718</v>
      </c>
      <c r="C15" s="31" t="s">
        <v>991</v>
      </c>
      <c r="D15" s="31" t="s">
        <v>997</v>
      </c>
      <c r="E15" s="31" t="s">
        <v>598</v>
      </c>
      <c r="F15" s="90">
        <v>24000</v>
      </c>
      <c r="G15" s="32">
        <v>20.7</v>
      </c>
      <c r="H15" s="32" t="s">
        <v>315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44448</v>
      </c>
      <c r="B16" s="32">
        <v>540718</v>
      </c>
      <c r="C16" s="31" t="s">
        <v>991</v>
      </c>
      <c r="D16" s="31" t="s">
        <v>998</v>
      </c>
      <c r="E16" s="31" t="s">
        <v>598</v>
      </c>
      <c r="F16" s="90">
        <v>30000</v>
      </c>
      <c r="G16" s="32">
        <v>20.7</v>
      </c>
      <c r="H16" s="32" t="s">
        <v>315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44448</v>
      </c>
      <c r="B17" s="32">
        <v>540718</v>
      </c>
      <c r="C17" s="31" t="s">
        <v>991</v>
      </c>
      <c r="D17" s="31" t="s">
        <v>999</v>
      </c>
      <c r="E17" s="31" t="s">
        <v>598</v>
      </c>
      <c r="F17" s="90">
        <v>18000</v>
      </c>
      <c r="G17" s="32">
        <v>20.7</v>
      </c>
      <c r="H17" s="32" t="s">
        <v>315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44448</v>
      </c>
      <c r="B18" s="32">
        <v>540718</v>
      </c>
      <c r="C18" s="31" t="s">
        <v>991</v>
      </c>
      <c r="D18" s="31" t="s">
        <v>1000</v>
      </c>
      <c r="E18" s="31" t="s">
        <v>598</v>
      </c>
      <c r="F18" s="90">
        <v>120000</v>
      </c>
      <c r="G18" s="32">
        <v>20.7</v>
      </c>
      <c r="H18" s="32" t="s">
        <v>315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44448</v>
      </c>
      <c r="B19" s="32">
        <v>540718</v>
      </c>
      <c r="C19" s="31" t="s">
        <v>991</v>
      </c>
      <c r="D19" s="31" t="s">
        <v>1001</v>
      </c>
      <c r="E19" s="31" t="s">
        <v>598</v>
      </c>
      <c r="F19" s="90">
        <v>48000</v>
      </c>
      <c r="G19" s="32">
        <v>20.7</v>
      </c>
      <c r="H19" s="32" t="s">
        <v>315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44448</v>
      </c>
      <c r="B20" s="32">
        <v>540718</v>
      </c>
      <c r="C20" s="31" t="s">
        <v>991</v>
      </c>
      <c r="D20" s="31" t="s">
        <v>1002</v>
      </c>
      <c r="E20" s="31" t="s">
        <v>599</v>
      </c>
      <c r="F20" s="90">
        <v>60000</v>
      </c>
      <c r="G20" s="32">
        <v>20.7</v>
      </c>
      <c r="H20" s="32" t="s">
        <v>315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44448</v>
      </c>
      <c r="B21" s="32">
        <v>540718</v>
      </c>
      <c r="C21" s="31" t="s">
        <v>991</v>
      </c>
      <c r="D21" s="31" t="s">
        <v>1003</v>
      </c>
      <c r="E21" s="31" t="s">
        <v>599</v>
      </c>
      <c r="F21" s="90">
        <v>78000</v>
      </c>
      <c r="G21" s="32">
        <v>20.7</v>
      </c>
      <c r="H21" s="32" t="s">
        <v>315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44448</v>
      </c>
      <c r="B22" s="32">
        <v>540718</v>
      </c>
      <c r="C22" s="31" t="s">
        <v>991</v>
      </c>
      <c r="D22" s="31" t="s">
        <v>1004</v>
      </c>
      <c r="E22" s="31" t="s">
        <v>599</v>
      </c>
      <c r="F22" s="90">
        <v>114000</v>
      </c>
      <c r="G22" s="32">
        <v>20.7</v>
      </c>
      <c r="H22" s="32" t="s">
        <v>315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44448</v>
      </c>
      <c r="B23" s="32">
        <v>540718</v>
      </c>
      <c r="C23" s="31" t="s">
        <v>991</v>
      </c>
      <c r="D23" s="31" t="s">
        <v>1005</v>
      </c>
      <c r="E23" s="31" t="s">
        <v>598</v>
      </c>
      <c r="F23" s="90">
        <v>24000</v>
      </c>
      <c r="G23" s="32">
        <v>20.7</v>
      </c>
      <c r="H23" s="32" t="s">
        <v>315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44448</v>
      </c>
      <c r="B24" s="32">
        <v>540718</v>
      </c>
      <c r="C24" s="31" t="s">
        <v>991</v>
      </c>
      <c r="D24" s="31" t="s">
        <v>1006</v>
      </c>
      <c r="E24" s="31" t="s">
        <v>598</v>
      </c>
      <c r="F24" s="90">
        <v>36000</v>
      </c>
      <c r="G24" s="32">
        <v>20.7</v>
      </c>
      <c r="H24" s="32" t="s">
        <v>315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44448</v>
      </c>
      <c r="B25" s="32">
        <v>540718</v>
      </c>
      <c r="C25" s="31" t="s">
        <v>991</v>
      </c>
      <c r="D25" s="31" t="s">
        <v>1007</v>
      </c>
      <c r="E25" s="31" t="s">
        <v>598</v>
      </c>
      <c r="F25" s="90">
        <v>24000</v>
      </c>
      <c r="G25" s="32">
        <v>20.7</v>
      </c>
      <c r="H25" s="32" t="s">
        <v>315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44448</v>
      </c>
      <c r="B26" s="32">
        <v>540718</v>
      </c>
      <c r="C26" s="31" t="s">
        <v>991</v>
      </c>
      <c r="D26" s="31" t="s">
        <v>1008</v>
      </c>
      <c r="E26" s="31" t="s">
        <v>598</v>
      </c>
      <c r="F26" s="90">
        <v>48000</v>
      </c>
      <c r="G26" s="32">
        <v>20.7</v>
      </c>
      <c r="H26" s="32" t="s">
        <v>315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44448</v>
      </c>
      <c r="B27" s="32">
        <v>540718</v>
      </c>
      <c r="C27" s="31" t="s">
        <v>991</v>
      </c>
      <c r="D27" s="31" t="s">
        <v>1009</v>
      </c>
      <c r="E27" s="31" t="s">
        <v>598</v>
      </c>
      <c r="F27" s="90">
        <v>48000</v>
      </c>
      <c r="G27" s="32">
        <v>20.7</v>
      </c>
      <c r="H27" s="32" t="s">
        <v>315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44448</v>
      </c>
      <c r="B28" s="32">
        <v>532929</v>
      </c>
      <c r="C28" s="31" t="s">
        <v>330</v>
      </c>
      <c r="D28" s="31" t="s">
        <v>1010</v>
      </c>
      <c r="E28" s="31" t="s">
        <v>598</v>
      </c>
      <c r="F28" s="90">
        <v>1417910</v>
      </c>
      <c r="G28" s="32">
        <v>401.45</v>
      </c>
      <c r="H28" s="32" t="s">
        <v>315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44448</v>
      </c>
      <c r="B29" s="32">
        <v>532929</v>
      </c>
      <c r="C29" s="31" t="s">
        <v>330</v>
      </c>
      <c r="D29" s="31" t="s">
        <v>1011</v>
      </c>
      <c r="E29" s="31" t="s">
        <v>599</v>
      </c>
      <c r="F29" s="90">
        <v>1417910</v>
      </c>
      <c r="G29" s="32">
        <v>401.45</v>
      </c>
      <c r="H29" s="32" t="s">
        <v>315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44448</v>
      </c>
      <c r="B30" s="32">
        <v>540681</v>
      </c>
      <c r="C30" s="31" t="s">
        <v>1012</v>
      </c>
      <c r="D30" s="31" t="s">
        <v>1013</v>
      </c>
      <c r="E30" s="31" t="s">
        <v>598</v>
      </c>
      <c r="F30" s="90">
        <v>40000</v>
      </c>
      <c r="G30" s="32">
        <v>8.4700000000000006</v>
      </c>
      <c r="H30" s="32" t="s">
        <v>315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44448</v>
      </c>
      <c r="B31" s="32">
        <v>500469</v>
      </c>
      <c r="C31" s="31" t="s">
        <v>104</v>
      </c>
      <c r="D31" s="31" t="s">
        <v>1010</v>
      </c>
      <c r="E31" s="31" t="s">
        <v>598</v>
      </c>
      <c r="F31" s="90">
        <v>11339015</v>
      </c>
      <c r="G31" s="32">
        <v>83.05</v>
      </c>
      <c r="H31" s="32" t="s">
        <v>315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44448</v>
      </c>
      <c r="B32" s="32">
        <v>500469</v>
      </c>
      <c r="C32" s="31" t="s">
        <v>104</v>
      </c>
      <c r="D32" s="31" t="s">
        <v>1011</v>
      </c>
      <c r="E32" s="31" t="s">
        <v>599</v>
      </c>
      <c r="F32" s="90">
        <v>11339015</v>
      </c>
      <c r="G32" s="32">
        <v>83.05</v>
      </c>
      <c r="H32" s="32" t="s">
        <v>315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44448</v>
      </c>
      <c r="B33" s="32">
        <v>540614</v>
      </c>
      <c r="C33" s="31" t="s">
        <v>1014</v>
      </c>
      <c r="D33" s="31" t="s">
        <v>1015</v>
      </c>
      <c r="E33" s="31" t="s">
        <v>599</v>
      </c>
      <c r="F33" s="90">
        <v>1500000</v>
      </c>
      <c r="G33" s="32">
        <v>21.2</v>
      </c>
      <c r="H33" s="32" t="s">
        <v>315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44448</v>
      </c>
      <c r="B34" s="32">
        <v>540614</v>
      </c>
      <c r="C34" s="31" t="s">
        <v>1014</v>
      </c>
      <c r="D34" s="31" t="s">
        <v>1016</v>
      </c>
      <c r="E34" s="31" t="s">
        <v>598</v>
      </c>
      <c r="F34" s="90">
        <v>1000000</v>
      </c>
      <c r="G34" s="32">
        <v>21.2</v>
      </c>
      <c r="H34" s="32" t="s">
        <v>315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44448</v>
      </c>
      <c r="B35" s="32">
        <v>540614</v>
      </c>
      <c r="C35" s="31" t="s">
        <v>1014</v>
      </c>
      <c r="D35" s="31" t="s">
        <v>1017</v>
      </c>
      <c r="E35" s="31" t="s">
        <v>598</v>
      </c>
      <c r="F35" s="90">
        <v>500000</v>
      </c>
      <c r="G35" s="32">
        <v>21.2</v>
      </c>
      <c r="H35" s="32" t="s">
        <v>315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44448</v>
      </c>
      <c r="B36" s="32">
        <v>530787</v>
      </c>
      <c r="C36" s="31" t="s">
        <v>1018</v>
      </c>
      <c r="D36" s="31" t="s">
        <v>1019</v>
      </c>
      <c r="E36" s="31" t="s">
        <v>598</v>
      </c>
      <c r="F36" s="90">
        <v>50000</v>
      </c>
      <c r="G36" s="32">
        <v>19.05</v>
      </c>
      <c r="H36" s="32" t="s">
        <v>315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44448</v>
      </c>
      <c r="B37" s="32">
        <v>530787</v>
      </c>
      <c r="C37" s="31" t="s">
        <v>1018</v>
      </c>
      <c r="D37" s="31" t="s">
        <v>1020</v>
      </c>
      <c r="E37" s="31" t="s">
        <v>598</v>
      </c>
      <c r="F37" s="90">
        <v>9000</v>
      </c>
      <c r="G37" s="32">
        <v>19.100000000000001</v>
      </c>
      <c r="H37" s="32" t="s">
        <v>315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44448</v>
      </c>
      <c r="B38" s="32">
        <v>530787</v>
      </c>
      <c r="C38" s="31" t="s">
        <v>1018</v>
      </c>
      <c r="D38" s="31" t="s">
        <v>1021</v>
      </c>
      <c r="E38" s="31" t="s">
        <v>598</v>
      </c>
      <c r="F38" s="90">
        <v>66890</v>
      </c>
      <c r="G38" s="32">
        <v>19.05</v>
      </c>
      <c r="H38" s="32" t="s">
        <v>315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44448</v>
      </c>
      <c r="B39" s="32">
        <v>530787</v>
      </c>
      <c r="C39" s="31" t="s">
        <v>1018</v>
      </c>
      <c r="D39" s="31" t="s">
        <v>1022</v>
      </c>
      <c r="E39" s="31" t="s">
        <v>599</v>
      </c>
      <c r="F39" s="90">
        <v>164890</v>
      </c>
      <c r="G39" s="32">
        <v>19.059999999999999</v>
      </c>
      <c r="H39" s="32" t="s">
        <v>315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44448</v>
      </c>
      <c r="B40" s="32">
        <v>530787</v>
      </c>
      <c r="C40" s="31" t="s">
        <v>1018</v>
      </c>
      <c r="D40" s="31" t="s">
        <v>1023</v>
      </c>
      <c r="E40" s="31" t="s">
        <v>598</v>
      </c>
      <c r="F40" s="90">
        <v>25000</v>
      </c>
      <c r="G40" s="32">
        <v>19.05</v>
      </c>
      <c r="H40" s="32" t="s">
        <v>315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44448</v>
      </c>
      <c r="B41" s="32">
        <v>505212</v>
      </c>
      <c r="C41" s="31" t="s">
        <v>1024</v>
      </c>
      <c r="D41" s="31" t="s">
        <v>965</v>
      </c>
      <c r="E41" s="31" t="s">
        <v>598</v>
      </c>
      <c r="F41" s="90">
        <v>25767</v>
      </c>
      <c r="G41" s="32">
        <v>63.2</v>
      </c>
      <c r="H41" s="32" t="s">
        <v>315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44448</v>
      </c>
      <c r="B42" s="32">
        <v>505212</v>
      </c>
      <c r="C42" s="31" t="s">
        <v>1024</v>
      </c>
      <c r="D42" s="31" t="s">
        <v>1025</v>
      </c>
      <c r="E42" s="31" t="s">
        <v>599</v>
      </c>
      <c r="F42" s="90">
        <v>24309</v>
      </c>
      <c r="G42" s="32">
        <v>63.19</v>
      </c>
      <c r="H42" s="32" t="s">
        <v>315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44448</v>
      </c>
      <c r="B43" s="32">
        <v>543286</v>
      </c>
      <c r="C43" s="31" t="s">
        <v>1026</v>
      </c>
      <c r="D43" s="31" t="s">
        <v>1027</v>
      </c>
      <c r="E43" s="31" t="s">
        <v>598</v>
      </c>
      <c r="F43" s="90">
        <v>66000</v>
      </c>
      <c r="G43" s="32">
        <v>17.55</v>
      </c>
      <c r="H43" s="32" t="s">
        <v>315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44448</v>
      </c>
      <c r="B44" s="32">
        <v>543286</v>
      </c>
      <c r="C44" s="31" t="s">
        <v>1026</v>
      </c>
      <c r="D44" s="31" t="s">
        <v>1028</v>
      </c>
      <c r="E44" s="31" t="s">
        <v>599</v>
      </c>
      <c r="F44" s="90">
        <v>36000</v>
      </c>
      <c r="G44" s="32">
        <v>17.5</v>
      </c>
      <c r="H44" s="32" t="s">
        <v>315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44448</v>
      </c>
      <c r="B45" s="32">
        <v>523062</v>
      </c>
      <c r="C45" s="31" t="s">
        <v>1029</v>
      </c>
      <c r="D45" s="31" t="s">
        <v>1030</v>
      </c>
      <c r="E45" s="31" t="s">
        <v>598</v>
      </c>
      <c r="F45" s="90">
        <v>15995</v>
      </c>
      <c r="G45" s="32">
        <v>7.45</v>
      </c>
      <c r="H45" s="32" t="s">
        <v>315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44448</v>
      </c>
      <c r="B46" s="32">
        <v>539814</v>
      </c>
      <c r="C46" s="31" t="s">
        <v>1031</v>
      </c>
      <c r="D46" s="31" t="s">
        <v>1032</v>
      </c>
      <c r="E46" s="31" t="s">
        <v>599</v>
      </c>
      <c r="F46" s="90">
        <v>17000</v>
      </c>
      <c r="G46" s="32">
        <v>68.27</v>
      </c>
      <c r="H46" s="32" t="s">
        <v>315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44448</v>
      </c>
      <c r="B47" s="32">
        <v>539814</v>
      </c>
      <c r="C47" s="31" t="s">
        <v>1031</v>
      </c>
      <c r="D47" s="31" t="s">
        <v>1033</v>
      </c>
      <c r="E47" s="31" t="s">
        <v>599</v>
      </c>
      <c r="F47" s="90">
        <v>20000</v>
      </c>
      <c r="G47" s="32">
        <v>68.09</v>
      </c>
      <c r="H47" s="32" t="s">
        <v>315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44448</v>
      </c>
      <c r="B48" s="32">
        <v>526622</v>
      </c>
      <c r="C48" s="31" t="s">
        <v>1034</v>
      </c>
      <c r="D48" s="31" t="s">
        <v>883</v>
      </c>
      <c r="E48" s="31" t="s">
        <v>598</v>
      </c>
      <c r="F48" s="90">
        <v>1149195</v>
      </c>
      <c r="G48" s="32">
        <v>0.35</v>
      </c>
      <c r="H48" s="32" t="s">
        <v>315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44448</v>
      </c>
      <c r="B49" s="32">
        <v>526622</v>
      </c>
      <c r="C49" s="31" t="s">
        <v>1034</v>
      </c>
      <c r="D49" s="31" t="s">
        <v>883</v>
      </c>
      <c r="E49" s="31" t="s">
        <v>599</v>
      </c>
      <c r="F49" s="90">
        <v>2649195</v>
      </c>
      <c r="G49" s="32">
        <v>0.37</v>
      </c>
      <c r="H49" s="32" t="s">
        <v>315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44448</v>
      </c>
      <c r="B50" s="32">
        <v>531456</v>
      </c>
      <c r="C50" s="31" t="s">
        <v>946</v>
      </c>
      <c r="D50" s="31" t="s">
        <v>947</v>
      </c>
      <c r="E50" s="31" t="s">
        <v>599</v>
      </c>
      <c r="F50" s="90">
        <v>1891777</v>
      </c>
      <c r="G50" s="32">
        <v>1</v>
      </c>
      <c r="H50" s="32" t="s">
        <v>315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44448</v>
      </c>
      <c r="B51" s="32">
        <v>531456</v>
      </c>
      <c r="C51" s="31" t="s">
        <v>946</v>
      </c>
      <c r="D51" s="31" t="s">
        <v>1035</v>
      </c>
      <c r="E51" s="31" t="s">
        <v>598</v>
      </c>
      <c r="F51" s="90">
        <v>350000</v>
      </c>
      <c r="G51" s="32">
        <v>0.98</v>
      </c>
      <c r="H51" s="32" t="s">
        <v>315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44448</v>
      </c>
      <c r="B52" s="32">
        <v>531456</v>
      </c>
      <c r="C52" s="31" t="s">
        <v>946</v>
      </c>
      <c r="D52" s="31" t="s">
        <v>1035</v>
      </c>
      <c r="E52" s="31" t="s">
        <v>599</v>
      </c>
      <c r="F52" s="90">
        <v>50000</v>
      </c>
      <c r="G52" s="32">
        <v>1.03</v>
      </c>
      <c r="H52" s="32" t="s">
        <v>315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44448</v>
      </c>
      <c r="B53" s="32">
        <v>542801</v>
      </c>
      <c r="C53" s="31" t="s">
        <v>1036</v>
      </c>
      <c r="D53" s="31" t="s">
        <v>1037</v>
      </c>
      <c r="E53" s="31" t="s">
        <v>598</v>
      </c>
      <c r="F53" s="90">
        <v>18000</v>
      </c>
      <c r="G53" s="32">
        <v>26.6</v>
      </c>
      <c r="H53" s="32" t="s">
        <v>315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44448</v>
      </c>
      <c r="B54" s="32">
        <v>539767</v>
      </c>
      <c r="C54" s="31" t="s">
        <v>966</v>
      </c>
      <c r="D54" s="31" t="s">
        <v>1038</v>
      </c>
      <c r="E54" s="31" t="s">
        <v>598</v>
      </c>
      <c r="F54" s="90">
        <v>40637</v>
      </c>
      <c r="G54" s="32">
        <v>15.5</v>
      </c>
      <c r="H54" s="32" t="s">
        <v>315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44448</v>
      </c>
      <c r="B55" s="32">
        <v>539760</v>
      </c>
      <c r="C55" s="31" t="s">
        <v>1039</v>
      </c>
      <c r="D55" s="31" t="s">
        <v>1040</v>
      </c>
      <c r="E55" s="31" t="s">
        <v>598</v>
      </c>
      <c r="F55" s="90">
        <v>450000</v>
      </c>
      <c r="G55" s="32">
        <v>27</v>
      </c>
      <c r="H55" s="32" t="s">
        <v>315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44448</v>
      </c>
      <c r="B56" s="32">
        <v>539760</v>
      </c>
      <c r="C56" s="31" t="s">
        <v>1039</v>
      </c>
      <c r="D56" s="31" t="s">
        <v>1041</v>
      </c>
      <c r="E56" s="31" t="s">
        <v>599</v>
      </c>
      <c r="F56" s="90">
        <v>450000</v>
      </c>
      <c r="G56" s="32">
        <v>27</v>
      </c>
      <c r="H56" s="32" t="s">
        <v>315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44448</v>
      </c>
      <c r="B57" s="32">
        <v>540719</v>
      </c>
      <c r="C57" s="31" t="s">
        <v>190</v>
      </c>
      <c r="D57" s="31" t="s">
        <v>1042</v>
      </c>
      <c r="E57" s="31" t="s">
        <v>598</v>
      </c>
      <c r="F57" s="90">
        <v>9635692</v>
      </c>
      <c r="G57" s="32">
        <v>1171</v>
      </c>
      <c r="H57" s="32" t="s">
        <v>315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44448</v>
      </c>
      <c r="B58" s="32">
        <v>540719</v>
      </c>
      <c r="C58" s="31" t="s">
        <v>190</v>
      </c>
      <c r="D58" s="31" t="s">
        <v>1043</v>
      </c>
      <c r="E58" s="31" t="s">
        <v>599</v>
      </c>
      <c r="F58" s="90">
        <v>23000000</v>
      </c>
      <c r="G58" s="32">
        <v>1171.07</v>
      </c>
      <c r="H58" s="32" t="s">
        <v>315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44448</v>
      </c>
      <c r="B59" s="32">
        <v>526544</v>
      </c>
      <c r="C59" s="31" t="s">
        <v>967</v>
      </c>
      <c r="D59" s="31" t="s">
        <v>969</v>
      </c>
      <c r="E59" s="31" t="s">
        <v>598</v>
      </c>
      <c r="F59" s="90">
        <v>395998</v>
      </c>
      <c r="G59" s="32">
        <v>14.1</v>
      </c>
      <c r="H59" s="32" t="s">
        <v>315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44448</v>
      </c>
      <c r="B60" s="32">
        <v>526544</v>
      </c>
      <c r="C60" s="31" t="s">
        <v>967</v>
      </c>
      <c r="D60" s="31" t="s">
        <v>968</v>
      </c>
      <c r="E60" s="31" t="s">
        <v>599</v>
      </c>
      <c r="F60" s="90">
        <v>400000</v>
      </c>
      <c r="G60" s="32">
        <v>14.1</v>
      </c>
      <c r="H60" s="32" t="s">
        <v>315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44448</v>
      </c>
      <c r="B61" s="32">
        <v>532007</v>
      </c>
      <c r="C61" s="31" t="s">
        <v>1044</v>
      </c>
      <c r="D61" s="31" t="s">
        <v>1045</v>
      </c>
      <c r="E61" s="31" t="s">
        <v>599</v>
      </c>
      <c r="F61" s="90">
        <v>68500</v>
      </c>
      <c r="G61" s="32">
        <v>6.51</v>
      </c>
      <c r="H61" s="32" t="s">
        <v>315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44448</v>
      </c>
      <c r="B62" s="32">
        <v>532007</v>
      </c>
      <c r="C62" s="20" t="s">
        <v>1044</v>
      </c>
      <c r="D62" s="20" t="s">
        <v>1046</v>
      </c>
      <c r="E62" s="31" t="s">
        <v>598</v>
      </c>
      <c r="F62" s="90">
        <v>68500</v>
      </c>
      <c r="G62" s="32">
        <v>6.51</v>
      </c>
      <c r="H62" s="32" t="s">
        <v>315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44448</v>
      </c>
      <c r="B63" s="32">
        <v>512229</v>
      </c>
      <c r="C63" s="31" t="s">
        <v>1047</v>
      </c>
      <c r="D63" s="31" t="s">
        <v>1048</v>
      </c>
      <c r="E63" s="31" t="s">
        <v>599</v>
      </c>
      <c r="F63" s="90">
        <v>218644</v>
      </c>
      <c r="G63" s="32">
        <v>140.93</v>
      </c>
      <c r="H63" s="32" t="s">
        <v>315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44448</v>
      </c>
      <c r="B64" s="32">
        <v>512229</v>
      </c>
      <c r="C64" s="31" t="s">
        <v>1047</v>
      </c>
      <c r="D64" s="31" t="s">
        <v>1049</v>
      </c>
      <c r="E64" s="31" t="s">
        <v>598</v>
      </c>
      <c r="F64" s="90">
        <v>217289</v>
      </c>
      <c r="G64" s="32">
        <v>140.91999999999999</v>
      </c>
      <c r="H64" s="32" t="s">
        <v>315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44448</v>
      </c>
      <c r="B65" s="32" t="s">
        <v>932</v>
      </c>
      <c r="C65" s="31" t="s">
        <v>933</v>
      </c>
      <c r="D65" s="31" t="s">
        <v>861</v>
      </c>
      <c r="E65" s="31" t="s">
        <v>598</v>
      </c>
      <c r="F65" s="90">
        <v>49243</v>
      </c>
      <c r="G65" s="32">
        <v>443.41</v>
      </c>
      <c r="H65" s="32" t="s">
        <v>600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44448</v>
      </c>
      <c r="B66" s="32" t="s">
        <v>932</v>
      </c>
      <c r="C66" s="31" t="s">
        <v>933</v>
      </c>
      <c r="D66" s="31" t="s">
        <v>862</v>
      </c>
      <c r="E66" s="31" t="s">
        <v>598</v>
      </c>
      <c r="F66" s="90">
        <v>39695</v>
      </c>
      <c r="G66" s="32">
        <v>444.36</v>
      </c>
      <c r="H66" s="32" t="s">
        <v>600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44448</v>
      </c>
      <c r="B67" s="32" t="s">
        <v>1050</v>
      </c>
      <c r="C67" s="31" t="s">
        <v>1051</v>
      </c>
      <c r="D67" s="31" t="s">
        <v>1052</v>
      </c>
      <c r="E67" s="31" t="s">
        <v>598</v>
      </c>
      <c r="F67" s="90">
        <v>297000</v>
      </c>
      <c r="G67" s="32">
        <v>89</v>
      </c>
      <c r="H67" s="32" t="s">
        <v>600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44448</v>
      </c>
      <c r="B68" s="32" t="s">
        <v>336</v>
      </c>
      <c r="C68" s="31" t="s">
        <v>1053</v>
      </c>
      <c r="D68" s="31" t="s">
        <v>861</v>
      </c>
      <c r="E68" s="31" t="s">
        <v>598</v>
      </c>
      <c r="F68" s="90">
        <v>381306</v>
      </c>
      <c r="G68" s="32">
        <v>908.19</v>
      </c>
      <c r="H68" s="32" t="s">
        <v>600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44448</v>
      </c>
      <c r="B69" s="32" t="s">
        <v>1054</v>
      </c>
      <c r="C69" s="31" t="s">
        <v>1055</v>
      </c>
      <c r="D69" s="31" t="s">
        <v>1056</v>
      </c>
      <c r="E69" s="31" t="s">
        <v>598</v>
      </c>
      <c r="F69" s="90">
        <v>162550</v>
      </c>
      <c r="G69" s="32">
        <v>150.75</v>
      </c>
      <c r="H69" s="32" t="s">
        <v>600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44448</v>
      </c>
      <c r="B70" s="32" t="s">
        <v>372</v>
      </c>
      <c r="C70" s="31" t="s">
        <v>1057</v>
      </c>
      <c r="D70" s="31" t="s">
        <v>1058</v>
      </c>
      <c r="E70" s="31" t="s">
        <v>598</v>
      </c>
      <c r="F70" s="90">
        <v>10107796</v>
      </c>
      <c r="G70" s="32">
        <v>7.75</v>
      </c>
      <c r="H70" s="32" t="s">
        <v>600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44448</v>
      </c>
      <c r="B71" s="32" t="s">
        <v>970</v>
      </c>
      <c r="C71" s="31" t="s">
        <v>971</v>
      </c>
      <c r="D71" s="31" t="s">
        <v>972</v>
      </c>
      <c r="E71" s="31" t="s">
        <v>598</v>
      </c>
      <c r="F71" s="90">
        <v>1602944</v>
      </c>
      <c r="G71" s="32">
        <v>106.03</v>
      </c>
      <c r="H71" s="32" t="s">
        <v>600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44448</v>
      </c>
      <c r="B72" s="32" t="s">
        <v>973</v>
      </c>
      <c r="C72" s="31" t="s">
        <v>974</v>
      </c>
      <c r="D72" s="31" t="s">
        <v>1059</v>
      </c>
      <c r="E72" s="31" t="s">
        <v>598</v>
      </c>
      <c r="F72" s="90">
        <v>90757</v>
      </c>
      <c r="G72" s="32">
        <v>82.18</v>
      </c>
      <c r="H72" s="32" t="s">
        <v>600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44448</v>
      </c>
      <c r="B73" s="32" t="s">
        <v>1060</v>
      </c>
      <c r="C73" s="31" t="s">
        <v>1061</v>
      </c>
      <c r="D73" s="31" t="s">
        <v>1062</v>
      </c>
      <c r="E73" s="31" t="s">
        <v>598</v>
      </c>
      <c r="F73" s="90">
        <v>126000</v>
      </c>
      <c r="G73" s="32">
        <v>14.05</v>
      </c>
      <c r="H73" s="32" t="s">
        <v>600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44448</v>
      </c>
      <c r="B74" s="32" t="s">
        <v>1063</v>
      </c>
      <c r="C74" s="31" t="s">
        <v>1064</v>
      </c>
      <c r="D74" s="31" t="s">
        <v>1065</v>
      </c>
      <c r="E74" s="31" t="s">
        <v>598</v>
      </c>
      <c r="F74" s="90">
        <v>100000</v>
      </c>
      <c r="G74" s="32">
        <v>24.3</v>
      </c>
      <c r="H74" s="32" t="s">
        <v>600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44448</v>
      </c>
      <c r="B75" s="32" t="s">
        <v>1063</v>
      </c>
      <c r="C75" s="31" t="s">
        <v>1064</v>
      </c>
      <c r="D75" s="31" t="s">
        <v>975</v>
      </c>
      <c r="E75" s="31" t="s">
        <v>598</v>
      </c>
      <c r="F75" s="90">
        <v>150000</v>
      </c>
      <c r="G75" s="32">
        <v>24.3</v>
      </c>
      <c r="H75" s="32" t="s">
        <v>600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44448</v>
      </c>
      <c r="B76" s="32" t="s">
        <v>1066</v>
      </c>
      <c r="C76" s="31" t="s">
        <v>1067</v>
      </c>
      <c r="D76" s="31" t="s">
        <v>1068</v>
      </c>
      <c r="E76" s="31" t="s">
        <v>598</v>
      </c>
      <c r="F76" s="90">
        <v>1500000</v>
      </c>
      <c r="G76" s="32">
        <v>38.6</v>
      </c>
      <c r="H76" s="32" t="s">
        <v>600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44448</v>
      </c>
      <c r="B77" s="32" t="s">
        <v>1069</v>
      </c>
      <c r="C77" s="31" t="s">
        <v>1070</v>
      </c>
      <c r="D77" s="31" t="s">
        <v>1071</v>
      </c>
      <c r="E77" s="31" t="s">
        <v>598</v>
      </c>
      <c r="F77" s="90">
        <v>400000</v>
      </c>
      <c r="G77" s="32">
        <v>11.1</v>
      </c>
      <c r="H77" s="32" t="s">
        <v>600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44448</v>
      </c>
      <c r="B78" s="32" t="s">
        <v>1072</v>
      </c>
      <c r="C78" s="31" t="s">
        <v>1073</v>
      </c>
      <c r="D78" s="31" t="s">
        <v>1074</v>
      </c>
      <c r="E78" s="31" t="s">
        <v>598</v>
      </c>
      <c r="F78" s="90">
        <v>119366</v>
      </c>
      <c r="G78" s="32">
        <v>62.58</v>
      </c>
      <c r="H78" s="32" t="s">
        <v>600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44448</v>
      </c>
      <c r="B79" s="32" t="s">
        <v>902</v>
      </c>
      <c r="C79" s="31" t="s">
        <v>903</v>
      </c>
      <c r="D79" s="31" t="s">
        <v>1075</v>
      </c>
      <c r="E79" s="31" t="s">
        <v>598</v>
      </c>
      <c r="F79" s="90">
        <v>9090</v>
      </c>
      <c r="G79" s="32">
        <v>52.4</v>
      </c>
      <c r="H79" s="32" t="s">
        <v>600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44448</v>
      </c>
      <c r="B80" s="32" t="s">
        <v>902</v>
      </c>
      <c r="C80" s="31" t="s">
        <v>903</v>
      </c>
      <c r="D80" s="31" t="s">
        <v>1076</v>
      </c>
      <c r="E80" s="31" t="s">
        <v>598</v>
      </c>
      <c r="F80" s="90">
        <v>100000</v>
      </c>
      <c r="G80" s="32">
        <v>52.4</v>
      </c>
      <c r="H80" s="32" t="s">
        <v>600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44448</v>
      </c>
      <c r="B81" s="32" t="s">
        <v>902</v>
      </c>
      <c r="C81" s="31" t="s">
        <v>903</v>
      </c>
      <c r="D81" s="31" t="s">
        <v>883</v>
      </c>
      <c r="E81" s="31" t="s">
        <v>598</v>
      </c>
      <c r="F81" s="90">
        <v>140000</v>
      </c>
      <c r="G81" s="32">
        <v>52.4</v>
      </c>
      <c r="H81" s="32" t="s">
        <v>600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44448</v>
      </c>
      <c r="B82" s="32" t="s">
        <v>948</v>
      </c>
      <c r="C82" s="31" t="s">
        <v>949</v>
      </c>
      <c r="D82" s="31" t="s">
        <v>1077</v>
      </c>
      <c r="E82" s="31" t="s">
        <v>598</v>
      </c>
      <c r="F82" s="90">
        <v>60000</v>
      </c>
      <c r="G82" s="32">
        <v>93.2</v>
      </c>
      <c r="H82" s="32" t="s">
        <v>600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44448</v>
      </c>
      <c r="B83" s="32" t="s">
        <v>948</v>
      </c>
      <c r="C83" s="31" t="s">
        <v>949</v>
      </c>
      <c r="D83" s="31" t="s">
        <v>1078</v>
      </c>
      <c r="E83" s="31" t="s">
        <v>598</v>
      </c>
      <c r="F83" s="90">
        <v>73526</v>
      </c>
      <c r="G83" s="32">
        <v>93.16</v>
      </c>
      <c r="H83" s="32" t="s">
        <v>600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44448</v>
      </c>
      <c r="B84" s="32" t="s">
        <v>1079</v>
      </c>
      <c r="C84" s="31" t="s">
        <v>1080</v>
      </c>
      <c r="D84" s="31" t="s">
        <v>1081</v>
      </c>
      <c r="E84" s="31" t="s">
        <v>599</v>
      </c>
      <c r="F84" s="90">
        <v>66784</v>
      </c>
      <c r="G84" s="32">
        <v>149.28</v>
      </c>
      <c r="H84" s="32" t="s">
        <v>600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44448</v>
      </c>
      <c r="B85" s="32" t="s">
        <v>932</v>
      </c>
      <c r="C85" s="31" t="s">
        <v>933</v>
      </c>
      <c r="D85" s="31" t="s">
        <v>862</v>
      </c>
      <c r="E85" s="31" t="s">
        <v>599</v>
      </c>
      <c r="F85" s="90">
        <v>40223</v>
      </c>
      <c r="G85" s="32">
        <v>444.61</v>
      </c>
      <c r="H85" s="32" t="s">
        <v>600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44448</v>
      </c>
      <c r="B86" s="32" t="s">
        <v>932</v>
      </c>
      <c r="C86" s="31" t="s">
        <v>933</v>
      </c>
      <c r="D86" s="31" t="s">
        <v>861</v>
      </c>
      <c r="E86" s="31" t="s">
        <v>599</v>
      </c>
      <c r="F86" s="90">
        <v>49243</v>
      </c>
      <c r="G86" s="32">
        <v>443.46</v>
      </c>
      <c r="H86" s="32" t="s">
        <v>600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44448</v>
      </c>
      <c r="B87" s="32" t="s">
        <v>1050</v>
      </c>
      <c r="C87" s="31" t="s">
        <v>1051</v>
      </c>
      <c r="D87" s="31" t="s">
        <v>1082</v>
      </c>
      <c r="E87" s="31" t="s">
        <v>599</v>
      </c>
      <c r="F87" s="90">
        <v>324000</v>
      </c>
      <c r="G87" s="32">
        <v>89.05</v>
      </c>
      <c r="H87" s="32" t="s">
        <v>600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44448</v>
      </c>
      <c r="B88" s="32" t="s">
        <v>336</v>
      </c>
      <c r="C88" s="31" t="s">
        <v>1053</v>
      </c>
      <c r="D88" s="31" t="s">
        <v>861</v>
      </c>
      <c r="E88" s="31" t="s">
        <v>599</v>
      </c>
      <c r="F88" s="90">
        <v>381306</v>
      </c>
      <c r="G88" s="32">
        <v>908.54</v>
      </c>
      <c r="H88" s="32" t="s">
        <v>600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44448</v>
      </c>
      <c r="B89" s="32" t="s">
        <v>1054</v>
      </c>
      <c r="C89" s="31" t="s">
        <v>1055</v>
      </c>
      <c r="D89" s="31" t="s">
        <v>1056</v>
      </c>
      <c r="E89" s="31" t="s">
        <v>599</v>
      </c>
      <c r="F89" s="90">
        <v>50</v>
      </c>
      <c r="G89" s="32">
        <v>150.75</v>
      </c>
      <c r="H89" s="32" t="s">
        <v>600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44448</v>
      </c>
      <c r="B90" s="32" t="s">
        <v>1054</v>
      </c>
      <c r="C90" s="31" t="s">
        <v>1055</v>
      </c>
      <c r="D90" s="31" t="s">
        <v>1083</v>
      </c>
      <c r="E90" s="31" t="s">
        <v>599</v>
      </c>
      <c r="F90" s="90">
        <v>181654</v>
      </c>
      <c r="G90" s="32">
        <v>150.75</v>
      </c>
      <c r="H90" s="32" t="s">
        <v>600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44448</v>
      </c>
      <c r="B91" s="32" t="s">
        <v>372</v>
      </c>
      <c r="C91" s="31" t="s">
        <v>1057</v>
      </c>
      <c r="D91" s="31" t="s">
        <v>1058</v>
      </c>
      <c r="E91" s="31" t="s">
        <v>599</v>
      </c>
      <c r="F91" s="90">
        <v>11067796</v>
      </c>
      <c r="G91" s="32">
        <v>7.73</v>
      </c>
      <c r="H91" s="32" t="s">
        <v>600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44448</v>
      </c>
      <c r="B92" s="32" t="s">
        <v>976</v>
      </c>
      <c r="C92" s="31" t="s">
        <v>977</v>
      </c>
      <c r="D92" s="31" t="s">
        <v>978</v>
      </c>
      <c r="E92" s="31" t="s">
        <v>599</v>
      </c>
      <c r="F92" s="90">
        <v>28000</v>
      </c>
      <c r="G92" s="32">
        <v>42.3</v>
      </c>
      <c r="H92" s="32" t="s">
        <v>600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44448</v>
      </c>
      <c r="B93" s="32" t="s">
        <v>970</v>
      </c>
      <c r="C93" s="31" t="s">
        <v>971</v>
      </c>
      <c r="D93" s="31" t="s">
        <v>972</v>
      </c>
      <c r="E93" s="31" t="s">
        <v>599</v>
      </c>
      <c r="F93" s="90">
        <v>1126460</v>
      </c>
      <c r="G93" s="32">
        <v>103.18</v>
      </c>
      <c r="H93" s="32" t="s">
        <v>600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44448</v>
      </c>
      <c r="B94" s="32" t="s">
        <v>973</v>
      </c>
      <c r="C94" s="31" t="s">
        <v>974</v>
      </c>
      <c r="D94" s="31" t="s">
        <v>1059</v>
      </c>
      <c r="E94" s="31" t="s">
        <v>599</v>
      </c>
      <c r="F94" s="90">
        <v>32056</v>
      </c>
      <c r="G94" s="32">
        <v>81.42</v>
      </c>
      <c r="H94" s="32" t="s">
        <v>600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44448</v>
      </c>
      <c r="B95" s="32" t="s">
        <v>1063</v>
      </c>
      <c r="C95" s="31" t="s">
        <v>1064</v>
      </c>
      <c r="D95" s="31" t="s">
        <v>975</v>
      </c>
      <c r="E95" s="31" t="s">
        <v>599</v>
      </c>
      <c r="F95" s="90">
        <v>100000</v>
      </c>
      <c r="G95" s="32">
        <v>24.3</v>
      </c>
      <c r="H95" s="32" t="s">
        <v>600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44448</v>
      </c>
      <c r="B96" s="32" t="s">
        <v>1063</v>
      </c>
      <c r="C96" s="31" t="s">
        <v>1064</v>
      </c>
      <c r="D96" s="31" t="s">
        <v>1065</v>
      </c>
      <c r="E96" s="31" t="s">
        <v>599</v>
      </c>
      <c r="F96" s="90">
        <v>110000</v>
      </c>
      <c r="G96" s="32">
        <v>24.3</v>
      </c>
      <c r="H96" s="32" t="s">
        <v>600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44448</v>
      </c>
      <c r="B97" s="32" t="s">
        <v>1066</v>
      </c>
      <c r="C97" s="31" t="s">
        <v>1067</v>
      </c>
      <c r="D97" s="31" t="s">
        <v>1084</v>
      </c>
      <c r="E97" s="31" t="s">
        <v>599</v>
      </c>
      <c r="F97" s="90">
        <v>2500000</v>
      </c>
      <c r="G97" s="32">
        <v>38.6</v>
      </c>
      <c r="H97" s="32" t="s">
        <v>600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44448</v>
      </c>
      <c r="B98" s="32" t="s">
        <v>1066</v>
      </c>
      <c r="C98" s="31" t="s">
        <v>1067</v>
      </c>
      <c r="D98" s="31" t="s">
        <v>1068</v>
      </c>
      <c r="E98" s="31" t="s">
        <v>599</v>
      </c>
      <c r="F98" s="90">
        <v>2500000</v>
      </c>
      <c r="G98" s="32">
        <v>38.6</v>
      </c>
      <c r="H98" s="32" t="s">
        <v>600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44448</v>
      </c>
      <c r="B99" s="32" t="s">
        <v>1069</v>
      </c>
      <c r="C99" s="31" t="s">
        <v>1070</v>
      </c>
      <c r="D99" s="31" t="s">
        <v>1085</v>
      </c>
      <c r="E99" s="31" t="s">
        <v>599</v>
      </c>
      <c r="F99" s="90">
        <v>400000</v>
      </c>
      <c r="G99" s="32">
        <v>11.1</v>
      </c>
      <c r="H99" s="32" t="s">
        <v>600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44448</v>
      </c>
      <c r="B100" s="32" t="s">
        <v>1072</v>
      </c>
      <c r="C100" s="31" t="s">
        <v>1073</v>
      </c>
      <c r="D100" s="31" t="s">
        <v>1074</v>
      </c>
      <c r="E100" s="31" t="s">
        <v>599</v>
      </c>
      <c r="F100" s="90">
        <v>118770</v>
      </c>
      <c r="G100" s="32">
        <v>62.35</v>
      </c>
      <c r="H100" s="32" t="s">
        <v>600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44448</v>
      </c>
      <c r="B101" s="32" t="s">
        <v>902</v>
      </c>
      <c r="C101" s="31" t="s">
        <v>903</v>
      </c>
      <c r="D101" s="31" t="s">
        <v>1075</v>
      </c>
      <c r="E101" s="31" t="s">
        <v>599</v>
      </c>
      <c r="F101" s="90">
        <v>100000</v>
      </c>
      <c r="G101" s="32">
        <v>52.4</v>
      </c>
      <c r="H101" s="32" t="s">
        <v>600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44448</v>
      </c>
      <c r="B102" s="32" t="s">
        <v>902</v>
      </c>
      <c r="C102" s="31" t="s">
        <v>903</v>
      </c>
      <c r="D102" s="31" t="s">
        <v>883</v>
      </c>
      <c r="E102" s="31" t="s">
        <v>599</v>
      </c>
      <c r="F102" s="90">
        <v>46</v>
      </c>
      <c r="G102" s="32">
        <v>52.4</v>
      </c>
      <c r="H102" s="32" t="s">
        <v>600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44448</v>
      </c>
      <c r="B103" s="32" t="s">
        <v>902</v>
      </c>
      <c r="C103" s="31" t="s">
        <v>903</v>
      </c>
      <c r="D103" s="31" t="s">
        <v>975</v>
      </c>
      <c r="E103" s="31" t="s">
        <v>599</v>
      </c>
      <c r="F103" s="90">
        <v>85000</v>
      </c>
      <c r="G103" s="32">
        <v>52.4</v>
      </c>
      <c r="H103" s="32" t="s">
        <v>600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>
        <v>44448</v>
      </c>
      <c r="B104" s="32" t="s">
        <v>948</v>
      </c>
      <c r="C104" s="31" t="s">
        <v>949</v>
      </c>
      <c r="D104" s="31" t="s">
        <v>979</v>
      </c>
      <c r="E104" s="31" t="s">
        <v>599</v>
      </c>
      <c r="F104" s="90">
        <v>100000</v>
      </c>
      <c r="G104" s="32">
        <v>92.71</v>
      </c>
      <c r="H104" s="32" t="s">
        <v>600</v>
      </c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>
        <v>44448</v>
      </c>
      <c r="B105" s="32" t="s">
        <v>948</v>
      </c>
      <c r="C105" s="31" t="s">
        <v>949</v>
      </c>
      <c r="D105" s="31" t="s">
        <v>1078</v>
      </c>
      <c r="E105" s="31" t="s">
        <v>599</v>
      </c>
      <c r="F105" s="90">
        <v>18000</v>
      </c>
      <c r="G105" s="32">
        <v>93.2</v>
      </c>
      <c r="H105" s="32" t="s">
        <v>600</v>
      </c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/>
      <c r="B106" s="32"/>
      <c r="C106" s="31"/>
      <c r="D106" s="31"/>
      <c r="E106" s="31"/>
      <c r="F106" s="90"/>
      <c r="G106" s="32"/>
      <c r="H106" s="32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/>
      <c r="B107" s="32"/>
      <c r="C107" s="31"/>
      <c r="D107" s="31"/>
      <c r="E107" s="31"/>
      <c r="F107" s="90"/>
      <c r="G107" s="32"/>
      <c r="H107" s="32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/>
      <c r="B108" s="32"/>
      <c r="C108" s="31"/>
      <c r="D108" s="31"/>
      <c r="E108" s="31"/>
      <c r="F108" s="90"/>
      <c r="G108" s="32"/>
      <c r="H108" s="32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/>
      <c r="B109" s="32"/>
      <c r="C109" s="31"/>
      <c r="D109" s="31"/>
      <c r="E109" s="31"/>
      <c r="F109" s="90"/>
      <c r="G109" s="32"/>
      <c r="H109" s="32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/>
      <c r="B110" s="32"/>
      <c r="C110" s="31"/>
      <c r="D110" s="31"/>
      <c r="E110" s="31"/>
      <c r="F110" s="90"/>
      <c r="G110" s="32"/>
      <c r="H110" s="32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/>
      <c r="B111" s="32"/>
      <c r="C111" s="31"/>
      <c r="D111" s="31"/>
      <c r="E111" s="31"/>
      <c r="F111" s="90"/>
      <c r="G111" s="32"/>
      <c r="H111" s="32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/>
      <c r="B112" s="32"/>
      <c r="C112" s="31"/>
      <c r="D112" s="31"/>
      <c r="E112" s="31"/>
      <c r="F112" s="90"/>
      <c r="G112" s="32"/>
      <c r="H112" s="32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/>
      <c r="B113" s="32"/>
      <c r="C113" s="31"/>
      <c r="D113" s="31"/>
      <c r="E113" s="31"/>
      <c r="F113" s="90"/>
      <c r="G113" s="32"/>
      <c r="H113" s="32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/>
      <c r="B114" s="32"/>
      <c r="C114" s="31"/>
      <c r="D114" s="31"/>
      <c r="E114" s="31"/>
      <c r="F114" s="90"/>
      <c r="G114" s="32"/>
      <c r="H114" s="32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/>
      <c r="B115" s="32"/>
      <c r="C115" s="31"/>
      <c r="D115" s="31"/>
      <c r="E115" s="31"/>
      <c r="F115" s="90"/>
      <c r="G115" s="32"/>
      <c r="H115" s="32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/>
      <c r="B116" s="32"/>
      <c r="C116" s="31"/>
      <c r="D116" s="31"/>
      <c r="E116" s="31"/>
      <c r="F116" s="90"/>
      <c r="G116" s="32"/>
      <c r="H116" s="32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/>
      <c r="B117" s="32"/>
      <c r="C117" s="31"/>
      <c r="D117" s="31"/>
      <c r="E117" s="31"/>
      <c r="F117" s="90"/>
      <c r="G117" s="32"/>
      <c r="H117" s="32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/>
      <c r="B118" s="32"/>
      <c r="C118" s="31"/>
      <c r="D118" s="31"/>
      <c r="E118" s="31"/>
      <c r="F118" s="90"/>
      <c r="G118" s="32"/>
      <c r="H118" s="32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/>
      <c r="B119" s="32"/>
      <c r="C119" s="31"/>
      <c r="D119" s="31"/>
      <c r="E119" s="31"/>
      <c r="F119" s="90"/>
      <c r="G119" s="32"/>
      <c r="H119" s="32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/>
      <c r="B120" s="32"/>
      <c r="C120" s="31"/>
      <c r="D120" s="31"/>
      <c r="E120" s="31"/>
      <c r="F120" s="90"/>
      <c r="G120" s="32"/>
      <c r="H120" s="32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/>
      <c r="B121" s="32"/>
      <c r="C121" s="31"/>
      <c r="D121" s="31"/>
      <c r="E121" s="31"/>
      <c r="F121" s="90"/>
      <c r="G121" s="32"/>
      <c r="H121" s="32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/>
      <c r="B122" s="32"/>
      <c r="C122" s="31"/>
      <c r="D122" s="31"/>
      <c r="E122" s="31"/>
      <c r="F122" s="90"/>
      <c r="G122" s="32"/>
      <c r="H122" s="32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/>
      <c r="B123" s="32"/>
      <c r="C123" s="31"/>
      <c r="D123" s="31"/>
      <c r="E123" s="31"/>
      <c r="F123" s="90"/>
      <c r="G123" s="32"/>
      <c r="H123" s="32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/>
      <c r="B124" s="32"/>
      <c r="C124" s="31"/>
      <c r="D124" s="31"/>
      <c r="E124" s="31"/>
      <c r="F124" s="90"/>
      <c r="G124" s="32"/>
      <c r="H124" s="32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/>
      <c r="B125" s="32"/>
      <c r="C125" s="31"/>
      <c r="D125" s="31"/>
      <c r="E125" s="31"/>
      <c r="F125" s="90"/>
      <c r="G125" s="32"/>
      <c r="H125" s="32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/>
      <c r="B126" s="32"/>
      <c r="C126" s="31"/>
      <c r="D126" s="31"/>
      <c r="E126" s="31"/>
      <c r="F126" s="90"/>
      <c r="G126" s="32"/>
      <c r="H126" s="32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/>
      <c r="B127" s="32"/>
      <c r="C127" s="31"/>
      <c r="D127" s="31"/>
      <c r="E127" s="31"/>
      <c r="F127" s="90"/>
      <c r="G127" s="32"/>
      <c r="H127" s="32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/>
      <c r="B128" s="32"/>
      <c r="C128" s="31"/>
      <c r="D128" s="31"/>
      <c r="E128" s="31"/>
      <c r="F128" s="90"/>
      <c r="G128" s="32"/>
      <c r="H128" s="32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/>
      <c r="B129" s="32"/>
      <c r="C129" s="31"/>
      <c r="D129" s="31"/>
      <c r="E129" s="31"/>
      <c r="F129" s="90"/>
      <c r="G129" s="32"/>
      <c r="H129" s="32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/>
      <c r="B130" s="32"/>
      <c r="C130" s="31"/>
      <c r="D130" s="31"/>
      <c r="E130" s="31"/>
      <c r="F130" s="90"/>
      <c r="G130" s="32"/>
      <c r="H130" s="32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/>
      <c r="B131" s="32"/>
      <c r="C131" s="31"/>
      <c r="D131" s="31"/>
      <c r="E131" s="31"/>
      <c r="F131" s="90"/>
      <c r="G131" s="32"/>
      <c r="H131" s="32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/>
      <c r="B132" s="32"/>
      <c r="C132" s="31"/>
      <c r="D132" s="31"/>
      <c r="E132" s="31"/>
      <c r="F132" s="90"/>
      <c r="G132" s="32"/>
      <c r="H132" s="32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/>
      <c r="B133" s="32"/>
      <c r="C133" s="31"/>
      <c r="D133" s="31"/>
      <c r="E133" s="31"/>
      <c r="F133" s="90"/>
      <c r="G133" s="32"/>
      <c r="H133" s="32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/>
      <c r="B134" s="32"/>
      <c r="C134" s="31"/>
      <c r="D134" s="31"/>
      <c r="E134" s="31"/>
      <c r="F134" s="90"/>
      <c r="G134" s="32"/>
      <c r="H134" s="32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/>
      <c r="B135" s="32"/>
      <c r="C135" s="31"/>
      <c r="D135" s="31"/>
      <c r="E135" s="31"/>
      <c r="F135" s="90"/>
      <c r="G135" s="32"/>
      <c r="H135" s="32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/>
      <c r="B136" s="32"/>
      <c r="C136" s="31"/>
      <c r="D136" s="31"/>
      <c r="E136" s="31"/>
      <c r="F136" s="90"/>
      <c r="G136" s="32"/>
      <c r="H136" s="32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/>
      <c r="B137" s="32"/>
      <c r="C137" s="31"/>
      <c r="D137" s="31"/>
      <c r="E137" s="31"/>
      <c r="F137" s="90"/>
      <c r="G137" s="32"/>
      <c r="H137" s="32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/>
      <c r="B138" s="32"/>
      <c r="C138" s="31"/>
      <c r="D138" s="31"/>
      <c r="E138" s="31"/>
      <c r="F138" s="90"/>
      <c r="G138" s="32"/>
      <c r="H138" s="32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/>
      <c r="B139" s="32"/>
      <c r="C139" s="31"/>
      <c r="D139" s="31"/>
      <c r="E139" s="31"/>
      <c r="F139" s="90"/>
      <c r="G139" s="32"/>
      <c r="H139" s="32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/>
      <c r="B140" s="32"/>
      <c r="C140" s="31"/>
      <c r="D140" s="31"/>
      <c r="E140" s="31"/>
      <c r="F140" s="90"/>
      <c r="G140" s="32"/>
      <c r="H140" s="32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/>
      <c r="B141" s="32"/>
      <c r="C141" s="31"/>
      <c r="D141" s="31"/>
      <c r="E141" s="31"/>
      <c r="F141" s="90"/>
      <c r="G141" s="32"/>
      <c r="H141" s="32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/>
      <c r="B142" s="32"/>
      <c r="C142" s="31"/>
      <c r="D142" s="31"/>
      <c r="E142" s="31"/>
      <c r="F142" s="90"/>
      <c r="G142" s="32"/>
      <c r="H142" s="32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/>
      <c r="B143" s="32"/>
      <c r="C143" s="31"/>
      <c r="D143" s="31"/>
      <c r="E143" s="31"/>
      <c r="F143" s="90"/>
      <c r="G143" s="32"/>
      <c r="H143" s="32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/>
      <c r="B144" s="32"/>
      <c r="C144" s="31"/>
      <c r="D144" s="31"/>
      <c r="E144" s="31"/>
      <c r="F144" s="90"/>
      <c r="G144" s="32"/>
      <c r="H144" s="32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/>
      <c r="B145" s="32"/>
      <c r="C145" s="31"/>
      <c r="D145" s="31"/>
      <c r="E145" s="31"/>
      <c r="F145" s="90"/>
      <c r="G145" s="32"/>
      <c r="H145" s="32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/>
      <c r="B146" s="32"/>
      <c r="C146" s="31"/>
      <c r="D146" s="31"/>
      <c r="E146" s="31"/>
      <c r="F146" s="90"/>
      <c r="G146" s="32"/>
      <c r="H146" s="32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/>
      <c r="B147" s="32"/>
      <c r="C147" s="31"/>
      <c r="D147" s="31"/>
      <c r="E147" s="31"/>
      <c r="F147" s="90"/>
      <c r="G147" s="32"/>
      <c r="H147" s="32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/>
      <c r="B148" s="32"/>
      <c r="C148" s="31"/>
      <c r="D148" s="31"/>
      <c r="E148" s="31"/>
      <c r="F148" s="90"/>
      <c r="G148" s="32"/>
      <c r="H148" s="32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/>
      <c r="B149" s="32"/>
      <c r="C149" s="31"/>
      <c r="D149" s="31"/>
      <c r="E149" s="31"/>
      <c r="F149" s="90"/>
      <c r="G149" s="32"/>
      <c r="H149" s="32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/>
      <c r="B150" s="32"/>
      <c r="C150" s="31"/>
      <c r="D150" s="31"/>
      <c r="E150" s="31"/>
      <c r="F150" s="90"/>
      <c r="G150" s="32"/>
      <c r="H150" s="32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/>
      <c r="B151" s="32"/>
      <c r="C151" s="31"/>
      <c r="D151" s="31"/>
      <c r="E151" s="31"/>
      <c r="F151" s="90"/>
      <c r="G151" s="32"/>
      <c r="H151" s="32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/>
      <c r="B152" s="32"/>
      <c r="C152" s="31"/>
      <c r="D152" s="31"/>
      <c r="E152" s="31"/>
      <c r="F152" s="90"/>
      <c r="G152" s="32"/>
      <c r="H152" s="32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/>
      <c r="B153" s="32"/>
      <c r="C153" s="31"/>
      <c r="D153" s="31"/>
      <c r="E153" s="31"/>
      <c r="F153" s="90"/>
      <c r="G153" s="32"/>
      <c r="H153" s="32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/>
      <c r="B154" s="32"/>
      <c r="C154" s="31"/>
      <c r="D154" s="31"/>
      <c r="E154" s="31"/>
      <c r="F154" s="90"/>
      <c r="G154" s="32"/>
      <c r="H154" s="32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/>
      <c r="B155" s="32"/>
      <c r="C155" s="31"/>
      <c r="D155" s="31"/>
      <c r="E155" s="31"/>
      <c r="F155" s="90"/>
      <c r="G155" s="32"/>
      <c r="H155" s="32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/>
      <c r="B156" s="32"/>
      <c r="C156" s="31"/>
      <c r="D156" s="31"/>
      <c r="E156" s="31"/>
      <c r="F156" s="90"/>
      <c r="G156" s="32"/>
      <c r="H156" s="32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/>
      <c r="B157" s="32"/>
      <c r="C157" s="31"/>
      <c r="D157" s="31"/>
      <c r="E157" s="31"/>
      <c r="F157" s="90"/>
      <c r="G157" s="32"/>
      <c r="H157" s="32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/>
      <c r="B158" s="32"/>
      <c r="C158" s="31"/>
      <c r="D158" s="31"/>
      <c r="E158" s="31"/>
      <c r="F158" s="90"/>
      <c r="G158" s="32"/>
      <c r="H158" s="32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/>
      <c r="B159" s="32"/>
      <c r="C159" s="31"/>
      <c r="D159" s="31"/>
      <c r="E159" s="31"/>
      <c r="F159" s="90"/>
      <c r="G159" s="32"/>
      <c r="H159" s="32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/>
      <c r="B160" s="32"/>
      <c r="C160" s="31"/>
      <c r="D160" s="31"/>
      <c r="E160" s="31"/>
      <c r="F160" s="90"/>
      <c r="G160" s="32"/>
      <c r="H160" s="32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/>
      <c r="B161" s="32"/>
      <c r="C161" s="31"/>
      <c r="D161" s="31"/>
      <c r="E161" s="31"/>
      <c r="F161" s="90"/>
      <c r="G161" s="32"/>
      <c r="H161" s="32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/>
      <c r="B162" s="32"/>
      <c r="C162" s="31"/>
      <c r="D162" s="31"/>
      <c r="E162" s="31"/>
      <c r="F162" s="90"/>
      <c r="G162" s="32"/>
      <c r="H162" s="32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/>
      <c r="B163" s="32"/>
      <c r="C163" s="31"/>
      <c r="D163" s="31"/>
      <c r="E163" s="31"/>
      <c r="F163" s="90"/>
      <c r="G163" s="32"/>
      <c r="H163" s="32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/>
      <c r="B164" s="32"/>
      <c r="C164" s="31"/>
      <c r="D164" s="31"/>
      <c r="E164" s="31"/>
      <c r="F164" s="90"/>
      <c r="G164" s="32"/>
      <c r="H164" s="32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79"/>
  <sheetViews>
    <sheetView zoomScale="85" zoomScaleNormal="85" workbookViewId="0">
      <selection activeCell="D18" sqref="D18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288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882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44452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601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590</v>
      </c>
      <c r="C9" s="100"/>
      <c r="D9" s="101" t="s">
        <v>602</v>
      </c>
      <c r="E9" s="100" t="s">
        <v>603</v>
      </c>
      <c r="F9" s="100" t="s">
        <v>604</v>
      </c>
      <c r="G9" s="100" t="s">
        <v>605</v>
      </c>
      <c r="H9" s="100" t="s">
        <v>606</v>
      </c>
      <c r="I9" s="100" t="s">
        <v>607</v>
      </c>
      <c r="J9" s="99" t="s">
        <v>608</v>
      </c>
      <c r="K9" s="100" t="s">
        <v>609</v>
      </c>
      <c r="L9" s="102" t="s">
        <v>610</v>
      </c>
      <c r="M9" s="102" t="s">
        <v>611</v>
      </c>
      <c r="N9" s="100" t="s">
        <v>612</v>
      </c>
      <c r="O9" s="101" t="s">
        <v>613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385">
        <v>1</v>
      </c>
      <c r="B10" s="386">
        <v>44396</v>
      </c>
      <c r="C10" s="387"/>
      <c r="D10" s="388" t="s">
        <v>131</v>
      </c>
      <c r="E10" s="389" t="s">
        <v>616</v>
      </c>
      <c r="F10" s="390">
        <v>547.5</v>
      </c>
      <c r="G10" s="390">
        <v>510</v>
      </c>
      <c r="H10" s="389">
        <v>568</v>
      </c>
      <c r="I10" s="391" t="s">
        <v>846</v>
      </c>
      <c r="J10" s="104" t="s">
        <v>916</v>
      </c>
      <c r="K10" s="104">
        <f t="shared" ref="K10" si="0">H10-F10</f>
        <v>20.5</v>
      </c>
      <c r="L10" s="105">
        <f>(F10*-0.7)/100</f>
        <v>-3.8325</v>
      </c>
      <c r="M10" s="106">
        <f t="shared" ref="M10" si="1">(K10+L10)/F10</f>
        <v>3.0442922374429224E-2</v>
      </c>
      <c r="N10" s="104" t="s">
        <v>614</v>
      </c>
      <c r="O10" s="107">
        <v>44445</v>
      </c>
      <c r="P10" s="103"/>
      <c r="Q10" s="1"/>
      <c r="R10" s="1" t="s">
        <v>615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385">
        <v>2</v>
      </c>
      <c r="B11" s="386">
        <v>44397</v>
      </c>
      <c r="C11" s="387"/>
      <c r="D11" s="388" t="s">
        <v>137</v>
      </c>
      <c r="E11" s="389" t="s">
        <v>616</v>
      </c>
      <c r="F11" s="390">
        <v>104.5</v>
      </c>
      <c r="G11" s="390">
        <v>96.5</v>
      </c>
      <c r="H11" s="389">
        <v>111.5</v>
      </c>
      <c r="I11" s="391" t="s">
        <v>847</v>
      </c>
      <c r="J11" s="104" t="s">
        <v>852</v>
      </c>
      <c r="K11" s="104">
        <f t="shared" ref="K11" si="2">H11-F11</f>
        <v>7</v>
      </c>
      <c r="L11" s="105">
        <f>(F11*-0.8)/100</f>
        <v>-0.83600000000000008</v>
      </c>
      <c r="M11" s="106">
        <f t="shared" ref="M11" si="3">(K11+L11)/F11</f>
        <v>5.898564593301435E-2</v>
      </c>
      <c r="N11" s="104" t="s">
        <v>614</v>
      </c>
      <c r="O11" s="107">
        <v>44442</v>
      </c>
      <c r="P11" s="103"/>
      <c r="Q11" s="1"/>
      <c r="R11" s="1" t="s">
        <v>615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385">
        <v>3</v>
      </c>
      <c r="B12" s="386">
        <v>44407</v>
      </c>
      <c r="C12" s="387"/>
      <c r="D12" s="388" t="s">
        <v>51</v>
      </c>
      <c r="E12" s="389" t="s">
        <v>616</v>
      </c>
      <c r="F12" s="390">
        <v>715</v>
      </c>
      <c r="G12" s="390">
        <v>675</v>
      </c>
      <c r="H12" s="389">
        <v>730</v>
      </c>
      <c r="I12" s="391" t="s">
        <v>850</v>
      </c>
      <c r="J12" s="104" t="s">
        <v>937</v>
      </c>
      <c r="K12" s="104">
        <f t="shared" ref="K12:K13" si="4">H12-F12</f>
        <v>15</v>
      </c>
      <c r="L12" s="105">
        <f t="shared" ref="L12" si="5">(F12*-0.7)/100</f>
        <v>-5.004999999999999</v>
      </c>
      <c r="M12" s="106">
        <f t="shared" ref="M12:M13" si="6">(K12+L12)/F12</f>
        <v>1.3979020979020981E-2</v>
      </c>
      <c r="N12" s="104" t="s">
        <v>614</v>
      </c>
      <c r="O12" s="107">
        <v>44442</v>
      </c>
      <c r="P12" s="103"/>
      <c r="Q12" s="1"/>
      <c r="R12" s="1" t="s">
        <v>615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385">
        <v>4</v>
      </c>
      <c r="B13" s="386">
        <v>44421</v>
      </c>
      <c r="C13" s="387"/>
      <c r="D13" s="388" t="s">
        <v>471</v>
      </c>
      <c r="E13" s="389" t="s">
        <v>616</v>
      </c>
      <c r="F13" s="390">
        <v>1500</v>
      </c>
      <c r="G13" s="390">
        <v>1415</v>
      </c>
      <c r="H13" s="389">
        <v>1607.5</v>
      </c>
      <c r="I13" s="391" t="s">
        <v>858</v>
      </c>
      <c r="J13" s="104" t="s">
        <v>904</v>
      </c>
      <c r="K13" s="104">
        <f t="shared" si="4"/>
        <v>107.5</v>
      </c>
      <c r="L13" s="105">
        <f>(F13*-0.8)/100</f>
        <v>-12</v>
      </c>
      <c r="M13" s="106">
        <f t="shared" si="6"/>
        <v>6.3666666666666663E-2</v>
      </c>
      <c r="N13" s="104" t="s">
        <v>614</v>
      </c>
      <c r="O13" s="107">
        <v>44442</v>
      </c>
      <c r="P13" s="103"/>
      <c r="Q13" s="1"/>
      <c r="R13" s="1" t="s">
        <v>615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116">
        <v>5</v>
      </c>
      <c r="B14" s="109">
        <v>44442</v>
      </c>
      <c r="C14" s="117"/>
      <c r="D14" s="110" t="s">
        <v>302</v>
      </c>
      <c r="E14" s="111" t="s">
        <v>616</v>
      </c>
      <c r="F14" s="108" t="s">
        <v>906</v>
      </c>
      <c r="G14" s="108">
        <v>3900</v>
      </c>
      <c r="H14" s="111"/>
      <c r="I14" s="112" t="s">
        <v>907</v>
      </c>
      <c r="J14" s="113" t="s">
        <v>617</v>
      </c>
      <c r="K14" s="116"/>
      <c r="L14" s="109"/>
      <c r="M14" s="117"/>
      <c r="N14" s="110"/>
      <c r="O14" s="111"/>
      <c r="P14" s="103"/>
      <c r="Q14" s="1"/>
      <c r="R14" s="1" t="s">
        <v>615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385">
        <v>6</v>
      </c>
      <c r="B15" s="386">
        <v>44442</v>
      </c>
      <c r="C15" s="387"/>
      <c r="D15" s="388" t="s">
        <v>425</v>
      </c>
      <c r="E15" s="389" t="s">
        <v>616</v>
      </c>
      <c r="F15" s="390">
        <v>1670</v>
      </c>
      <c r="G15" s="390">
        <v>1570</v>
      </c>
      <c r="H15" s="389">
        <v>1785</v>
      </c>
      <c r="I15" s="391" t="s">
        <v>908</v>
      </c>
      <c r="J15" s="104" t="s">
        <v>934</v>
      </c>
      <c r="K15" s="104">
        <f t="shared" ref="K15" si="7">H15-F15</f>
        <v>115</v>
      </c>
      <c r="L15" s="105">
        <f t="shared" ref="L15" si="8">(F15*-0.7)/100</f>
        <v>-11.69</v>
      </c>
      <c r="M15" s="106">
        <f t="shared" ref="M15" si="9">(K15+L15)/F15</f>
        <v>6.1862275449101799E-2</v>
      </c>
      <c r="N15" s="104" t="s">
        <v>614</v>
      </c>
      <c r="O15" s="107">
        <v>44446</v>
      </c>
      <c r="P15" s="103"/>
      <c r="Q15" s="1"/>
      <c r="R15" s="1" t="s">
        <v>615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2.75" customHeight="1">
      <c r="A16" s="116">
        <v>7</v>
      </c>
      <c r="B16" s="109">
        <v>44447</v>
      </c>
      <c r="C16" s="117"/>
      <c r="D16" s="110" t="s">
        <v>381</v>
      </c>
      <c r="E16" s="111" t="s">
        <v>616</v>
      </c>
      <c r="F16" s="108" t="s">
        <v>950</v>
      </c>
      <c r="G16" s="108">
        <v>1395</v>
      </c>
      <c r="H16" s="111"/>
      <c r="I16" s="112" t="s">
        <v>951</v>
      </c>
      <c r="J16" s="113" t="s">
        <v>617</v>
      </c>
      <c r="K16" s="116"/>
      <c r="L16" s="109"/>
      <c r="M16" s="117"/>
      <c r="N16" s="110"/>
      <c r="O16" s="111"/>
      <c r="P16" s="103"/>
      <c r="Q16" s="1"/>
      <c r="R16" s="1" t="s">
        <v>615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116"/>
      <c r="B17" s="109"/>
      <c r="C17" s="117"/>
      <c r="D17" s="110"/>
      <c r="E17" s="111"/>
      <c r="F17" s="108"/>
      <c r="G17" s="108"/>
      <c r="H17" s="111"/>
      <c r="I17" s="112"/>
      <c r="J17" s="113"/>
      <c r="K17" s="116"/>
      <c r="L17" s="109"/>
      <c r="M17" s="117"/>
      <c r="N17" s="110"/>
      <c r="O17" s="111"/>
      <c r="P17" s="103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4.25" customHeight="1">
      <c r="A18" s="116"/>
      <c r="B18" s="109"/>
      <c r="C18" s="117"/>
      <c r="D18" s="110"/>
      <c r="E18" s="111"/>
      <c r="F18" s="108"/>
      <c r="G18" s="108"/>
      <c r="H18" s="111"/>
      <c r="I18" s="112"/>
      <c r="J18" s="113"/>
      <c r="K18" s="116"/>
      <c r="L18" s="109"/>
      <c r="M18" s="117"/>
      <c r="N18" s="110"/>
      <c r="O18" s="111"/>
      <c r="P18" s="103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4.25" customHeight="1">
      <c r="A19" s="123"/>
      <c r="B19" s="124"/>
      <c r="C19" s="125"/>
      <c r="D19" s="126"/>
      <c r="E19" s="127"/>
      <c r="F19" s="127"/>
      <c r="H19" s="127"/>
      <c r="I19" s="128"/>
      <c r="J19" s="129"/>
      <c r="K19" s="129"/>
      <c r="L19" s="130"/>
      <c r="M19" s="131"/>
      <c r="N19" s="132"/>
      <c r="O19" s="133"/>
      <c r="P19" s="13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</row>
    <row r="20" spans="1:38" ht="14.25" customHeight="1">
      <c r="A20" s="123"/>
      <c r="B20" s="124"/>
      <c r="C20" s="125"/>
      <c r="D20" s="126"/>
      <c r="E20" s="127"/>
      <c r="F20" s="127"/>
      <c r="G20" s="123"/>
      <c r="H20" s="127"/>
      <c r="I20" s="128"/>
      <c r="J20" s="129"/>
      <c r="K20" s="129"/>
      <c r="L20" s="130"/>
      <c r="M20" s="131"/>
      <c r="N20" s="132"/>
      <c r="O20" s="133"/>
      <c r="P20" s="13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</row>
    <row r="21" spans="1:38" ht="12" customHeight="1">
      <c r="A21" s="135" t="s">
        <v>619</v>
      </c>
      <c r="B21" s="136"/>
      <c r="C21" s="137"/>
      <c r="D21" s="138"/>
      <c r="E21" s="139"/>
      <c r="F21" s="139"/>
      <c r="G21" s="139"/>
      <c r="H21" s="139"/>
      <c r="I21" s="139"/>
      <c r="J21" s="140"/>
      <c r="K21" s="139"/>
      <c r="L21" s="141"/>
      <c r="M21" s="59"/>
      <c r="N21" s="140"/>
      <c r="O21" s="137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</row>
    <row r="22" spans="1:38" ht="12" customHeight="1">
      <c r="A22" s="142" t="s">
        <v>620</v>
      </c>
      <c r="B22" s="135"/>
      <c r="C22" s="135"/>
      <c r="D22" s="135"/>
      <c r="E22" s="44"/>
      <c r="F22" s="143" t="s">
        <v>621</v>
      </c>
      <c r="G22" s="6"/>
      <c r="H22" s="6"/>
      <c r="I22" s="6"/>
      <c r="J22" s="144"/>
      <c r="K22" s="145"/>
      <c r="L22" s="145"/>
      <c r="M22" s="146"/>
      <c r="N22" s="1"/>
      <c r="O22" s="147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</row>
    <row r="23" spans="1:38" ht="12" customHeight="1">
      <c r="A23" s="135" t="s">
        <v>622</v>
      </c>
      <c r="B23" s="135"/>
      <c r="C23" s="135"/>
      <c r="D23" s="135"/>
      <c r="E23" s="6"/>
      <c r="F23" s="143" t="s">
        <v>623</v>
      </c>
      <c r="G23" s="6"/>
      <c r="H23" s="6"/>
      <c r="I23" s="6"/>
      <c r="J23" s="144"/>
      <c r="K23" s="145"/>
      <c r="L23" s="145"/>
      <c r="M23" s="146"/>
      <c r="N23" s="1"/>
      <c r="O23" s="147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2" customHeight="1">
      <c r="A24" s="135"/>
      <c r="B24" s="135"/>
      <c r="C24" s="135"/>
      <c r="D24" s="135"/>
      <c r="E24" s="6"/>
      <c r="F24" s="6"/>
      <c r="G24" s="6"/>
      <c r="H24" s="6"/>
      <c r="I24" s="6"/>
      <c r="J24" s="148"/>
      <c r="K24" s="145"/>
      <c r="L24" s="145"/>
      <c r="M24" s="6"/>
      <c r="N24" s="149"/>
      <c r="O24" s="1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.75" customHeight="1">
      <c r="A25" s="1"/>
      <c r="B25" s="150" t="s">
        <v>624</v>
      </c>
      <c r="C25" s="150"/>
      <c r="D25" s="150"/>
      <c r="E25" s="150"/>
      <c r="F25" s="151"/>
      <c r="G25" s="6"/>
      <c r="H25" s="6"/>
      <c r="I25" s="152"/>
      <c r="J25" s="153"/>
      <c r="K25" s="154"/>
      <c r="L25" s="153"/>
      <c r="M25" s="6"/>
      <c r="N25" s="1"/>
      <c r="O25" s="1"/>
      <c r="P25" s="1"/>
      <c r="R25" s="59"/>
      <c r="S25" s="1"/>
      <c r="T25" s="1"/>
      <c r="U25" s="1"/>
      <c r="V25" s="1"/>
      <c r="W25" s="1"/>
      <c r="X25" s="1"/>
      <c r="Y25" s="1"/>
      <c r="Z25" s="1"/>
    </row>
    <row r="26" spans="1:38" ht="38.25" customHeight="1">
      <c r="A26" s="99" t="s">
        <v>16</v>
      </c>
      <c r="B26" s="155" t="s">
        <v>590</v>
      </c>
      <c r="C26" s="102"/>
      <c r="D26" s="101" t="s">
        <v>602</v>
      </c>
      <c r="E26" s="100" t="s">
        <v>603</v>
      </c>
      <c r="F26" s="100" t="s">
        <v>604</v>
      </c>
      <c r="G26" s="100" t="s">
        <v>625</v>
      </c>
      <c r="H26" s="100" t="s">
        <v>606</v>
      </c>
      <c r="I26" s="100" t="s">
        <v>607</v>
      </c>
      <c r="J26" s="100" t="s">
        <v>608</v>
      </c>
      <c r="K26" s="100" t="s">
        <v>626</v>
      </c>
      <c r="L26" s="156" t="s">
        <v>610</v>
      </c>
      <c r="M26" s="102" t="s">
        <v>611</v>
      </c>
      <c r="N26" s="100" t="s">
        <v>612</v>
      </c>
      <c r="O26" s="101" t="s">
        <v>613</v>
      </c>
      <c r="P26" s="1"/>
      <c r="Q26" s="1"/>
      <c r="R26" s="59"/>
      <c r="S26" s="59"/>
      <c r="T26" s="59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s="291" customFormat="1" ht="15" customHeight="1">
      <c r="A27" s="425">
        <v>1</v>
      </c>
      <c r="B27" s="426">
        <v>44428</v>
      </c>
      <c r="C27" s="427"/>
      <c r="D27" s="428" t="s">
        <v>40</v>
      </c>
      <c r="E27" s="429" t="s">
        <v>616</v>
      </c>
      <c r="F27" s="429">
        <v>934</v>
      </c>
      <c r="G27" s="429">
        <v>899</v>
      </c>
      <c r="H27" s="429">
        <v>902.5</v>
      </c>
      <c r="I27" s="429" t="s">
        <v>859</v>
      </c>
      <c r="J27" s="430" t="s">
        <v>954</v>
      </c>
      <c r="K27" s="430">
        <f t="shared" ref="K27" si="10">H27-F27</f>
        <v>-31.5</v>
      </c>
      <c r="L27" s="431">
        <f t="shared" ref="L27" si="11">(F27*-0.7)/100</f>
        <v>-6.5379999999999994</v>
      </c>
      <c r="M27" s="432">
        <f t="shared" ref="M27" si="12">(K27+L27)/F27</f>
        <v>-4.0725910064239826E-2</v>
      </c>
      <c r="N27" s="430" t="s">
        <v>627</v>
      </c>
      <c r="O27" s="433">
        <v>44447</v>
      </c>
      <c r="P27" s="290"/>
      <c r="Q27" s="290"/>
      <c r="R27" s="398" t="s">
        <v>615</v>
      </c>
      <c r="S27" s="290"/>
      <c r="T27" s="290"/>
      <c r="U27" s="290"/>
      <c r="V27" s="290"/>
      <c r="W27" s="290"/>
      <c r="X27" s="290"/>
      <c r="Y27" s="290"/>
      <c r="Z27" s="290"/>
      <c r="AA27" s="290"/>
      <c r="AB27" s="290"/>
      <c r="AC27" s="290"/>
      <c r="AD27" s="290"/>
      <c r="AE27" s="290"/>
      <c r="AF27" s="290"/>
      <c r="AG27" s="290"/>
      <c r="AH27" s="290"/>
      <c r="AI27" s="290"/>
      <c r="AJ27" s="290"/>
      <c r="AK27" s="290"/>
      <c r="AL27" s="290"/>
    </row>
    <row r="28" spans="1:38" s="291" customFormat="1" ht="15" customHeight="1">
      <c r="A28" s="326">
        <v>2</v>
      </c>
      <c r="B28" s="321">
        <v>44435</v>
      </c>
      <c r="C28" s="327"/>
      <c r="D28" s="285" t="s">
        <v>585</v>
      </c>
      <c r="E28" s="286" t="s">
        <v>616</v>
      </c>
      <c r="F28" s="286">
        <v>2305</v>
      </c>
      <c r="G28" s="286">
        <v>2240</v>
      </c>
      <c r="H28" s="286">
        <v>2390</v>
      </c>
      <c r="I28" s="286" t="s">
        <v>864</v>
      </c>
      <c r="J28" s="299" t="s">
        <v>871</v>
      </c>
      <c r="K28" s="299">
        <f t="shared" ref="K28:K29" si="13">H28-F28</f>
        <v>85</v>
      </c>
      <c r="L28" s="395">
        <f t="shared" ref="L28:L29" si="14">(F28*-0.7)/100</f>
        <v>-16.135000000000002</v>
      </c>
      <c r="M28" s="396">
        <f t="shared" ref="M28:M29" si="15">(K28+L28)/F28</f>
        <v>2.98763557483731E-2</v>
      </c>
      <c r="N28" s="299" t="s">
        <v>614</v>
      </c>
      <c r="O28" s="397">
        <v>44440</v>
      </c>
      <c r="R28" s="324" t="s">
        <v>618</v>
      </c>
      <c r="S28" s="290"/>
      <c r="T28" s="290"/>
      <c r="U28" s="290"/>
      <c r="V28" s="290"/>
      <c r="W28" s="290"/>
      <c r="X28" s="290"/>
      <c r="Y28" s="290"/>
      <c r="Z28" s="290"/>
      <c r="AA28" s="290"/>
      <c r="AB28" s="290"/>
      <c r="AC28" s="290"/>
      <c r="AD28" s="290"/>
      <c r="AE28" s="290"/>
      <c r="AF28" s="290"/>
      <c r="AG28" s="290"/>
      <c r="AH28" s="290"/>
      <c r="AI28" s="290"/>
      <c r="AJ28" s="290"/>
      <c r="AK28" s="290"/>
      <c r="AL28" s="290"/>
    </row>
    <row r="29" spans="1:38" s="291" customFormat="1" ht="15" customHeight="1">
      <c r="A29" s="326">
        <v>3</v>
      </c>
      <c r="B29" s="321">
        <v>44438</v>
      </c>
      <c r="C29" s="327"/>
      <c r="D29" s="285" t="s">
        <v>175</v>
      </c>
      <c r="E29" s="286" t="s">
        <v>616</v>
      </c>
      <c r="F29" s="286">
        <v>2630</v>
      </c>
      <c r="G29" s="286">
        <v>2550</v>
      </c>
      <c r="H29" s="286">
        <v>2700</v>
      </c>
      <c r="I29" s="286" t="s">
        <v>865</v>
      </c>
      <c r="J29" s="104" t="s">
        <v>798</v>
      </c>
      <c r="K29" s="104">
        <f t="shared" si="13"/>
        <v>70</v>
      </c>
      <c r="L29" s="105">
        <f t="shared" si="14"/>
        <v>-18.409999999999997</v>
      </c>
      <c r="M29" s="106">
        <f t="shared" si="15"/>
        <v>1.9615969581749052E-2</v>
      </c>
      <c r="N29" s="104" t="s">
        <v>614</v>
      </c>
      <c r="O29" s="107">
        <v>44442</v>
      </c>
      <c r="R29" s="324" t="s">
        <v>618</v>
      </c>
      <c r="S29" s="290"/>
      <c r="T29" s="290"/>
      <c r="U29" s="290"/>
      <c r="V29" s="290"/>
      <c r="W29" s="290"/>
      <c r="X29" s="290"/>
      <c r="Y29" s="290"/>
      <c r="Z29" s="290"/>
      <c r="AA29" s="290"/>
      <c r="AB29" s="290"/>
      <c r="AC29" s="290"/>
      <c r="AD29" s="290"/>
      <c r="AE29" s="290"/>
      <c r="AF29" s="290"/>
      <c r="AG29" s="290"/>
      <c r="AH29" s="290"/>
      <c r="AI29" s="290"/>
      <c r="AJ29" s="290"/>
      <c r="AK29" s="290"/>
      <c r="AL29" s="290"/>
    </row>
    <row r="30" spans="1:38" s="291" customFormat="1" ht="15" customHeight="1">
      <c r="A30" s="326">
        <v>4</v>
      </c>
      <c r="B30" s="321">
        <v>44441</v>
      </c>
      <c r="C30" s="327"/>
      <c r="D30" s="338" t="s">
        <v>901</v>
      </c>
      <c r="E30" s="286" t="s">
        <v>616</v>
      </c>
      <c r="F30" s="286">
        <v>158.75</v>
      </c>
      <c r="G30" s="286">
        <v>154.5</v>
      </c>
      <c r="H30" s="286">
        <v>163.4</v>
      </c>
      <c r="I30" s="286" t="s">
        <v>900</v>
      </c>
      <c r="J30" s="104" t="s">
        <v>905</v>
      </c>
      <c r="K30" s="104">
        <f t="shared" ref="K30" si="16">H30-F30</f>
        <v>4.6500000000000057</v>
      </c>
      <c r="L30" s="105">
        <f t="shared" ref="L30" si="17">(F30*-0.7)/100</f>
        <v>-1.1112500000000001</v>
      </c>
      <c r="M30" s="106">
        <f t="shared" ref="M30" si="18">(K30+L30)/F30</f>
        <v>2.2291338582677202E-2</v>
      </c>
      <c r="N30" s="104" t="s">
        <v>614</v>
      </c>
      <c r="O30" s="107">
        <v>44442</v>
      </c>
      <c r="R30" s="324" t="s">
        <v>615</v>
      </c>
      <c r="S30" s="290"/>
      <c r="T30" s="290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</row>
    <row r="31" spans="1:38" s="291" customFormat="1" ht="15" customHeight="1">
      <c r="A31" s="313">
        <v>5</v>
      </c>
      <c r="B31" s="109">
        <v>44442</v>
      </c>
      <c r="C31" s="315"/>
      <c r="D31" s="384" t="s">
        <v>909</v>
      </c>
      <c r="E31" s="317" t="s">
        <v>616</v>
      </c>
      <c r="F31" s="317" t="s">
        <v>910</v>
      </c>
      <c r="G31" s="317">
        <v>714</v>
      </c>
      <c r="H31" s="317"/>
      <c r="I31" s="317" t="s">
        <v>911</v>
      </c>
      <c r="J31" s="313" t="s">
        <v>617</v>
      </c>
      <c r="K31" s="314"/>
      <c r="L31" s="315"/>
      <c r="M31" s="316"/>
      <c r="N31" s="317"/>
      <c r="O31" s="317"/>
      <c r="R31" s="324" t="s">
        <v>615</v>
      </c>
      <c r="S31" s="290"/>
      <c r="T31" s="290"/>
      <c r="U31" s="290"/>
      <c r="V31" s="290"/>
      <c r="W31" s="290"/>
      <c r="X31" s="290"/>
      <c r="Y31" s="290"/>
      <c r="Z31" s="290"/>
      <c r="AA31" s="290"/>
      <c r="AB31" s="290"/>
      <c r="AC31" s="290"/>
      <c r="AD31" s="290"/>
      <c r="AE31" s="290"/>
      <c r="AF31" s="290"/>
      <c r="AG31" s="290"/>
      <c r="AH31" s="290"/>
      <c r="AI31" s="290"/>
      <c r="AJ31" s="290"/>
      <c r="AK31" s="290"/>
      <c r="AL31" s="290"/>
    </row>
    <row r="32" spans="1:38" s="291" customFormat="1" ht="15" customHeight="1">
      <c r="A32" s="313">
        <v>6</v>
      </c>
      <c r="B32" s="109">
        <v>44442</v>
      </c>
      <c r="C32" s="315"/>
      <c r="D32" s="384" t="s">
        <v>743</v>
      </c>
      <c r="E32" s="317" t="s">
        <v>616</v>
      </c>
      <c r="F32" s="317" t="s">
        <v>912</v>
      </c>
      <c r="G32" s="317">
        <v>166</v>
      </c>
      <c r="H32" s="317"/>
      <c r="I32" s="317">
        <v>182</v>
      </c>
      <c r="J32" s="313" t="s">
        <v>617</v>
      </c>
      <c r="K32" s="314"/>
      <c r="L32" s="315"/>
      <c r="M32" s="316"/>
      <c r="N32" s="317"/>
      <c r="O32" s="317"/>
      <c r="R32" s="324" t="s">
        <v>618</v>
      </c>
      <c r="S32" s="290"/>
      <c r="T32" s="290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</row>
    <row r="33" spans="1:38" s="291" customFormat="1" ht="15" customHeight="1">
      <c r="A33" s="413">
        <v>7</v>
      </c>
      <c r="B33" s="414">
        <v>44446</v>
      </c>
      <c r="C33" s="415"/>
      <c r="D33" s="416" t="s">
        <v>935</v>
      </c>
      <c r="E33" s="417" t="s">
        <v>616</v>
      </c>
      <c r="F33" s="417">
        <v>1757.5</v>
      </c>
      <c r="G33" s="417">
        <v>1710</v>
      </c>
      <c r="H33" s="417">
        <v>1766</v>
      </c>
      <c r="I33" s="417" t="s">
        <v>936</v>
      </c>
      <c r="J33" s="418" t="s">
        <v>888</v>
      </c>
      <c r="K33" s="418">
        <f t="shared" ref="K33" si="19">H33-F33</f>
        <v>8.5</v>
      </c>
      <c r="L33" s="419">
        <f>(F33*-0.07)/100</f>
        <v>-1.2302500000000001</v>
      </c>
      <c r="M33" s="420">
        <f t="shared" ref="M33" si="20">(K33+L33)/F33</f>
        <v>4.1364153627311525E-3</v>
      </c>
      <c r="N33" s="418" t="s">
        <v>737</v>
      </c>
      <c r="O33" s="421">
        <v>44446</v>
      </c>
      <c r="R33" s="324" t="s">
        <v>615</v>
      </c>
      <c r="S33" s="290"/>
      <c r="T33" s="290"/>
      <c r="U33" s="290"/>
      <c r="V33" s="290"/>
      <c r="W33" s="290"/>
      <c r="X33" s="290"/>
      <c r="Y33" s="290"/>
      <c r="Z33" s="290"/>
      <c r="AA33" s="290"/>
      <c r="AB33" s="290"/>
      <c r="AC33" s="290"/>
      <c r="AD33" s="290"/>
      <c r="AE33" s="290"/>
      <c r="AF33" s="290"/>
      <c r="AG33" s="290"/>
      <c r="AH33" s="290"/>
      <c r="AI33" s="290"/>
      <c r="AJ33" s="290"/>
      <c r="AK33" s="290"/>
      <c r="AL33" s="290"/>
    </row>
    <row r="34" spans="1:38" s="291" customFormat="1" ht="15" customHeight="1">
      <c r="A34" s="326">
        <v>8</v>
      </c>
      <c r="B34" s="321">
        <v>44446</v>
      </c>
      <c r="C34" s="327"/>
      <c r="D34" s="411" t="s">
        <v>425</v>
      </c>
      <c r="E34" s="412" t="s">
        <v>616</v>
      </c>
      <c r="F34" s="412">
        <v>1742.5</v>
      </c>
      <c r="G34" s="412">
        <v>1695</v>
      </c>
      <c r="H34" s="412">
        <v>1772.5</v>
      </c>
      <c r="I34" s="412" t="s">
        <v>936</v>
      </c>
      <c r="J34" s="104" t="s">
        <v>630</v>
      </c>
      <c r="K34" s="104">
        <f t="shared" ref="K34" si="21">H34-F34</f>
        <v>30</v>
      </c>
      <c r="L34" s="105">
        <f>(F34*-0.07)/100</f>
        <v>-1.2197500000000001</v>
      </c>
      <c r="M34" s="106">
        <f t="shared" ref="M34" si="22">(K34+L34)/F34</f>
        <v>1.6516642754662841E-2</v>
      </c>
      <c r="N34" s="104" t="s">
        <v>614</v>
      </c>
      <c r="O34" s="410">
        <v>44446</v>
      </c>
      <c r="R34" s="324" t="s">
        <v>615</v>
      </c>
      <c r="S34" s="290"/>
      <c r="T34" s="290"/>
      <c r="U34" s="290"/>
      <c r="V34" s="290"/>
      <c r="W34" s="290"/>
      <c r="X34" s="290"/>
      <c r="Y34" s="290"/>
      <c r="Z34" s="290"/>
      <c r="AA34" s="290"/>
      <c r="AB34" s="290"/>
      <c r="AC34" s="290"/>
      <c r="AD34" s="290"/>
      <c r="AE34" s="290"/>
      <c r="AF34" s="290"/>
      <c r="AG34" s="290"/>
      <c r="AH34" s="290"/>
      <c r="AI34" s="290"/>
      <c r="AJ34" s="290"/>
      <c r="AK34" s="290"/>
      <c r="AL34" s="290"/>
    </row>
    <row r="35" spans="1:38" s="291" customFormat="1" ht="15" customHeight="1">
      <c r="A35" s="313">
        <v>9</v>
      </c>
      <c r="B35" s="314">
        <v>44447</v>
      </c>
      <c r="C35" s="315"/>
      <c r="D35" s="316" t="s">
        <v>120</v>
      </c>
      <c r="E35" s="317" t="s">
        <v>616</v>
      </c>
      <c r="F35" s="317" t="s">
        <v>952</v>
      </c>
      <c r="G35" s="317">
        <v>2697</v>
      </c>
      <c r="H35" s="317"/>
      <c r="I35" s="317" t="s">
        <v>953</v>
      </c>
      <c r="J35" s="313" t="s">
        <v>617</v>
      </c>
      <c r="K35" s="314"/>
      <c r="L35" s="315"/>
      <c r="M35" s="316"/>
      <c r="N35" s="317"/>
      <c r="O35" s="317"/>
      <c r="R35" s="324" t="s">
        <v>615</v>
      </c>
      <c r="S35" s="290"/>
      <c r="T35" s="290"/>
      <c r="U35" s="290"/>
      <c r="V35" s="290"/>
      <c r="W35" s="290"/>
      <c r="X35" s="290"/>
      <c r="Y35" s="290"/>
      <c r="Z35" s="290"/>
      <c r="AA35" s="290"/>
      <c r="AB35" s="290"/>
      <c r="AC35" s="290"/>
      <c r="AD35" s="290"/>
      <c r="AE35" s="290"/>
      <c r="AF35" s="290"/>
      <c r="AG35" s="290"/>
      <c r="AH35" s="290"/>
      <c r="AI35" s="290"/>
      <c r="AJ35" s="290"/>
      <c r="AK35" s="290"/>
      <c r="AL35" s="290"/>
    </row>
    <row r="36" spans="1:38" s="291" customFormat="1" ht="15" customHeight="1">
      <c r="A36" s="313">
        <v>10</v>
      </c>
      <c r="B36" s="314">
        <v>44448</v>
      </c>
      <c r="C36" s="315"/>
      <c r="D36" s="316" t="s">
        <v>40</v>
      </c>
      <c r="E36" s="317" t="s">
        <v>616</v>
      </c>
      <c r="F36" s="317" t="s">
        <v>989</v>
      </c>
      <c r="G36" s="317">
        <v>877</v>
      </c>
      <c r="H36" s="317"/>
      <c r="I36" s="317" t="s">
        <v>990</v>
      </c>
      <c r="J36" s="313" t="s">
        <v>617</v>
      </c>
      <c r="K36" s="314"/>
      <c r="L36" s="315"/>
      <c r="M36" s="316"/>
      <c r="N36" s="317"/>
      <c r="O36" s="317"/>
      <c r="R36" s="442" t="s">
        <v>615</v>
      </c>
      <c r="S36" s="290"/>
      <c r="T36" s="290"/>
      <c r="U36" s="290"/>
      <c r="V36" s="290"/>
      <c r="W36" s="290"/>
      <c r="X36" s="290"/>
      <c r="Y36" s="290"/>
      <c r="Z36" s="290"/>
      <c r="AA36" s="290"/>
      <c r="AB36" s="290"/>
      <c r="AC36" s="290"/>
      <c r="AD36" s="290"/>
      <c r="AE36" s="290"/>
      <c r="AF36" s="290"/>
      <c r="AG36" s="290"/>
      <c r="AH36" s="290"/>
      <c r="AI36" s="290"/>
      <c r="AJ36" s="290"/>
      <c r="AK36" s="290"/>
      <c r="AL36" s="290"/>
    </row>
    <row r="37" spans="1:38" s="291" customFormat="1" ht="15" customHeight="1">
      <c r="A37" s="313"/>
      <c r="B37" s="314"/>
      <c r="C37" s="315"/>
      <c r="D37" s="316"/>
      <c r="E37" s="317"/>
      <c r="F37" s="317"/>
      <c r="G37" s="317"/>
      <c r="H37" s="317"/>
      <c r="I37" s="317"/>
      <c r="J37" s="313"/>
      <c r="K37" s="314"/>
      <c r="L37" s="315"/>
      <c r="M37" s="316"/>
      <c r="N37" s="317"/>
      <c r="O37" s="317"/>
      <c r="S37" s="290"/>
      <c r="T37" s="290"/>
      <c r="U37" s="290"/>
      <c r="V37" s="290"/>
      <c r="W37" s="290"/>
      <c r="X37" s="290"/>
      <c r="Y37" s="290"/>
      <c r="Z37" s="290"/>
      <c r="AA37" s="290"/>
      <c r="AB37" s="290"/>
      <c r="AC37" s="290"/>
      <c r="AD37" s="290"/>
      <c r="AE37" s="290"/>
      <c r="AF37" s="290"/>
      <c r="AG37" s="290"/>
      <c r="AH37" s="290"/>
      <c r="AI37" s="290"/>
      <c r="AJ37" s="290"/>
      <c r="AK37" s="290"/>
      <c r="AL37" s="290"/>
    </row>
    <row r="38" spans="1:38" ht="15" customHeight="1">
      <c r="A38" s="293"/>
      <c r="B38" s="294"/>
      <c r="C38" s="295"/>
      <c r="D38" s="296"/>
      <c r="E38" s="297"/>
      <c r="F38" s="297"/>
      <c r="G38" s="297"/>
      <c r="H38" s="297"/>
      <c r="I38" s="297"/>
      <c r="J38" s="318"/>
      <c r="K38" s="318"/>
      <c r="L38" s="298"/>
      <c r="M38" s="319"/>
      <c r="N38" s="318"/>
      <c r="O38" s="320"/>
      <c r="P38" s="1"/>
      <c r="Q38" s="1"/>
      <c r="R38" s="6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1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5" customHeight="1">
      <c r="A40" s="160"/>
      <c r="B40" s="124"/>
      <c r="C40" s="161"/>
      <c r="D40" s="162"/>
      <c r="E40" s="123"/>
      <c r="F40" s="123"/>
      <c r="G40" s="123"/>
      <c r="H40" s="123"/>
      <c r="I40" s="123"/>
      <c r="J40" s="163"/>
      <c r="K40" s="163"/>
      <c r="L40" s="164"/>
      <c r="M40" s="165"/>
      <c r="N40" s="129"/>
      <c r="O40" s="166"/>
      <c r="P40" s="1"/>
      <c r="Q40" s="1"/>
      <c r="R40" s="6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44.25" customHeight="1">
      <c r="A41" s="135" t="s">
        <v>619</v>
      </c>
      <c r="B41" s="161"/>
      <c r="C41" s="161"/>
      <c r="D41" s="1"/>
      <c r="E41" s="6"/>
      <c r="F41" s="6"/>
      <c r="G41" s="6"/>
      <c r="H41" s="6" t="s">
        <v>631</v>
      </c>
      <c r="I41" s="6"/>
      <c r="J41" s="6"/>
      <c r="K41" s="131"/>
      <c r="L41" s="165"/>
      <c r="M41" s="131"/>
      <c r="N41" s="132"/>
      <c r="O41" s="131"/>
      <c r="P41" s="1"/>
      <c r="Q41" s="1"/>
      <c r="R41" s="6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38" ht="12.75" customHeight="1">
      <c r="A42" s="142" t="s">
        <v>620</v>
      </c>
      <c r="B42" s="135"/>
      <c r="C42" s="135"/>
      <c r="D42" s="135"/>
      <c r="E42" s="44"/>
      <c r="F42" s="143" t="s">
        <v>621</v>
      </c>
      <c r="G42" s="59"/>
      <c r="H42" s="44"/>
      <c r="I42" s="59"/>
      <c r="J42" s="6"/>
      <c r="K42" s="167"/>
      <c r="L42" s="168"/>
      <c r="M42" s="6"/>
      <c r="N42" s="125"/>
      <c r="O42" s="169"/>
      <c r="P42" s="44"/>
      <c r="Q42" s="44"/>
      <c r="R42" s="6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</row>
    <row r="43" spans="1:38" ht="14.25" customHeight="1">
      <c r="A43" s="142"/>
      <c r="B43" s="135"/>
      <c r="C43" s="135"/>
      <c r="D43" s="135"/>
      <c r="E43" s="6"/>
      <c r="F43" s="143" t="s">
        <v>623</v>
      </c>
      <c r="G43" s="59"/>
      <c r="H43" s="44"/>
      <c r="I43" s="59"/>
      <c r="J43" s="6"/>
      <c r="K43" s="167"/>
      <c r="L43" s="168"/>
      <c r="M43" s="6"/>
      <c r="N43" s="125"/>
      <c r="O43" s="169"/>
      <c r="P43" s="44"/>
      <c r="Q43" s="44"/>
      <c r="R43" s="6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</row>
    <row r="44" spans="1:38" ht="14.25" customHeight="1">
      <c r="A44" s="135"/>
      <c r="B44" s="135"/>
      <c r="C44" s="135"/>
      <c r="D44" s="135"/>
      <c r="E44" s="6"/>
      <c r="F44" s="6"/>
      <c r="G44" s="6"/>
      <c r="H44" s="6"/>
      <c r="I44" s="6"/>
      <c r="J44" s="148"/>
      <c r="K44" s="145"/>
      <c r="L44" s="146"/>
      <c r="M44" s="6"/>
      <c r="N44" s="149"/>
      <c r="O44" s="1"/>
      <c r="P44" s="44"/>
      <c r="Q44" s="44"/>
      <c r="R44" s="6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</row>
    <row r="45" spans="1:38" ht="12.75" customHeight="1">
      <c r="A45" s="170" t="s">
        <v>632</v>
      </c>
      <c r="B45" s="170"/>
      <c r="C45" s="170"/>
      <c r="D45" s="170"/>
      <c r="E45" s="6"/>
      <c r="F45" s="6"/>
      <c r="G45" s="6"/>
      <c r="H45" s="6"/>
      <c r="I45" s="6"/>
      <c r="J45" s="6"/>
      <c r="K45" s="6"/>
      <c r="L45" s="6"/>
      <c r="M45" s="6"/>
      <c r="N45" s="6"/>
      <c r="O45" s="24"/>
      <c r="Q45" s="44"/>
      <c r="R45" s="6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</row>
    <row r="46" spans="1:38" ht="38.25" customHeight="1">
      <c r="A46" s="100" t="s">
        <v>16</v>
      </c>
      <c r="B46" s="100" t="s">
        <v>590</v>
      </c>
      <c r="C46" s="100"/>
      <c r="D46" s="101" t="s">
        <v>602</v>
      </c>
      <c r="E46" s="100" t="s">
        <v>603</v>
      </c>
      <c r="F46" s="100" t="s">
        <v>604</v>
      </c>
      <c r="G46" s="100" t="s">
        <v>625</v>
      </c>
      <c r="H46" s="100" t="s">
        <v>606</v>
      </c>
      <c r="I46" s="100" t="s">
        <v>607</v>
      </c>
      <c r="J46" s="99" t="s">
        <v>608</v>
      </c>
      <c r="K46" s="171" t="s">
        <v>633</v>
      </c>
      <c r="L46" s="102" t="s">
        <v>610</v>
      </c>
      <c r="M46" s="171" t="s">
        <v>634</v>
      </c>
      <c r="N46" s="100" t="s">
        <v>635</v>
      </c>
      <c r="O46" s="99" t="s">
        <v>612</v>
      </c>
      <c r="P46" s="101" t="s">
        <v>613</v>
      </c>
      <c r="Q46" s="44"/>
      <c r="R46" s="6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</row>
    <row r="47" spans="1:38" s="300" customFormat="1" ht="13.5" customHeight="1">
      <c r="A47" s="286">
        <v>1</v>
      </c>
      <c r="B47" s="284">
        <v>44439</v>
      </c>
      <c r="C47" s="365"/>
      <c r="D47" s="338" t="s">
        <v>867</v>
      </c>
      <c r="E47" s="286" t="s">
        <v>616</v>
      </c>
      <c r="F47" s="286">
        <v>847</v>
      </c>
      <c r="G47" s="286">
        <v>834</v>
      </c>
      <c r="H47" s="353">
        <v>855.5</v>
      </c>
      <c r="I47" s="353">
        <v>870</v>
      </c>
      <c r="J47" s="104" t="s">
        <v>888</v>
      </c>
      <c r="K47" s="358">
        <f t="shared" ref="K47" si="23">H47-F47</f>
        <v>8.5</v>
      </c>
      <c r="L47" s="405">
        <f t="shared" ref="L47:L48" si="24">(H47*N47)*0.07%</f>
        <v>598.85000000000014</v>
      </c>
      <c r="M47" s="407">
        <f t="shared" ref="M47" si="25">(K47*N47)-L47</f>
        <v>7901.15</v>
      </c>
      <c r="N47" s="353">
        <v>1000</v>
      </c>
      <c r="O47" s="408" t="s">
        <v>614</v>
      </c>
      <c r="P47" s="409">
        <v>44441</v>
      </c>
      <c r="Q47" s="172"/>
      <c r="R47" s="6" t="s">
        <v>618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31"/>
      <c r="AG47" s="325"/>
      <c r="AH47" s="323"/>
      <c r="AI47" s="323"/>
      <c r="AJ47" s="331"/>
      <c r="AK47" s="331"/>
      <c r="AL47" s="331"/>
    </row>
    <row r="48" spans="1:38" s="300" customFormat="1" ht="13.5" customHeight="1">
      <c r="A48" s="366">
        <v>2</v>
      </c>
      <c r="B48" s="367">
        <v>44441</v>
      </c>
      <c r="C48" s="368"/>
      <c r="D48" s="369" t="s">
        <v>886</v>
      </c>
      <c r="E48" s="366" t="s">
        <v>855</v>
      </c>
      <c r="F48" s="366">
        <v>1703</v>
      </c>
      <c r="G48" s="366">
        <v>1724</v>
      </c>
      <c r="H48" s="370">
        <v>1689</v>
      </c>
      <c r="I48" s="360" t="s">
        <v>887</v>
      </c>
      <c r="J48" s="104" t="s">
        <v>854</v>
      </c>
      <c r="K48" s="363">
        <f>F48-H48</f>
        <v>14</v>
      </c>
      <c r="L48" s="364">
        <f t="shared" si="24"/>
        <v>679.8225000000001</v>
      </c>
      <c r="M48" s="359">
        <f t="shared" ref="M48" si="26">(K48*N48)-L48</f>
        <v>7370.1774999999998</v>
      </c>
      <c r="N48" s="360">
        <v>575</v>
      </c>
      <c r="O48" s="406" t="s">
        <v>614</v>
      </c>
      <c r="P48" s="362">
        <v>44441</v>
      </c>
      <c r="Q48" s="172"/>
      <c r="R48" s="6" t="s">
        <v>615</v>
      </c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50"/>
      <c r="AG48" s="325"/>
      <c r="AH48" s="323"/>
      <c r="AI48" s="323"/>
      <c r="AJ48" s="350"/>
      <c r="AK48" s="350"/>
      <c r="AL48" s="350"/>
    </row>
    <row r="49" spans="1:38" s="300" customFormat="1" ht="13.5" customHeight="1">
      <c r="A49" s="280">
        <v>3</v>
      </c>
      <c r="B49" s="371">
        <v>44441</v>
      </c>
      <c r="C49" s="372"/>
      <c r="D49" s="339" t="s">
        <v>890</v>
      </c>
      <c r="E49" s="280" t="s">
        <v>855</v>
      </c>
      <c r="F49" s="280">
        <v>1796</v>
      </c>
      <c r="G49" s="280">
        <v>1824</v>
      </c>
      <c r="H49" s="373">
        <v>1821</v>
      </c>
      <c r="I49" s="374">
        <v>1750</v>
      </c>
      <c r="J49" s="375" t="s">
        <v>891</v>
      </c>
      <c r="K49" s="376">
        <f>F49-H49</f>
        <v>-25</v>
      </c>
      <c r="L49" s="377">
        <f t="shared" ref="L49" si="27">(H49*N49)*0.07%</f>
        <v>701.08500000000015</v>
      </c>
      <c r="M49" s="378">
        <f t="shared" ref="M49" si="28">(K49*N49)-L49</f>
        <v>-14451.085000000001</v>
      </c>
      <c r="N49" s="374">
        <v>550</v>
      </c>
      <c r="O49" s="379" t="s">
        <v>627</v>
      </c>
      <c r="P49" s="380">
        <v>44441</v>
      </c>
      <c r="Q49" s="172"/>
      <c r="R49" s="6" t="s">
        <v>615</v>
      </c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50"/>
      <c r="AG49" s="325"/>
      <c r="AH49" s="323"/>
      <c r="AI49" s="323"/>
      <c r="AJ49" s="350"/>
      <c r="AK49" s="350"/>
      <c r="AL49" s="350"/>
    </row>
    <row r="50" spans="1:38" s="300" customFormat="1" ht="13.5" customHeight="1">
      <c r="A50" s="280">
        <v>4</v>
      </c>
      <c r="B50" s="371">
        <v>44441</v>
      </c>
      <c r="C50" s="392"/>
      <c r="D50" s="393" t="s">
        <v>892</v>
      </c>
      <c r="E50" s="394" t="s">
        <v>855</v>
      </c>
      <c r="F50" s="394">
        <v>17155</v>
      </c>
      <c r="G50" s="394">
        <v>17340</v>
      </c>
      <c r="H50" s="374">
        <v>17340</v>
      </c>
      <c r="I50" s="374">
        <v>16900</v>
      </c>
      <c r="J50" s="375" t="s">
        <v>915</v>
      </c>
      <c r="K50" s="376">
        <f>F50-H50</f>
        <v>-185</v>
      </c>
      <c r="L50" s="377">
        <f t="shared" ref="L50:L51" si="29">(H50*N50)*0.07%</f>
        <v>606.90000000000009</v>
      </c>
      <c r="M50" s="378">
        <f t="shared" ref="M50:M51" si="30">(K50*N50)-L50</f>
        <v>-9856.9</v>
      </c>
      <c r="N50" s="374">
        <v>50</v>
      </c>
      <c r="O50" s="379" t="s">
        <v>627</v>
      </c>
      <c r="P50" s="380">
        <v>44442</v>
      </c>
      <c r="Q50" s="172"/>
      <c r="R50" s="6" t="s">
        <v>615</v>
      </c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31"/>
      <c r="AG50" s="325"/>
      <c r="AH50" s="323"/>
      <c r="AI50" s="323"/>
      <c r="AJ50" s="331"/>
      <c r="AK50" s="331"/>
      <c r="AL50" s="331"/>
    </row>
    <row r="51" spans="1:38" s="300" customFormat="1" ht="13.5" customHeight="1">
      <c r="A51" s="280">
        <v>5</v>
      </c>
      <c r="B51" s="371">
        <v>44441</v>
      </c>
      <c r="C51" s="392"/>
      <c r="D51" s="393" t="s">
        <v>893</v>
      </c>
      <c r="E51" s="394" t="s">
        <v>616</v>
      </c>
      <c r="F51" s="394">
        <v>923.5</v>
      </c>
      <c r="G51" s="394">
        <v>907</v>
      </c>
      <c r="H51" s="374">
        <v>907</v>
      </c>
      <c r="I51" s="374" t="s">
        <v>894</v>
      </c>
      <c r="J51" s="375" t="s">
        <v>944</v>
      </c>
      <c r="K51" s="376">
        <f t="shared" ref="K51" si="31">H51-F51</f>
        <v>-16.5</v>
      </c>
      <c r="L51" s="377">
        <f t="shared" si="29"/>
        <v>539.66500000000008</v>
      </c>
      <c r="M51" s="378">
        <f t="shared" si="30"/>
        <v>-14564.665000000001</v>
      </c>
      <c r="N51" s="374">
        <v>850</v>
      </c>
      <c r="O51" s="379" t="s">
        <v>627</v>
      </c>
      <c r="P51" s="380">
        <v>44446</v>
      </c>
      <c r="Q51" s="172"/>
      <c r="R51" s="6" t="s">
        <v>618</v>
      </c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57"/>
      <c r="AG51" s="325"/>
      <c r="AH51" s="323"/>
      <c r="AI51" s="323"/>
      <c r="AJ51" s="357"/>
      <c r="AK51" s="357"/>
      <c r="AL51" s="357"/>
    </row>
    <row r="52" spans="1:38" s="300" customFormat="1" ht="13.5" customHeight="1">
      <c r="A52" s="286">
        <v>6</v>
      </c>
      <c r="B52" s="284">
        <v>44445</v>
      </c>
      <c r="C52" s="402"/>
      <c r="D52" s="403" t="s">
        <v>917</v>
      </c>
      <c r="E52" s="404" t="s">
        <v>855</v>
      </c>
      <c r="F52" s="404">
        <v>1716</v>
      </c>
      <c r="G52" s="404">
        <v>1737</v>
      </c>
      <c r="H52" s="360">
        <v>1699</v>
      </c>
      <c r="I52" s="360" t="s">
        <v>918</v>
      </c>
      <c r="J52" s="104" t="s">
        <v>919</v>
      </c>
      <c r="K52" s="363">
        <f>F52-H52</f>
        <v>17</v>
      </c>
      <c r="L52" s="364">
        <f t="shared" ref="L52:L53" si="32">(H52*N52)*0.07%</f>
        <v>683.84750000000008</v>
      </c>
      <c r="M52" s="359">
        <f t="shared" ref="M52:M53" si="33">(K52*N52)-L52</f>
        <v>9091.1525000000001</v>
      </c>
      <c r="N52" s="360">
        <v>575</v>
      </c>
      <c r="O52" s="361" t="s">
        <v>614</v>
      </c>
      <c r="P52" s="362">
        <v>44445</v>
      </c>
      <c r="Q52" s="172"/>
      <c r="R52" s="6" t="s">
        <v>615</v>
      </c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400"/>
      <c r="AG52" s="325"/>
      <c r="AH52" s="323"/>
      <c r="AI52" s="323"/>
      <c r="AJ52" s="400"/>
      <c r="AK52" s="400"/>
      <c r="AL52" s="400"/>
    </row>
    <row r="53" spans="1:38" s="300" customFormat="1" ht="13.5" customHeight="1">
      <c r="A53" s="286">
        <v>7</v>
      </c>
      <c r="B53" s="284">
        <v>44445</v>
      </c>
      <c r="C53" s="402"/>
      <c r="D53" s="403" t="s">
        <v>925</v>
      </c>
      <c r="E53" s="404" t="s">
        <v>616</v>
      </c>
      <c r="F53" s="404">
        <v>3190</v>
      </c>
      <c r="G53" s="404">
        <v>3120</v>
      </c>
      <c r="H53" s="360">
        <v>3235</v>
      </c>
      <c r="I53" s="360" t="s">
        <v>926</v>
      </c>
      <c r="J53" s="104" t="s">
        <v>980</v>
      </c>
      <c r="K53" s="363">
        <f t="shared" ref="K53" si="34">H53-F53</f>
        <v>45</v>
      </c>
      <c r="L53" s="364">
        <f t="shared" si="32"/>
        <v>452.90000000000009</v>
      </c>
      <c r="M53" s="359">
        <f t="shared" si="33"/>
        <v>8547.1</v>
      </c>
      <c r="N53" s="360">
        <v>200</v>
      </c>
      <c r="O53" s="361" t="s">
        <v>614</v>
      </c>
      <c r="P53" s="362">
        <v>44447</v>
      </c>
      <c r="Q53" s="172"/>
      <c r="R53" s="6" t="s">
        <v>618</v>
      </c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424"/>
      <c r="AG53" s="325"/>
      <c r="AH53" s="323"/>
      <c r="AI53" s="323"/>
      <c r="AJ53" s="424"/>
      <c r="AK53" s="424"/>
      <c r="AL53" s="424"/>
    </row>
    <row r="54" spans="1:38" s="300" customFormat="1" ht="13.5" customHeight="1">
      <c r="A54" s="434">
        <v>8</v>
      </c>
      <c r="B54" s="435">
        <v>44445</v>
      </c>
      <c r="C54" s="436"/>
      <c r="D54" s="437" t="s">
        <v>927</v>
      </c>
      <c r="E54" s="438" t="s">
        <v>616</v>
      </c>
      <c r="F54" s="438">
        <v>2251.5</v>
      </c>
      <c r="G54" s="438">
        <v>2205</v>
      </c>
      <c r="H54" s="438">
        <v>2205</v>
      </c>
      <c r="I54" s="438" t="s">
        <v>928</v>
      </c>
      <c r="J54" s="375" t="s">
        <v>955</v>
      </c>
      <c r="K54" s="376">
        <f t="shared" ref="K54" si="35">H54-F54</f>
        <v>-46.5</v>
      </c>
      <c r="L54" s="377">
        <f t="shared" ref="L54" si="36">(H54*N54)*0.07%</f>
        <v>424.46250000000003</v>
      </c>
      <c r="M54" s="378">
        <f t="shared" ref="M54" si="37">(K54*N54)-L54</f>
        <v>-13211.9625</v>
      </c>
      <c r="N54" s="374">
        <v>275</v>
      </c>
      <c r="O54" s="379" t="s">
        <v>627</v>
      </c>
      <c r="P54" s="380">
        <v>44447</v>
      </c>
      <c r="Q54" s="172"/>
      <c r="R54" s="6" t="s">
        <v>618</v>
      </c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400"/>
      <c r="AG54" s="325"/>
      <c r="AH54" s="323"/>
      <c r="AI54" s="323"/>
      <c r="AJ54" s="400"/>
      <c r="AK54" s="400"/>
      <c r="AL54" s="400"/>
    </row>
    <row r="55" spans="1:38" s="300" customFormat="1" ht="13.5" customHeight="1">
      <c r="A55" s="280">
        <v>9</v>
      </c>
      <c r="B55" s="371">
        <v>44445</v>
      </c>
      <c r="C55" s="392"/>
      <c r="D55" s="393" t="s">
        <v>929</v>
      </c>
      <c r="E55" s="394" t="s">
        <v>616</v>
      </c>
      <c r="F55" s="394">
        <v>840</v>
      </c>
      <c r="G55" s="394">
        <v>827</v>
      </c>
      <c r="H55" s="374">
        <v>827</v>
      </c>
      <c r="I55" s="374">
        <v>865</v>
      </c>
      <c r="J55" s="375" t="s">
        <v>945</v>
      </c>
      <c r="K55" s="376">
        <f t="shared" ref="K55" si="38">H55-F55</f>
        <v>-13</v>
      </c>
      <c r="L55" s="377">
        <f t="shared" ref="L55:L56" si="39">(H55*N55)*0.07%</f>
        <v>578.90000000000009</v>
      </c>
      <c r="M55" s="378">
        <f t="shared" ref="M55:M56" si="40">(K55*N55)-L55</f>
        <v>-13578.9</v>
      </c>
      <c r="N55" s="374">
        <v>1000</v>
      </c>
      <c r="O55" s="379" t="s">
        <v>627</v>
      </c>
      <c r="P55" s="380">
        <v>44446</v>
      </c>
      <c r="Q55" s="172"/>
      <c r="R55" s="6" t="s">
        <v>618</v>
      </c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400"/>
      <c r="AG55" s="325"/>
      <c r="AH55" s="323"/>
      <c r="AI55" s="323"/>
      <c r="AJ55" s="400"/>
      <c r="AK55" s="400"/>
      <c r="AL55" s="400"/>
    </row>
    <row r="56" spans="1:38" s="300" customFormat="1" ht="13.5" customHeight="1">
      <c r="A56" s="286">
        <v>10</v>
      </c>
      <c r="B56" s="367">
        <v>44446</v>
      </c>
      <c r="C56" s="402"/>
      <c r="D56" s="403" t="s">
        <v>940</v>
      </c>
      <c r="E56" s="404" t="s">
        <v>855</v>
      </c>
      <c r="F56" s="404">
        <v>3848</v>
      </c>
      <c r="G56" s="404">
        <v>3890</v>
      </c>
      <c r="H56" s="360">
        <v>3812.5</v>
      </c>
      <c r="I56" s="360">
        <v>3770</v>
      </c>
      <c r="J56" s="104" t="s">
        <v>956</v>
      </c>
      <c r="K56" s="363">
        <f>F56-H56</f>
        <v>35.5</v>
      </c>
      <c r="L56" s="364">
        <f t="shared" si="39"/>
        <v>800.62500000000011</v>
      </c>
      <c r="M56" s="359">
        <f t="shared" si="40"/>
        <v>9849.375</v>
      </c>
      <c r="N56" s="360">
        <v>300</v>
      </c>
      <c r="O56" s="361" t="s">
        <v>614</v>
      </c>
      <c r="P56" s="362">
        <v>44447</v>
      </c>
      <c r="Q56" s="172"/>
      <c r="R56" s="6" t="s">
        <v>615</v>
      </c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400"/>
      <c r="AG56" s="325"/>
      <c r="AH56" s="323"/>
      <c r="AI56" s="323"/>
      <c r="AJ56" s="400"/>
      <c r="AK56" s="400"/>
      <c r="AL56" s="400"/>
    </row>
    <row r="57" spans="1:38" s="300" customFormat="1" ht="13.5" customHeight="1">
      <c r="A57" s="297">
        <v>11</v>
      </c>
      <c r="B57" s="325">
        <v>44447</v>
      </c>
      <c r="C57" s="335"/>
      <c r="D57" s="176" t="s">
        <v>957</v>
      </c>
      <c r="E57" s="422" t="s">
        <v>616</v>
      </c>
      <c r="F57" s="422" t="s">
        <v>958</v>
      </c>
      <c r="G57" s="400">
        <v>209</v>
      </c>
      <c r="H57" s="401"/>
      <c r="I57" s="423" t="s">
        <v>959</v>
      </c>
      <c r="J57" s="328" t="s">
        <v>617</v>
      </c>
      <c r="K57" s="318"/>
      <c r="L57" s="298"/>
      <c r="M57" s="329"/>
      <c r="N57" s="401"/>
      <c r="O57" s="399"/>
      <c r="P57" s="178"/>
      <c r="Q57" s="172"/>
      <c r="R57" s="6" t="s">
        <v>615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400"/>
      <c r="AG57" s="325"/>
      <c r="AH57" s="323"/>
      <c r="AI57" s="323"/>
      <c r="AJ57" s="400"/>
      <c r="AK57" s="400"/>
      <c r="AL57" s="400"/>
    </row>
    <row r="58" spans="1:38" s="300" customFormat="1" ht="13.5" customHeight="1">
      <c r="A58" s="286">
        <v>12</v>
      </c>
      <c r="B58" s="367">
        <v>44447</v>
      </c>
      <c r="C58" s="402"/>
      <c r="D58" s="403" t="s">
        <v>961</v>
      </c>
      <c r="E58" s="404" t="s">
        <v>616</v>
      </c>
      <c r="F58" s="404">
        <v>1708</v>
      </c>
      <c r="G58" s="404">
        <v>1670</v>
      </c>
      <c r="H58" s="360">
        <v>1732</v>
      </c>
      <c r="I58" s="360" t="s">
        <v>962</v>
      </c>
      <c r="J58" s="104" t="s">
        <v>878</v>
      </c>
      <c r="K58" s="363">
        <f t="shared" ref="K58" si="41">H58-F58</f>
        <v>24</v>
      </c>
      <c r="L58" s="364">
        <f t="shared" ref="L58" si="42">(H58*N58)*0.07%</f>
        <v>424.34000000000009</v>
      </c>
      <c r="M58" s="359">
        <f t="shared" ref="M58" si="43">(K58*N58)-L58</f>
        <v>7975.66</v>
      </c>
      <c r="N58" s="360">
        <v>350</v>
      </c>
      <c r="O58" s="361" t="s">
        <v>614</v>
      </c>
      <c r="P58" s="362">
        <v>44448</v>
      </c>
      <c r="Q58" s="172"/>
      <c r="R58" s="6" t="s">
        <v>618</v>
      </c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57"/>
      <c r="AG58" s="325"/>
      <c r="AH58" s="323"/>
      <c r="AI58" s="323"/>
      <c r="AJ58" s="357"/>
      <c r="AK58" s="357"/>
      <c r="AL58" s="357"/>
    </row>
    <row r="59" spans="1:38" s="300" customFormat="1" ht="13.5" customHeight="1">
      <c r="A59" s="297"/>
      <c r="B59" s="325"/>
      <c r="C59" s="335"/>
      <c r="D59" s="176"/>
      <c r="E59" s="440"/>
      <c r="F59" s="440"/>
      <c r="G59" s="440"/>
      <c r="H59" s="441"/>
      <c r="I59" s="441"/>
      <c r="J59" s="328"/>
      <c r="K59" s="318"/>
      <c r="L59" s="298"/>
      <c r="M59" s="329"/>
      <c r="N59" s="441"/>
      <c r="O59" s="439"/>
      <c r="P59" s="178"/>
      <c r="Q59" s="172"/>
      <c r="R59" s="6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440"/>
      <c r="AG59" s="325"/>
      <c r="AH59" s="323"/>
      <c r="AI59" s="323"/>
      <c r="AJ59" s="440"/>
      <c r="AK59" s="440"/>
      <c r="AL59" s="440"/>
    </row>
    <row r="60" spans="1:38" s="300" customFormat="1" ht="13.5" customHeight="1">
      <c r="A60" s="297"/>
      <c r="B60" s="292"/>
      <c r="C60" s="349"/>
      <c r="D60" s="176"/>
      <c r="E60" s="108"/>
      <c r="F60" s="108"/>
      <c r="G60" s="108"/>
      <c r="H60" s="113"/>
      <c r="I60" s="173"/>
      <c r="J60" s="328"/>
      <c r="K60" s="318"/>
      <c r="L60" s="298"/>
      <c r="M60" s="329"/>
      <c r="N60" s="173"/>
      <c r="O60" s="177"/>
      <c r="P60" s="178"/>
      <c r="Q60" s="172"/>
      <c r="R60" s="6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75"/>
      <c r="AG60" s="292"/>
      <c r="AH60" s="176"/>
      <c r="AI60" s="176"/>
      <c r="AJ60" s="108"/>
      <c r="AK60" s="108"/>
      <c r="AL60" s="108"/>
    </row>
    <row r="61" spans="1:38" ht="13.5" customHeight="1">
      <c r="A61" s="460"/>
      <c r="B61" s="462"/>
      <c r="C61" s="110"/>
      <c r="D61" s="176"/>
      <c r="E61" s="108"/>
      <c r="F61" s="108"/>
      <c r="G61" s="108"/>
      <c r="H61" s="108"/>
      <c r="I61" s="113"/>
      <c r="J61" s="464"/>
      <c r="K61" s="298"/>
      <c r="L61" s="298"/>
      <c r="M61" s="466"/>
      <c r="N61" s="468"/>
      <c r="O61" s="456"/>
      <c r="P61" s="458"/>
      <c r="Q61" s="172"/>
      <c r="R61" s="6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ht="13.5" customHeight="1">
      <c r="A62" s="461"/>
      <c r="B62" s="463"/>
      <c r="C62" s="110"/>
      <c r="D62" s="176"/>
      <c r="E62" s="108"/>
      <c r="F62" s="108"/>
      <c r="G62" s="108"/>
      <c r="H62" s="108"/>
      <c r="I62" s="113"/>
      <c r="J62" s="465"/>
      <c r="K62" s="336"/>
      <c r="L62" s="337"/>
      <c r="M62" s="467"/>
      <c r="N62" s="465"/>
      <c r="O62" s="457"/>
      <c r="P62" s="459"/>
      <c r="Q62" s="1"/>
      <c r="R62" s="6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13.5" customHeight="1">
      <c r="A63" s="123"/>
      <c r="B63" s="124"/>
      <c r="C63" s="161"/>
      <c r="D63" s="179"/>
      <c r="E63" s="180"/>
      <c r="F63" s="123"/>
      <c r="G63" s="123"/>
      <c r="H63" s="123"/>
      <c r="I63" s="163"/>
      <c r="J63" s="163"/>
      <c r="K63" s="163"/>
      <c r="L63" s="163"/>
      <c r="M63" s="163"/>
      <c r="N63" s="163"/>
      <c r="O63" s="163"/>
      <c r="P63" s="163"/>
      <c r="Q63" s="1"/>
      <c r="R63" s="6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t="12.75" customHeight="1">
      <c r="A64" s="181"/>
      <c r="B64" s="124"/>
      <c r="C64" s="125"/>
      <c r="D64" s="182"/>
      <c r="E64" s="128"/>
      <c r="F64" s="128"/>
      <c r="G64" s="128"/>
      <c r="H64" s="128"/>
      <c r="I64" s="128"/>
      <c r="J64" s="6"/>
      <c r="K64" s="128"/>
      <c r="L64" s="128"/>
      <c r="M64" s="6"/>
      <c r="N64" s="1"/>
      <c r="O64" s="125"/>
      <c r="P64" s="44"/>
      <c r="Q64" s="44"/>
      <c r="R64" s="6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44"/>
      <c r="AG64" s="44"/>
      <c r="AH64" s="44"/>
      <c r="AI64" s="44"/>
      <c r="AJ64" s="44"/>
      <c r="AK64" s="44"/>
      <c r="AL64" s="44"/>
    </row>
    <row r="65" spans="1:38" ht="12.75" customHeight="1">
      <c r="A65" s="183" t="s">
        <v>637</v>
      </c>
      <c r="B65" s="183"/>
      <c r="C65" s="183"/>
      <c r="D65" s="183"/>
      <c r="E65" s="184"/>
      <c r="F65" s="128"/>
      <c r="G65" s="128"/>
      <c r="H65" s="128"/>
      <c r="I65" s="128"/>
      <c r="J65" s="1"/>
      <c r="K65" s="6"/>
      <c r="L65" s="6"/>
      <c r="M65" s="6"/>
      <c r="N65" s="1"/>
      <c r="O65" s="1"/>
      <c r="P65" s="44"/>
      <c r="Q65" s="44"/>
      <c r="R65" s="6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44"/>
      <c r="AG65" s="44"/>
      <c r="AH65" s="44"/>
      <c r="AI65" s="44"/>
      <c r="AJ65" s="44"/>
      <c r="AK65" s="44"/>
      <c r="AL65" s="44"/>
    </row>
    <row r="66" spans="1:38" ht="38.25" customHeight="1">
      <c r="A66" s="100" t="s">
        <v>16</v>
      </c>
      <c r="B66" s="100" t="s">
        <v>590</v>
      </c>
      <c r="C66" s="100"/>
      <c r="D66" s="101" t="s">
        <v>602</v>
      </c>
      <c r="E66" s="100" t="s">
        <v>603</v>
      </c>
      <c r="F66" s="100" t="s">
        <v>604</v>
      </c>
      <c r="G66" s="100" t="s">
        <v>625</v>
      </c>
      <c r="H66" s="100" t="s">
        <v>606</v>
      </c>
      <c r="I66" s="100" t="s">
        <v>607</v>
      </c>
      <c r="J66" s="99" t="s">
        <v>608</v>
      </c>
      <c r="K66" s="99" t="s">
        <v>638</v>
      </c>
      <c r="L66" s="102" t="s">
        <v>610</v>
      </c>
      <c r="M66" s="171" t="s">
        <v>634</v>
      </c>
      <c r="N66" s="100" t="s">
        <v>635</v>
      </c>
      <c r="O66" s="100" t="s">
        <v>612</v>
      </c>
      <c r="P66" s="101" t="s">
        <v>613</v>
      </c>
      <c r="Q66" s="44"/>
      <c r="R66" s="6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44"/>
      <c r="AG66" s="44"/>
      <c r="AH66" s="44"/>
      <c r="AI66" s="44"/>
      <c r="AJ66" s="44"/>
      <c r="AK66" s="44"/>
      <c r="AL66" s="44"/>
    </row>
    <row r="67" spans="1:38" s="291" customFormat="1" ht="12.75" customHeight="1">
      <c r="A67" s="354">
        <v>1</v>
      </c>
      <c r="B67" s="281">
        <v>44438</v>
      </c>
      <c r="C67" s="355"/>
      <c r="D67" s="339" t="s">
        <v>866</v>
      </c>
      <c r="E67" s="356" t="s">
        <v>616</v>
      </c>
      <c r="F67" s="280">
        <v>135</v>
      </c>
      <c r="G67" s="280">
        <v>0</v>
      </c>
      <c r="H67" s="280">
        <v>0</v>
      </c>
      <c r="I67" s="282" t="s">
        <v>851</v>
      </c>
      <c r="J67" s="283" t="s">
        <v>884</v>
      </c>
      <c r="K67" s="308">
        <f t="shared" ref="K67" si="44">H67-F67</f>
        <v>-135</v>
      </c>
      <c r="L67" s="308">
        <v>100</v>
      </c>
      <c r="M67" s="283">
        <f t="shared" ref="M67" si="45">(K67*N67)-100</f>
        <v>-3475</v>
      </c>
      <c r="N67" s="283">
        <v>25</v>
      </c>
      <c r="O67" s="383" t="s">
        <v>627</v>
      </c>
      <c r="P67" s="309">
        <v>44441</v>
      </c>
      <c r="Q67" s="306"/>
      <c r="R67" s="307" t="s">
        <v>618</v>
      </c>
      <c r="S67" s="290"/>
      <c r="T67" s="290"/>
      <c r="U67" s="290"/>
      <c r="V67" s="290"/>
      <c r="W67" s="290"/>
      <c r="X67" s="290"/>
      <c r="Y67" s="290"/>
      <c r="Z67" s="290"/>
      <c r="AA67" s="290"/>
      <c r="AB67" s="290"/>
      <c r="AC67" s="290"/>
      <c r="AD67" s="290"/>
      <c r="AE67" s="290"/>
      <c r="AF67" s="290"/>
      <c r="AG67" s="290"/>
      <c r="AH67" s="290"/>
      <c r="AI67" s="290"/>
      <c r="AJ67" s="290"/>
      <c r="AK67" s="290"/>
      <c r="AL67" s="290"/>
    </row>
    <row r="68" spans="1:38" s="291" customFormat="1" ht="12.75" customHeight="1">
      <c r="A68" s="332">
        <v>2</v>
      </c>
      <c r="B68" s="284">
        <v>44439</v>
      </c>
      <c r="C68" s="351"/>
      <c r="D68" s="338" t="s">
        <v>868</v>
      </c>
      <c r="E68" s="352" t="s">
        <v>616</v>
      </c>
      <c r="F68" s="286">
        <v>38</v>
      </c>
      <c r="G68" s="286">
        <v>19</v>
      </c>
      <c r="H68" s="286">
        <v>45</v>
      </c>
      <c r="I68" s="353" t="s">
        <v>869</v>
      </c>
      <c r="J68" s="299" t="s">
        <v>852</v>
      </c>
      <c r="K68" s="381">
        <f t="shared" ref="K68" si="46">H68-F68</f>
        <v>7</v>
      </c>
      <c r="L68" s="381">
        <v>100</v>
      </c>
      <c r="M68" s="382">
        <f t="shared" ref="M68" si="47">(K68*N68)-100</f>
        <v>1650</v>
      </c>
      <c r="N68" s="382">
        <v>250</v>
      </c>
      <c r="O68" s="301" t="s">
        <v>614</v>
      </c>
      <c r="P68" s="312">
        <v>44440</v>
      </c>
      <c r="Q68" s="306"/>
      <c r="R68" s="307" t="s">
        <v>618</v>
      </c>
      <c r="S68" s="290"/>
      <c r="T68" s="290"/>
      <c r="U68" s="290"/>
      <c r="V68" s="290"/>
      <c r="W68" s="290"/>
      <c r="X68" s="290"/>
      <c r="Y68" s="290"/>
      <c r="Z68" s="290"/>
      <c r="AA68" s="290"/>
      <c r="AB68" s="290"/>
      <c r="AC68" s="290"/>
      <c r="AD68" s="290"/>
      <c r="AE68" s="290"/>
      <c r="AF68" s="290"/>
      <c r="AG68" s="290"/>
      <c r="AH68" s="290"/>
      <c r="AI68" s="290"/>
      <c r="AJ68" s="290"/>
      <c r="AK68" s="290"/>
      <c r="AL68" s="290"/>
    </row>
    <row r="69" spans="1:38" s="291" customFormat="1" ht="12.75" customHeight="1">
      <c r="A69" s="354">
        <v>3</v>
      </c>
      <c r="B69" s="281">
        <v>44439</v>
      </c>
      <c r="C69" s="355"/>
      <c r="D69" s="339" t="s">
        <v>870</v>
      </c>
      <c r="E69" s="356" t="s">
        <v>616</v>
      </c>
      <c r="F69" s="280">
        <v>67.5</v>
      </c>
      <c r="G69" s="280">
        <v>20</v>
      </c>
      <c r="H69" s="280">
        <v>20</v>
      </c>
      <c r="I69" s="282" t="s">
        <v>863</v>
      </c>
      <c r="J69" s="287" t="s">
        <v>879</v>
      </c>
      <c r="K69" s="308">
        <f t="shared" ref="K69" si="48">H69-F69</f>
        <v>-47.5</v>
      </c>
      <c r="L69" s="308">
        <v>100</v>
      </c>
      <c r="M69" s="283">
        <f t="shared" ref="M69" si="49">(K69*N69)-100</f>
        <v>-2475</v>
      </c>
      <c r="N69" s="283">
        <v>50</v>
      </c>
      <c r="O69" s="288" t="s">
        <v>627</v>
      </c>
      <c r="P69" s="309">
        <v>44440</v>
      </c>
      <c r="Q69" s="306"/>
      <c r="R69" s="307" t="s">
        <v>618</v>
      </c>
      <c r="S69" s="290"/>
      <c r="T69" s="290"/>
      <c r="U69" s="290"/>
      <c r="V69" s="290"/>
      <c r="W69" s="290"/>
      <c r="X69" s="290"/>
      <c r="Y69" s="290"/>
      <c r="Z69" s="290"/>
      <c r="AA69" s="290"/>
      <c r="AB69" s="290"/>
      <c r="AC69" s="290"/>
      <c r="AD69" s="290"/>
      <c r="AE69" s="290"/>
      <c r="AF69" s="290"/>
      <c r="AG69" s="290"/>
      <c r="AH69" s="290"/>
      <c r="AI69" s="290"/>
      <c r="AJ69" s="290"/>
      <c r="AK69" s="290"/>
      <c r="AL69" s="290"/>
    </row>
    <row r="70" spans="1:38" s="291" customFormat="1" ht="12.75" customHeight="1">
      <c r="A70" s="332">
        <v>4</v>
      </c>
      <c r="B70" s="284">
        <v>44440</v>
      </c>
      <c r="C70" s="351"/>
      <c r="D70" s="338" t="s">
        <v>872</v>
      </c>
      <c r="E70" s="352" t="s">
        <v>855</v>
      </c>
      <c r="F70" s="286">
        <v>86</v>
      </c>
      <c r="G70" s="286">
        <v>124</v>
      </c>
      <c r="H70" s="286">
        <v>62</v>
      </c>
      <c r="I70" s="353">
        <v>0.1</v>
      </c>
      <c r="J70" s="299" t="s">
        <v>878</v>
      </c>
      <c r="K70" s="310">
        <f>F70-H70</f>
        <v>24</v>
      </c>
      <c r="L70" s="310">
        <v>100</v>
      </c>
      <c r="M70" s="311">
        <f t="shared" ref="M70:M74" si="50">(K70*N70)-100</f>
        <v>1100</v>
      </c>
      <c r="N70" s="311">
        <v>50</v>
      </c>
      <c r="O70" s="301" t="s">
        <v>614</v>
      </c>
      <c r="P70" s="322">
        <v>44440</v>
      </c>
      <c r="Q70" s="306"/>
      <c r="R70" s="307" t="s">
        <v>615</v>
      </c>
      <c r="S70" s="290"/>
      <c r="T70" s="290"/>
      <c r="U70" s="290"/>
      <c r="V70" s="290"/>
      <c r="W70" s="290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</row>
    <row r="71" spans="1:38" s="291" customFormat="1" ht="12.75" customHeight="1">
      <c r="A71" s="332">
        <v>5</v>
      </c>
      <c r="B71" s="284">
        <v>44440</v>
      </c>
      <c r="C71" s="351"/>
      <c r="D71" s="338" t="s">
        <v>873</v>
      </c>
      <c r="E71" s="352" t="s">
        <v>616</v>
      </c>
      <c r="F71" s="286">
        <v>53.5</v>
      </c>
      <c r="G71" s="286">
        <v>14</v>
      </c>
      <c r="H71" s="286">
        <v>67.5</v>
      </c>
      <c r="I71" s="353" t="s">
        <v>874</v>
      </c>
      <c r="J71" s="299" t="s">
        <v>854</v>
      </c>
      <c r="K71" s="310">
        <f t="shared" ref="K71:K74" si="51">H71-F71</f>
        <v>14</v>
      </c>
      <c r="L71" s="310">
        <v>100</v>
      </c>
      <c r="M71" s="311">
        <f t="shared" si="50"/>
        <v>600</v>
      </c>
      <c r="N71" s="311">
        <v>50</v>
      </c>
      <c r="O71" s="301" t="s">
        <v>614</v>
      </c>
      <c r="P71" s="322">
        <v>44440</v>
      </c>
      <c r="Q71" s="306"/>
      <c r="R71" s="307" t="s">
        <v>615</v>
      </c>
      <c r="S71" s="290"/>
      <c r="T71" s="290"/>
      <c r="U71" s="290"/>
      <c r="V71" s="290"/>
      <c r="W71" s="290"/>
      <c r="X71" s="290"/>
      <c r="Y71" s="290"/>
      <c r="Z71" s="290"/>
      <c r="AA71" s="290"/>
      <c r="AB71" s="290"/>
      <c r="AC71" s="290"/>
      <c r="AD71" s="290"/>
      <c r="AE71" s="290"/>
      <c r="AF71" s="290"/>
      <c r="AG71" s="290"/>
      <c r="AH71" s="290"/>
      <c r="AI71" s="290"/>
      <c r="AJ71" s="290"/>
      <c r="AK71" s="290"/>
      <c r="AL71" s="290"/>
    </row>
    <row r="72" spans="1:38" s="291" customFormat="1" ht="12.75" customHeight="1">
      <c r="A72" s="332">
        <v>6</v>
      </c>
      <c r="B72" s="284">
        <v>44440</v>
      </c>
      <c r="C72" s="351"/>
      <c r="D72" s="338" t="s">
        <v>873</v>
      </c>
      <c r="E72" s="352" t="s">
        <v>616</v>
      </c>
      <c r="F72" s="286">
        <v>50</v>
      </c>
      <c r="G72" s="286">
        <v>14</v>
      </c>
      <c r="H72" s="286">
        <v>67.5</v>
      </c>
      <c r="I72" s="353" t="s">
        <v>874</v>
      </c>
      <c r="J72" s="299" t="s">
        <v>880</v>
      </c>
      <c r="K72" s="310">
        <f t="shared" si="51"/>
        <v>17.5</v>
      </c>
      <c r="L72" s="310">
        <v>100</v>
      </c>
      <c r="M72" s="311">
        <f t="shared" si="50"/>
        <v>775</v>
      </c>
      <c r="N72" s="311">
        <v>50</v>
      </c>
      <c r="O72" s="301" t="s">
        <v>614</v>
      </c>
      <c r="P72" s="322">
        <v>44440</v>
      </c>
      <c r="Q72" s="306"/>
      <c r="R72" s="307" t="s">
        <v>615</v>
      </c>
      <c r="S72" s="290"/>
      <c r="T72" s="290"/>
      <c r="U72" s="290"/>
      <c r="V72" s="290"/>
      <c r="W72" s="290"/>
      <c r="X72" s="290"/>
      <c r="Y72" s="290"/>
      <c r="Z72" s="290"/>
      <c r="AA72" s="290"/>
      <c r="AB72" s="290"/>
      <c r="AC72" s="290"/>
      <c r="AD72" s="290"/>
      <c r="AE72" s="290"/>
      <c r="AF72" s="290"/>
      <c r="AG72" s="290"/>
      <c r="AH72" s="290"/>
      <c r="AI72" s="290"/>
      <c r="AJ72" s="290"/>
      <c r="AK72" s="290"/>
      <c r="AL72" s="290"/>
    </row>
    <row r="73" spans="1:38" s="291" customFormat="1" ht="12.75" customHeight="1">
      <c r="A73" s="332">
        <v>7</v>
      </c>
      <c r="B73" s="284">
        <v>44440</v>
      </c>
      <c r="C73" s="351"/>
      <c r="D73" s="338" t="s">
        <v>875</v>
      </c>
      <c r="E73" s="352" t="s">
        <v>616</v>
      </c>
      <c r="F73" s="286">
        <v>63.5</v>
      </c>
      <c r="G73" s="286">
        <v>14</v>
      </c>
      <c r="H73" s="286">
        <v>80</v>
      </c>
      <c r="I73" s="353" t="s">
        <v>853</v>
      </c>
      <c r="J73" s="299" t="s">
        <v>881</v>
      </c>
      <c r="K73" s="310">
        <f t="shared" si="51"/>
        <v>16.5</v>
      </c>
      <c r="L73" s="310">
        <v>100</v>
      </c>
      <c r="M73" s="311">
        <f t="shared" si="50"/>
        <v>725</v>
      </c>
      <c r="N73" s="311">
        <v>50</v>
      </c>
      <c r="O73" s="301" t="s">
        <v>614</v>
      </c>
      <c r="P73" s="322">
        <v>44440</v>
      </c>
      <c r="Q73" s="306"/>
      <c r="R73" s="307" t="s">
        <v>615</v>
      </c>
      <c r="S73" s="290"/>
      <c r="T73" s="290"/>
      <c r="U73" s="290"/>
      <c r="V73" s="290"/>
      <c r="W73" s="290"/>
      <c r="X73" s="290"/>
      <c r="Y73" s="290"/>
      <c r="Z73" s="290"/>
      <c r="AA73" s="290"/>
      <c r="AB73" s="290"/>
      <c r="AC73" s="290"/>
      <c r="AD73" s="290"/>
      <c r="AE73" s="290"/>
      <c r="AF73" s="290"/>
      <c r="AG73" s="290"/>
      <c r="AH73" s="290"/>
      <c r="AI73" s="290"/>
      <c r="AJ73" s="290"/>
      <c r="AK73" s="290"/>
      <c r="AL73" s="290"/>
    </row>
    <row r="74" spans="1:38" s="291" customFormat="1" ht="12.75" customHeight="1">
      <c r="A74" s="354">
        <v>8</v>
      </c>
      <c r="B74" s="281">
        <v>44440</v>
      </c>
      <c r="C74" s="355"/>
      <c r="D74" s="339" t="s">
        <v>876</v>
      </c>
      <c r="E74" s="356" t="s">
        <v>616</v>
      </c>
      <c r="F74" s="280">
        <v>3.45</v>
      </c>
      <c r="G74" s="280">
        <v>2</v>
      </c>
      <c r="H74" s="280">
        <v>2.35</v>
      </c>
      <c r="I74" s="282" t="s">
        <v>877</v>
      </c>
      <c r="J74" s="287" t="s">
        <v>885</v>
      </c>
      <c r="K74" s="308">
        <f t="shared" si="51"/>
        <v>-1.1000000000000001</v>
      </c>
      <c r="L74" s="308">
        <v>100</v>
      </c>
      <c r="M74" s="283">
        <f t="shared" si="50"/>
        <v>-4060.0000000000005</v>
      </c>
      <c r="N74" s="283">
        <v>3600</v>
      </c>
      <c r="O74" s="288" t="s">
        <v>627</v>
      </c>
      <c r="P74" s="309">
        <v>44441</v>
      </c>
      <c r="Q74" s="306"/>
      <c r="R74" s="307" t="s">
        <v>615</v>
      </c>
      <c r="S74" s="290"/>
      <c r="T74" s="290"/>
      <c r="U74" s="290"/>
      <c r="V74" s="290"/>
      <c r="W74" s="290"/>
      <c r="X74" s="290"/>
      <c r="Y74" s="290"/>
      <c r="Z74" s="290"/>
      <c r="AA74" s="290"/>
      <c r="AB74" s="290"/>
      <c r="AC74" s="290"/>
      <c r="AD74" s="290"/>
      <c r="AE74" s="290"/>
      <c r="AF74" s="290"/>
      <c r="AG74" s="290"/>
      <c r="AH74" s="290"/>
      <c r="AI74" s="290"/>
      <c r="AJ74" s="290"/>
      <c r="AK74" s="290"/>
      <c r="AL74" s="290"/>
    </row>
    <row r="75" spans="1:38" s="291" customFormat="1" ht="12.75" customHeight="1">
      <c r="A75" s="332">
        <v>9</v>
      </c>
      <c r="B75" s="367">
        <v>44441</v>
      </c>
      <c r="C75" s="351"/>
      <c r="D75" s="338" t="s">
        <v>875</v>
      </c>
      <c r="E75" s="352" t="s">
        <v>616</v>
      </c>
      <c r="F75" s="286">
        <v>56.5</v>
      </c>
      <c r="G75" s="286">
        <v>14</v>
      </c>
      <c r="H75" s="286">
        <v>69</v>
      </c>
      <c r="I75" s="353" t="s">
        <v>853</v>
      </c>
      <c r="J75" s="299" t="s">
        <v>889</v>
      </c>
      <c r="K75" s="310">
        <f t="shared" ref="K75:K76" si="52">H75-F75</f>
        <v>12.5</v>
      </c>
      <c r="L75" s="310">
        <v>100</v>
      </c>
      <c r="M75" s="311">
        <f t="shared" ref="M75:M76" si="53">(K75*N75)-100</f>
        <v>525</v>
      </c>
      <c r="N75" s="311">
        <v>50</v>
      </c>
      <c r="O75" s="301" t="s">
        <v>614</v>
      </c>
      <c r="P75" s="322">
        <v>44441</v>
      </c>
      <c r="Q75" s="306"/>
      <c r="R75" s="307" t="s">
        <v>615</v>
      </c>
      <c r="S75" s="290"/>
      <c r="T75" s="290"/>
      <c r="U75" s="290"/>
      <c r="V75" s="290"/>
      <c r="W75" s="290"/>
      <c r="X75" s="290"/>
      <c r="Y75" s="290"/>
      <c r="Z75" s="290"/>
      <c r="AA75" s="290"/>
      <c r="AB75" s="290"/>
      <c r="AC75" s="290"/>
      <c r="AD75" s="290"/>
      <c r="AE75" s="290"/>
      <c r="AF75" s="290"/>
      <c r="AG75" s="290"/>
      <c r="AH75" s="290"/>
      <c r="AI75" s="290"/>
      <c r="AJ75" s="290"/>
      <c r="AK75" s="290"/>
      <c r="AL75" s="290"/>
    </row>
    <row r="76" spans="1:38" s="291" customFormat="1" ht="12.75" customHeight="1">
      <c r="A76" s="354">
        <v>10</v>
      </c>
      <c r="B76" s="371">
        <v>44441</v>
      </c>
      <c r="C76" s="355"/>
      <c r="D76" s="339" t="s">
        <v>895</v>
      </c>
      <c r="E76" s="356" t="s">
        <v>616</v>
      </c>
      <c r="F76" s="280">
        <v>47</v>
      </c>
      <c r="G76" s="280">
        <v>14</v>
      </c>
      <c r="H76" s="280">
        <v>14</v>
      </c>
      <c r="I76" s="282" t="s">
        <v>896</v>
      </c>
      <c r="J76" s="287" t="s">
        <v>897</v>
      </c>
      <c r="K76" s="308">
        <f t="shared" si="52"/>
        <v>-33</v>
      </c>
      <c r="L76" s="308">
        <v>100</v>
      </c>
      <c r="M76" s="283">
        <f t="shared" si="53"/>
        <v>-1750</v>
      </c>
      <c r="N76" s="283">
        <v>50</v>
      </c>
      <c r="O76" s="288" t="s">
        <v>627</v>
      </c>
      <c r="P76" s="309">
        <v>44441</v>
      </c>
      <c r="Q76" s="306"/>
      <c r="R76" s="307" t="s">
        <v>615</v>
      </c>
      <c r="S76" s="290"/>
      <c r="T76" s="290"/>
      <c r="U76" s="290"/>
      <c r="V76" s="290"/>
      <c r="W76" s="290"/>
      <c r="X76" s="290"/>
      <c r="Y76" s="290"/>
      <c r="Z76" s="290"/>
      <c r="AA76" s="290"/>
      <c r="AB76" s="290"/>
      <c r="AC76" s="290"/>
      <c r="AD76" s="290"/>
      <c r="AE76" s="290"/>
      <c r="AF76" s="290"/>
      <c r="AG76" s="290"/>
      <c r="AH76" s="290"/>
      <c r="AI76" s="290"/>
      <c r="AJ76" s="290"/>
      <c r="AK76" s="290"/>
      <c r="AL76" s="290"/>
    </row>
    <row r="77" spans="1:38" s="291" customFormat="1" ht="12.75" customHeight="1">
      <c r="A77" s="354">
        <v>11</v>
      </c>
      <c r="B77" s="371">
        <v>44441</v>
      </c>
      <c r="C77" s="355"/>
      <c r="D77" s="339" t="s">
        <v>898</v>
      </c>
      <c r="E77" s="356" t="s">
        <v>616</v>
      </c>
      <c r="F77" s="280">
        <v>31</v>
      </c>
      <c r="G77" s="280">
        <v>15</v>
      </c>
      <c r="H77" s="280">
        <v>17</v>
      </c>
      <c r="I77" s="282" t="s">
        <v>899</v>
      </c>
      <c r="J77" s="287" t="s">
        <v>943</v>
      </c>
      <c r="K77" s="308">
        <f t="shared" ref="K77" si="54">H77-F77</f>
        <v>-14</v>
      </c>
      <c r="L77" s="308">
        <v>100</v>
      </c>
      <c r="M77" s="283">
        <f t="shared" ref="M77" si="55">(K77*N77)-100</f>
        <v>-4300</v>
      </c>
      <c r="N77" s="283">
        <v>300</v>
      </c>
      <c r="O77" s="288" t="s">
        <v>627</v>
      </c>
      <c r="P77" s="309">
        <v>44446</v>
      </c>
      <c r="Q77" s="306"/>
      <c r="R77" s="307" t="s">
        <v>618</v>
      </c>
      <c r="S77" s="290"/>
      <c r="T77" s="290"/>
      <c r="U77" s="290"/>
      <c r="V77" s="290"/>
      <c r="W77" s="290"/>
      <c r="X77" s="290"/>
      <c r="Y77" s="290"/>
      <c r="Z77" s="290"/>
      <c r="AA77" s="290"/>
      <c r="AB77" s="290"/>
      <c r="AC77" s="290"/>
      <c r="AD77" s="290"/>
      <c r="AE77" s="290"/>
      <c r="AF77" s="290"/>
      <c r="AG77" s="290"/>
      <c r="AH77" s="290"/>
      <c r="AI77" s="290"/>
      <c r="AJ77" s="290"/>
      <c r="AK77" s="290"/>
      <c r="AL77" s="290"/>
    </row>
    <row r="78" spans="1:38" s="291" customFormat="1" ht="12.75" customHeight="1">
      <c r="A78" s="330">
        <v>12</v>
      </c>
      <c r="B78" s="292">
        <v>44442</v>
      </c>
      <c r="C78" s="345"/>
      <c r="D78" s="334" t="s">
        <v>913</v>
      </c>
      <c r="E78" s="347" t="s">
        <v>855</v>
      </c>
      <c r="F78" s="333" t="s">
        <v>914</v>
      </c>
      <c r="G78" s="333">
        <v>210</v>
      </c>
      <c r="H78" s="333"/>
      <c r="I78" s="343">
        <v>0.1</v>
      </c>
      <c r="J78" s="341" t="s">
        <v>617</v>
      </c>
      <c r="K78" s="302"/>
      <c r="L78" s="302"/>
      <c r="M78" s="289"/>
      <c r="N78" s="303"/>
      <c r="O78" s="304"/>
      <c r="P78" s="305"/>
      <c r="Q78" s="306"/>
      <c r="R78" s="307" t="s">
        <v>615</v>
      </c>
      <c r="S78" s="290"/>
      <c r="T78" s="290"/>
      <c r="U78" s="290"/>
      <c r="V78" s="290"/>
      <c r="W78" s="290"/>
      <c r="X78" s="290"/>
      <c r="Y78" s="290"/>
      <c r="Z78" s="290"/>
      <c r="AA78" s="290"/>
      <c r="AB78" s="290"/>
      <c r="AC78" s="290"/>
      <c r="AD78" s="290"/>
      <c r="AE78" s="290"/>
      <c r="AF78" s="290"/>
      <c r="AG78" s="290"/>
      <c r="AH78" s="290"/>
      <c r="AI78" s="290"/>
      <c r="AJ78" s="290"/>
      <c r="AK78" s="290"/>
      <c r="AL78" s="290"/>
    </row>
    <row r="79" spans="1:38" s="291" customFormat="1" ht="12.75" customHeight="1">
      <c r="A79" s="332">
        <v>13</v>
      </c>
      <c r="B79" s="284">
        <v>44445</v>
      </c>
      <c r="C79" s="351"/>
      <c r="D79" s="338" t="s">
        <v>920</v>
      </c>
      <c r="E79" s="352" t="s">
        <v>616</v>
      </c>
      <c r="F79" s="286">
        <v>61</v>
      </c>
      <c r="G79" s="286">
        <v>14</v>
      </c>
      <c r="H79" s="286">
        <v>75</v>
      </c>
      <c r="I79" s="353" t="s">
        <v>921</v>
      </c>
      <c r="J79" s="299" t="s">
        <v>854</v>
      </c>
      <c r="K79" s="310">
        <f t="shared" ref="K79" si="56">H79-F79</f>
        <v>14</v>
      </c>
      <c r="L79" s="310">
        <v>100</v>
      </c>
      <c r="M79" s="311">
        <f t="shared" ref="M79" si="57">(K79*N79)-100</f>
        <v>600</v>
      </c>
      <c r="N79" s="311">
        <v>50</v>
      </c>
      <c r="O79" s="301" t="s">
        <v>614</v>
      </c>
      <c r="P79" s="322">
        <v>44445</v>
      </c>
      <c r="Q79" s="306"/>
      <c r="R79" s="307" t="s">
        <v>615</v>
      </c>
      <c r="S79" s="290"/>
      <c r="T79" s="290"/>
      <c r="U79" s="290"/>
      <c r="V79" s="290"/>
      <c r="W79" s="290"/>
      <c r="X79" s="290"/>
      <c r="Y79" s="290"/>
      <c r="Z79" s="290"/>
      <c r="AA79" s="290"/>
      <c r="AB79" s="290"/>
      <c r="AC79" s="290"/>
      <c r="AD79" s="290"/>
      <c r="AE79" s="290"/>
      <c r="AF79" s="290"/>
      <c r="AG79" s="290"/>
      <c r="AH79" s="290"/>
      <c r="AI79" s="290"/>
      <c r="AJ79" s="290"/>
      <c r="AK79" s="290"/>
      <c r="AL79" s="290"/>
    </row>
    <row r="80" spans="1:38" s="291" customFormat="1" ht="12.75" customHeight="1">
      <c r="A80" s="330">
        <v>14</v>
      </c>
      <c r="B80" s="292">
        <v>44445</v>
      </c>
      <c r="C80" s="345"/>
      <c r="D80" s="334" t="s">
        <v>922</v>
      </c>
      <c r="E80" s="347" t="s">
        <v>616</v>
      </c>
      <c r="F80" s="333" t="s">
        <v>923</v>
      </c>
      <c r="G80" s="333">
        <v>8</v>
      </c>
      <c r="H80" s="333"/>
      <c r="I80" s="343" t="s">
        <v>924</v>
      </c>
      <c r="J80" s="341" t="s">
        <v>617</v>
      </c>
      <c r="K80" s="302"/>
      <c r="L80" s="302"/>
      <c r="M80" s="289"/>
      <c r="N80" s="303"/>
      <c r="O80" s="304"/>
      <c r="P80" s="305"/>
      <c r="Q80" s="306"/>
      <c r="R80" s="307" t="s">
        <v>615</v>
      </c>
      <c r="S80" s="290"/>
      <c r="T80" s="290"/>
      <c r="U80" s="290"/>
      <c r="V80" s="290"/>
      <c r="W80" s="290"/>
      <c r="X80" s="290"/>
      <c r="Y80" s="290"/>
      <c r="Z80" s="290"/>
      <c r="AA80" s="290"/>
      <c r="AB80" s="290"/>
      <c r="AC80" s="290"/>
      <c r="AD80" s="290"/>
      <c r="AE80" s="290"/>
      <c r="AF80" s="290"/>
      <c r="AG80" s="290"/>
      <c r="AH80" s="290"/>
      <c r="AI80" s="290"/>
      <c r="AJ80" s="290"/>
      <c r="AK80" s="290"/>
      <c r="AL80" s="290"/>
    </row>
    <row r="81" spans="1:38" s="291" customFormat="1" ht="12.75" customHeight="1">
      <c r="A81" s="354">
        <v>15</v>
      </c>
      <c r="B81" s="281">
        <v>44445</v>
      </c>
      <c r="C81" s="355"/>
      <c r="D81" s="339" t="s">
        <v>930</v>
      </c>
      <c r="E81" s="356" t="s">
        <v>855</v>
      </c>
      <c r="F81" s="280">
        <v>18</v>
      </c>
      <c r="G81" s="280">
        <v>26</v>
      </c>
      <c r="H81" s="280">
        <v>25.5</v>
      </c>
      <c r="I81" s="282">
        <v>0.1</v>
      </c>
      <c r="J81" s="287" t="s">
        <v>931</v>
      </c>
      <c r="K81" s="308">
        <f>F81-H81</f>
        <v>-7.5</v>
      </c>
      <c r="L81" s="308">
        <v>100</v>
      </c>
      <c r="M81" s="283">
        <f t="shared" ref="M81:M82" si="58">(K81*N81)-100</f>
        <v>-4600</v>
      </c>
      <c r="N81" s="283">
        <v>600</v>
      </c>
      <c r="O81" s="288" t="s">
        <v>627</v>
      </c>
      <c r="P81" s="309">
        <v>44445</v>
      </c>
      <c r="Q81" s="306"/>
      <c r="R81" s="307" t="s">
        <v>615</v>
      </c>
      <c r="S81" s="290"/>
      <c r="T81" s="290"/>
      <c r="U81" s="290"/>
      <c r="V81" s="290"/>
      <c r="W81" s="290"/>
      <c r="X81" s="290"/>
      <c r="Y81" s="290"/>
      <c r="Z81" s="290"/>
      <c r="AA81" s="290"/>
      <c r="AB81" s="290"/>
      <c r="AC81" s="290"/>
      <c r="AD81" s="290"/>
      <c r="AE81" s="290"/>
      <c r="AF81" s="290"/>
      <c r="AG81" s="290"/>
      <c r="AH81" s="290"/>
      <c r="AI81" s="290"/>
      <c r="AJ81" s="290"/>
      <c r="AK81" s="290"/>
      <c r="AL81" s="290"/>
    </row>
    <row r="82" spans="1:38" s="291" customFormat="1" ht="12.75" customHeight="1">
      <c r="A82" s="332">
        <v>16</v>
      </c>
      <c r="B82" s="284">
        <v>44445</v>
      </c>
      <c r="C82" s="351"/>
      <c r="D82" s="338" t="s">
        <v>920</v>
      </c>
      <c r="E82" s="352" t="s">
        <v>616</v>
      </c>
      <c r="F82" s="286">
        <v>59.5</v>
      </c>
      <c r="G82" s="286">
        <v>14</v>
      </c>
      <c r="H82" s="286">
        <v>70</v>
      </c>
      <c r="I82" s="353" t="s">
        <v>921</v>
      </c>
      <c r="J82" s="299" t="s">
        <v>981</v>
      </c>
      <c r="K82" s="310">
        <f t="shared" ref="K82" si="59">H82-F82</f>
        <v>10.5</v>
      </c>
      <c r="L82" s="310">
        <v>100</v>
      </c>
      <c r="M82" s="311">
        <f t="shared" si="58"/>
        <v>425</v>
      </c>
      <c r="N82" s="311">
        <v>50</v>
      </c>
      <c r="O82" s="301" t="s">
        <v>614</v>
      </c>
      <c r="P82" s="312">
        <v>44446</v>
      </c>
      <c r="Q82" s="306"/>
      <c r="R82" s="307" t="s">
        <v>615</v>
      </c>
      <c r="S82" s="290"/>
      <c r="T82" s="290"/>
      <c r="U82" s="290"/>
      <c r="V82" s="290"/>
      <c r="W82" s="290"/>
      <c r="X82" s="290"/>
      <c r="Y82" s="290"/>
      <c r="Z82" s="290"/>
      <c r="AA82" s="290"/>
      <c r="AB82" s="290"/>
      <c r="AC82" s="290"/>
      <c r="AD82" s="290"/>
      <c r="AE82" s="290"/>
      <c r="AF82" s="290"/>
      <c r="AG82" s="290"/>
      <c r="AH82" s="290"/>
      <c r="AI82" s="290"/>
      <c r="AJ82" s="290"/>
      <c r="AK82" s="290"/>
      <c r="AL82" s="290"/>
    </row>
    <row r="83" spans="1:38" s="291" customFormat="1" ht="12.75" customHeight="1">
      <c r="A83" s="332">
        <v>17</v>
      </c>
      <c r="B83" s="367">
        <v>44446</v>
      </c>
      <c r="C83" s="351"/>
      <c r="D83" s="338" t="s">
        <v>939</v>
      </c>
      <c r="E83" s="352" t="s">
        <v>616</v>
      </c>
      <c r="F83" s="286">
        <v>310</v>
      </c>
      <c r="G83" s="286">
        <v>130</v>
      </c>
      <c r="H83" s="286">
        <v>365</v>
      </c>
      <c r="I83" s="353">
        <v>650</v>
      </c>
      <c r="J83" s="299" t="s">
        <v>754</v>
      </c>
      <c r="K83" s="310">
        <f t="shared" ref="K83:K85" si="60">H83-F83</f>
        <v>55</v>
      </c>
      <c r="L83" s="310">
        <v>100</v>
      </c>
      <c r="M83" s="311">
        <f t="shared" ref="M83:M85" si="61">(K83*N83)-100</f>
        <v>1275</v>
      </c>
      <c r="N83" s="311">
        <v>25</v>
      </c>
      <c r="O83" s="301" t="s">
        <v>614</v>
      </c>
      <c r="P83" s="322">
        <v>44446</v>
      </c>
      <c r="Q83" s="306"/>
      <c r="R83" s="307" t="s">
        <v>615</v>
      </c>
      <c r="S83" s="290"/>
      <c r="T83" s="290"/>
      <c r="U83" s="290"/>
      <c r="V83" s="290"/>
      <c r="W83" s="290"/>
      <c r="X83" s="290"/>
      <c r="Y83" s="290"/>
      <c r="Z83" s="290"/>
      <c r="AA83" s="290"/>
      <c r="AB83" s="290"/>
      <c r="AC83" s="290"/>
      <c r="AD83" s="290"/>
      <c r="AE83" s="290"/>
      <c r="AF83" s="290"/>
      <c r="AG83" s="290"/>
      <c r="AH83" s="290"/>
      <c r="AI83" s="290"/>
      <c r="AJ83" s="290"/>
      <c r="AK83" s="290"/>
      <c r="AL83" s="290"/>
    </row>
    <row r="84" spans="1:38" s="291" customFormat="1" ht="12.75" customHeight="1">
      <c r="A84" s="332">
        <v>18</v>
      </c>
      <c r="B84" s="367">
        <v>44446</v>
      </c>
      <c r="C84" s="351"/>
      <c r="D84" s="338" t="s">
        <v>941</v>
      </c>
      <c r="E84" s="352" t="s">
        <v>616</v>
      </c>
      <c r="F84" s="286">
        <v>47</v>
      </c>
      <c r="G84" s="286">
        <v>27</v>
      </c>
      <c r="H84" s="286">
        <v>52</v>
      </c>
      <c r="I84" s="353" t="s">
        <v>942</v>
      </c>
      <c r="J84" s="299" t="s">
        <v>960</v>
      </c>
      <c r="K84" s="310">
        <f t="shared" si="60"/>
        <v>5</v>
      </c>
      <c r="L84" s="310">
        <v>100</v>
      </c>
      <c r="M84" s="311">
        <f t="shared" si="61"/>
        <v>1150</v>
      </c>
      <c r="N84" s="311">
        <v>250</v>
      </c>
      <c r="O84" s="301" t="s">
        <v>614</v>
      </c>
      <c r="P84" s="312">
        <v>44447</v>
      </c>
      <c r="Q84" s="306"/>
      <c r="R84" s="307" t="s">
        <v>615</v>
      </c>
      <c r="S84" s="290"/>
      <c r="T84" s="290"/>
      <c r="U84" s="290"/>
      <c r="V84" s="290"/>
      <c r="W84" s="290"/>
      <c r="X84" s="290"/>
      <c r="Y84" s="290"/>
      <c r="Z84" s="290"/>
      <c r="AA84" s="290"/>
      <c r="AB84" s="290"/>
      <c r="AC84" s="290"/>
      <c r="AD84" s="290"/>
      <c r="AE84" s="290"/>
      <c r="AF84" s="290"/>
      <c r="AG84" s="290"/>
      <c r="AH84" s="290"/>
      <c r="AI84" s="290"/>
      <c r="AJ84" s="290"/>
      <c r="AK84" s="290"/>
      <c r="AL84" s="290"/>
    </row>
    <row r="85" spans="1:38" s="291" customFormat="1" ht="12.75" customHeight="1">
      <c r="A85" s="332">
        <v>19</v>
      </c>
      <c r="B85" s="367">
        <v>44446</v>
      </c>
      <c r="C85" s="351"/>
      <c r="D85" s="338" t="s">
        <v>920</v>
      </c>
      <c r="E85" s="352" t="s">
        <v>616</v>
      </c>
      <c r="F85" s="286">
        <v>55</v>
      </c>
      <c r="G85" s="286">
        <v>14</v>
      </c>
      <c r="H85" s="286">
        <v>72</v>
      </c>
      <c r="I85" s="353" t="s">
        <v>921</v>
      </c>
      <c r="J85" s="299" t="s">
        <v>919</v>
      </c>
      <c r="K85" s="310">
        <f t="shared" si="60"/>
        <v>17</v>
      </c>
      <c r="L85" s="310">
        <v>100</v>
      </c>
      <c r="M85" s="311">
        <f t="shared" si="61"/>
        <v>750</v>
      </c>
      <c r="N85" s="311">
        <v>50</v>
      </c>
      <c r="O85" s="301" t="s">
        <v>614</v>
      </c>
      <c r="P85" s="312">
        <v>44447</v>
      </c>
      <c r="Q85" s="306"/>
      <c r="R85" s="307" t="s">
        <v>615</v>
      </c>
      <c r="S85" s="290"/>
      <c r="T85" s="290"/>
      <c r="U85" s="290"/>
      <c r="V85" s="290"/>
      <c r="W85" s="290"/>
      <c r="X85" s="290"/>
      <c r="Y85" s="290"/>
      <c r="Z85" s="290"/>
      <c r="AA85" s="290"/>
      <c r="AB85" s="290"/>
      <c r="AC85" s="290"/>
      <c r="AD85" s="290"/>
      <c r="AE85" s="290"/>
      <c r="AF85" s="290"/>
      <c r="AG85" s="290"/>
      <c r="AH85" s="290"/>
      <c r="AI85" s="290"/>
      <c r="AJ85" s="290"/>
      <c r="AK85" s="290"/>
      <c r="AL85" s="290"/>
    </row>
    <row r="86" spans="1:38" s="291" customFormat="1" ht="12.75" customHeight="1">
      <c r="A86" s="332">
        <v>20</v>
      </c>
      <c r="B86" s="367">
        <v>44447</v>
      </c>
      <c r="C86" s="351"/>
      <c r="D86" s="338" t="s">
        <v>963</v>
      </c>
      <c r="E86" s="352" t="s">
        <v>616</v>
      </c>
      <c r="F86" s="286">
        <v>39</v>
      </c>
      <c r="G86" s="286">
        <v>27</v>
      </c>
      <c r="H86" s="286">
        <v>45</v>
      </c>
      <c r="I86" s="353" t="s">
        <v>964</v>
      </c>
      <c r="J86" s="299" t="s">
        <v>960</v>
      </c>
      <c r="K86" s="310">
        <f t="shared" ref="K86" si="62">H86-F86</f>
        <v>6</v>
      </c>
      <c r="L86" s="310">
        <v>100</v>
      </c>
      <c r="M86" s="311">
        <f t="shared" ref="M86" si="63">(K86*N86)-100</f>
        <v>2300</v>
      </c>
      <c r="N86" s="311">
        <v>400</v>
      </c>
      <c r="O86" s="301" t="s">
        <v>614</v>
      </c>
      <c r="P86" s="312">
        <v>44448</v>
      </c>
      <c r="Q86" s="306"/>
      <c r="R86" s="307" t="s">
        <v>615</v>
      </c>
      <c r="S86" s="290"/>
      <c r="T86" s="290"/>
      <c r="U86" s="290"/>
      <c r="V86" s="290"/>
      <c r="W86" s="290"/>
      <c r="X86" s="290"/>
      <c r="Y86" s="290"/>
      <c r="Z86" s="290"/>
      <c r="AA86" s="290"/>
      <c r="AB86" s="290"/>
      <c r="AC86" s="290"/>
      <c r="AD86" s="290"/>
      <c r="AE86" s="290"/>
      <c r="AF86" s="290"/>
      <c r="AG86" s="290"/>
      <c r="AH86" s="290"/>
      <c r="AI86" s="290"/>
      <c r="AJ86" s="290"/>
      <c r="AK86" s="290"/>
      <c r="AL86" s="290"/>
    </row>
    <row r="87" spans="1:38" s="291" customFormat="1" ht="12.75" customHeight="1">
      <c r="A87" s="332">
        <v>21</v>
      </c>
      <c r="B87" s="367">
        <v>44448</v>
      </c>
      <c r="C87" s="351"/>
      <c r="D87" s="338" t="s">
        <v>982</v>
      </c>
      <c r="E87" s="352" t="s">
        <v>616</v>
      </c>
      <c r="F87" s="286">
        <v>40</v>
      </c>
      <c r="G87" s="286"/>
      <c r="H87" s="286">
        <v>52</v>
      </c>
      <c r="I87" s="353">
        <v>100</v>
      </c>
      <c r="J87" s="299" t="s">
        <v>986</v>
      </c>
      <c r="K87" s="310">
        <f t="shared" ref="K87" si="64">H87-F87</f>
        <v>12</v>
      </c>
      <c r="L87" s="310">
        <v>100</v>
      </c>
      <c r="M87" s="311">
        <f t="shared" ref="M87" si="65">(K87*N87)-100</f>
        <v>500</v>
      </c>
      <c r="N87" s="311">
        <v>50</v>
      </c>
      <c r="O87" s="301" t="s">
        <v>614</v>
      </c>
      <c r="P87" s="312">
        <v>44448</v>
      </c>
      <c r="Q87" s="306"/>
      <c r="R87" s="307" t="s">
        <v>615</v>
      </c>
      <c r="S87" s="290"/>
      <c r="T87" s="290"/>
      <c r="U87" s="290"/>
      <c r="V87" s="290"/>
      <c r="W87" s="290"/>
      <c r="X87" s="290"/>
      <c r="Y87" s="290"/>
      <c r="Z87" s="290"/>
      <c r="AA87" s="290"/>
      <c r="AB87" s="290"/>
      <c r="AC87" s="290"/>
      <c r="AD87" s="290"/>
      <c r="AE87" s="290"/>
      <c r="AF87" s="290"/>
      <c r="AG87" s="290"/>
      <c r="AH87" s="290"/>
      <c r="AI87" s="290"/>
      <c r="AJ87" s="290"/>
      <c r="AK87" s="290"/>
      <c r="AL87" s="290"/>
    </row>
    <row r="88" spans="1:38" s="291" customFormat="1" ht="12.75" customHeight="1">
      <c r="A88" s="332">
        <v>22</v>
      </c>
      <c r="B88" s="367">
        <v>44448</v>
      </c>
      <c r="C88" s="351"/>
      <c r="D88" s="338" t="s">
        <v>983</v>
      </c>
      <c r="E88" s="352" t="s">
        <v>616</v>
      </c>
      <c r="F88" s="286">
        <v>72.5</v>
      </c>
      <c r="G88" s="286"/>
      <c r="H88" s="286">
        <v>115</v>
      </c>
      <c r="I88" s="353">
        <v>150</v>
      </c>
      <c r="J88" s="299" t="s">
        <v>986</v>
      </c>
      <c r="K88" s="310">
        <f t="shared" ref="K88" si="66">H88-F88</f>
        <v>42.5</v>
      </c>
      <c r="L88" s="310">
        <v>100</v>
      </c>
      <c r="M88" s="311">
        <f t="shared" ref="M88" si="67">(K88*N88)-100</f>
        <v>962.5</v>
      </c>
      <c r="N88" s="311">
        <v>25</v>
      </c>
      <c r="O88" s="301" t="s">
        <v>614</v>
      </c>
      <c r="P88" s="312">
        <v>44448</v>
      </c>
      <c r="Q88" s="306"/>
      <c r="R88" s="307" t="s">
        <v>618</v>
      </c>
      <c r="S88" s="290"/>
      <c r="T88" s="290"/>
      <c r="U88" s="290"/>
      <c r="V88" s="290"/>
      <c r="W88" s="290"/>
      <c r="X88" s="290"/>
      <c r="Y88" s="290"/>
      <c r="Z88" s="290"/>
      <c r="AA88" s="290"/>
      <c r="AB88" s="290"/>
      <c r="AC88" s="290"/>
      <c r="AD88" s="290"/>
      <c r="AE88" s="290"/>
      <c r="AF88" s="290"/>
      <c r="AG88" s="290"/>
      <c r="AH88" s="290"/>
      <c r="AI88" s="290"/>
      <c r="AJ88" s="290"/>
      <c r="AK88" s="290"/>
      <c r="AL88" s="290"/>
    </row>
    <row r="89" spans="1:38" s="291" customFormat="1" ht="12.75" customHeight="1">
      <c r="A89" s="332">
        <v>23</v>
      </c>
      <c r="B89" s="367">
        <v>44448</v>
      </c>
      <c r="C89" s="351"/>
      <c r="D89" s="338" t="s">
        <v>982</v>
      </c>
      <c r="E89" s="352" t="s">
        <v>616</v>
      </c>
      <c r="F89" s="286">
        <v>40</v>
      </c>
      <c r="G89" s="286"/>
      <c r="H89" s="286">
        <v>51</v>
      </c>
      <c r="I89" s="353">
        <v>100</v>
      </c>
      <c r="J89" s="299" t="s">
        <v>987</v>
      </c>
      <c r="K89" s="310">
        <f t="shared" ref="K89:K90" si="68">H89-F89</f>
        <v>11</v>
      </c>
      <c r="L89" s="310">
        <v>100</v>
      </c>
      <c r="M89" s="311">
        <f t="shared" ref="M89:M90" si="69">(K89*N89)-100</f>
        <v>450</v>
      </c>
      <c r="N89" s="311">
        <v>50</v>
      </c>
      <c r="O89" s="301" t="s">
        <v>614</v>
      </c>
      <c r="P89" s="312">
        <v>44448</v>
      </c>
      <c r="Q89" s="306"/>
      <c r="R89" s="307" t="s">
        <v>615</v>
      </c>
      <c r="S89" s="290"/>
      <c r="T89" s="290"/>
      <c r="U89" s="290"/>
      <c r="V89" s="290"/>
      <c r="W89" s="290"/>
      <c r="X89" s="290"/>
      <c r="Y89" s="290"/>
      <c r="Z89" s="290"/>
      <c r="AA89" s="290"/>
      <c r="AB89" s="290"/>
      <c r="AC89" s="290"/>
      <c r="AD89" s="290"/>
      <c r="AE89" s="290"/>
      <c r="AF89" s="290"/>
      <c r="AG89" s="290"/>
      <c r="AH89" s="290"/>
      <c r="AI89" s="290"/>
      <c r="AJ89" s="290"/>
      <c r="AK89" s="290"/>
      <c r="AL89" s="290"/>
    </row>
    <row r="90" spans="1:38" s="291" customFormat="1" ht="12.75" customHeight="1">
      <c r="A90" s="332">
        <v>24</v>
      </c>
      <c r="B90" s="367">
        <v>44448</v>
      </c>
      <c r="C90" s="351"/>
      <c r="D90" s="338" t="s">
        <v>983</v>
      </c>
      <c r="E90" s="352" t="s">
        <v>616</v>
      </c>
      <c r="F90" s="286">
        <v>32.5</v>
      </c>
      <c r="G90" s="286"/>
      <c r="H90" s="286">
        <v>52.5</v>
      </c>
      <c r="I90" s="353">
        <v>80</v>
      </c>
      <c r="J90" s="299" t="s">
        <v>988</v>
      </c>
      <c r="K90" s="310">
        <f t="shared" si="68"/>
        <v>20</v>
      </c>
      <c r="L90" s="310">
        <v>100</v>
      </c>
      <c r="M90" s="311">
        <f t="shared" si="69"/>
        <v>400</v>
      </c>
      <c r="N90" s="311">
        <v>25</v>
      </c>
      <c r="O90" s="301" t="s">
        <v>614</v>
      </c>
      <c r="P90" s="312">
        <v>44448</v>
      </c>
      <c r="Q90" s="306"/>
      <c r="R90" s="307" t="s">
        <v>618</v>
      </c>
      <c r="S90" s="290"/>
      <c r="T90" s="290"/>
      <c r="U90" s="290"/>
      <c r="V90" s="290"/>
      <c r="W90" s="290"/>
      <c r="X90" s="290"/>
      <c r="Y90" s="290"/>
      <c r="Z90" s="290"/>
      <c r="AA90" s="290"/>
      <c r="AB90" s="290"/>
      <c r="AC90" s="290"/>
      <c r="AD90" s="290"/>
      <c r="AE90" s="290"/>
      <c r="AF90" s="290"/>
      <c r="AG90" s="290"/>
      <c r="AH90" s="290"/>
      <c r="AI90" s="290"/>
      <c r="AJ90" s="290"/>
      <c r="AK90" s="290"/>
      <c r="AL90" s="290"/>
    </row>
    <row r="91" spans="1:38" s="291" customFormat="1" ht="12.75" customHeight="1">
      <c r="A91" s="354">
        <v>25</v>
      </c>
      <c r="B91" s="426">
        <v>44448</v>
      </c>
      <c r="C91" s="355"/>
      <c r="D91" s="339" t="s">
        <v>982</v>
      </c>
      <c r="E91" s="356" t="s">
        <v>616</v>
      </c>
      <c r="F91" s="280">
        <v>26.5</v>
      </c>
      <c r="G91" s="280"/>
      <c r="H91" s="280">
        <v>13.5</v>
      </c>
      <c r="I91" s="282">
        <v>70</v>
      </c>
      <c r="J91" s="287" t="s">
        <v>945</v>
      </c>
      <c r="K91" s="308">
        <f t="shared" ref="K91" si="70">H91-F91</f>
        <v>-13</v>
      </c>
      <c r="L91" s="308">
        <v>100</v>
      </c>
      <c r="M91" s="283">
        <f t="shared" ref="M91" si="71">(K91*N91)-100</f>
        <v>-750</v>
      </c>
      <c r="N91" s="283">
        <v>50</v>
      </c>
      <c r="O91" s="288" t="s">
        <v>627</v>
      </c>
      <c r="P91" s="309">
        <v>44448</v>
      </c>
      <c r="Q91" s="306"/>
      <c r="R91" s="307" t="s">
        <v>615</v>
      </c>
      <c r="S91" s="290"/>
      <c r="T91" s="290"/>
      <c r="U91" s="290"/>
      <c r="V91" s="290"/>
      <c r="W91" s="290"/>
      <c r="X91" s="290"/>
      <c r="Y91" s="290"/>
      <c r="Z91" s="290"/>
      <c r="AA91" s="290"/>
      <c r="AB91" s="290"/>
      <c r="AC91" s="290"/>
      <c r="AD91" s="290"/>
      <c r="AE91" s="290"/>
      <c r="AF91" s="290"/>
      <c r="AG91" s="290"/>
      <c r="AH91" s="290"/>
      <c r="AI91" s="290"/>
      <c r="AJ91" s="290"/>
      <c r="AK91" s="290"/>
      <c r="AL91" s="290"/>
    </row>
    <row r="92" spans="1:38" s="291" customFormat="1" ht="12.75" customHeight="1">
      <c r="A92" s="330">
        <v>26</v>
      </c>
      <c r="B92" s="314">
        <v>44448</v>
      </c>
      <c r="C92" s="345"/>
      <c r="D92" s="334" t="s">
        <v>984</v>
      </c>
      <c r="E92" s="347" t="s">
        <v>616</v>
      </c>
      <c r="F92" s="333" t="s">
        <v>985</v>
      </c>
      <c r="G92" s="333">
        <v>19</v>
      </c>
      <c r="H92" s="333"/>
      <c r="I92" s="343">
        <v>55</v>
      </c>
      <c r="J92" s="341"/>
      <c r="K92" s="302"/>
      <c r="L92" s="302"/>
      <c r="M92" s="289"/>
      <c r="N92" s="303"/>
      <c r="O92" s="304"/>
      <c r="P92" s="305"/>
      <c r="Q92" s="306"/>
      <c r="R92" s="307"/>
      <c r="S92" s="290"/>
      <c r="T92" s="290"/>
      <c r="U92" s="290"/>
      <c r="V92" s="290"/>
      <c r="W92" s="290"/>
      <c r="X92" s="290"/>
      <c r="Y92" s="290"/>
      <c r="Z92" s="290"/>
      <c r="AA92" s="290"/>
      <c r="AB92" s="290"/>
      <c r="AC92" s="290"/>
      <c r="AD92" s="290"/>
      <c r="AE92" s="290"/>
      <c r="AF92" s="290"/>
      <c r="AG92" s="290"/>
      <c r="AH92" s="290"/>
      <c r="AI92" s="290"/>
      <c r="AJ92" s="290"/>
      <c r="AK92" s="290"/>
      <c r="AL92" s="290"/>
    </row>
    <row r="93" spans="1:38" s="291" customFormat="1" ht="12.75" customHeight="1">
      <c r="A93" s="330"/>
      <c r="B93" s="314"/>
      <c r="C93" s="345"/>
      <c r="D93" s="334"/>
      <c r="E93" s="347"/>
      <c r="F93" s="333"/>
      <c r="G93" s="333"/>
      <c r="H93" s="333"/>
      <c r="I93" s="343"/>
      <c r="J93" s="341"/>
      <c r="K93" s="302"/>
      <c r="L93" s="302"/>
      <c r="M93" s="289"/>
      <c r="N93" s="303"/>
      <c r="O93" s="304"/>
      <c r="P93" s="305"/>
      <c r="Q93" s="306"/>
      <c r="R93" s="307"/>
      <c r="S93" s="290"/>
      <c r="T93" s="290"/>
      <c r="U93" s="290"/>
      <c r="V93" s="290"/>
      <c r="W93" s="290"/>
      <c r="X93" s="290"/>
      <c r="Y93" s="290"/>
      <c r="Z93" s="290"/>
      <c r="AA93" s="290"/>
      <c r="AB93" s="290"/>
      <c r="AC93" s="290"/>
      <c r="AD93" s="290"/>
      <c r="AE93" s="290"/>
      <c r="AF93" s="290"/>
      <c r="AG93" s="290"/>
      <c r="AH93" s="290"/>
      <c r="AI93" s="290"/>
      <c r="AJ93" s="290"/>
      <c r="AK93" s="290"/>
      <c r="AL93" s="290"/>
    </row>
    <row r="94" spans="1:38" s="291" customFormat="1" ht="12.75" customHeight="1">
      <c r="A94" s="330"/>
      <c r="B94" s="314"/>
      <c r="C94" s="345"/>
      <c r="D94" s="334"/>
      <c r="E94" s="347"/>
      <c r="F94" s="333"/>
      <c r="G94" s="333"/>
      <c r="H94" s="333"/>
      <c r="I94" s="343"/>
      <c r="J94" s="341"/>
      <c r="K94" s="302"/>
      <c r="L94" s="302"/>
      <c r="M94" s="289"/>
      <c r="N94" s="303"/>
      <c r="O94" s="304"/>
      <c r="P94" s="305"/>
      <c r="Q94" s="306"/>
      <c r="R94" s="307"/>
      <c r="S94" s="290"/>
      <c r="T94" s="290"/>
      <c r="U94" s="290"/>
      <c r="V94" s="290"/>
      <c r="W94" s="290"/>
      <c r="X94" s="290"/>
      <c r="Y94" s="290"/>
      <c r="Z94" s="290"/>
      <c r="AA94" s="290"/>
      <c r="AB94" s="290"/>
      <c r="AC94" s="290"/>
      <c r="AD94" s="290"/>
      <c r="AE94" s="290"/>
      <c r="AF94" s="290"/>
      <c r="AG94" s="290"/>
      <c r="AH94" s="290"/>
      <c r="AI94" s="290"/>
      <c r="AJ94" s="290"/>
      <c r="AK94" s="290"/>
      <c r="AL94" s="290"/>
    </row>
    <row r="95" spans="1:38" ht="13.9" customHeight="1">
      <c r="A95" s="340"/>
      <c r="B95" s="294"/>
      <c r="C95" s="346"/>
      <c r="D95" s="344"/>
      <c r="E95" s="348"/>
      <c r="F95" s="333"/>
      <c r="G95" s="297"/>
      <c r="H95" s="297"/>
      <c r="I95" s="318"/>
      <c r="J95" s="342"/>
      <c r="K95" s="113"/>
      <c r="L95" s="113"/>
      <c r="M95" s="174"/>
      <c r="N95" s="113"/>
      <c r="O95" s="159"/>
      <c r="P95" s="158"/>
      <c r="Q95" s="172"/>
      <c r="R95" s="185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4.25" customHeight="1">
      <c r="A96" s="1"/>
      <c r="B96" s="172"/>
      <c r="C96" s="172"/>
      <c r="D96" s="172"/>
      <c r="E96" s="172"/>
      <c r="F96" s="172"/>
      <c r="G96" s="172"/>
      <c r="H96" s="172"/>
      <c r="I96" s="172"/>
      <c r="J96" s="172"/>
      <c r="K96" s="172"/>
      <c r="L96" s="172"/>
      <c r="M96" s="172"/>
      <c r="N96" s="172"/>
      <c r="O96" s="172"/>
      <c r="P96" s="172"/>
      <c r="Q96" s="172"/>
      <c r="R96" s="172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t="14.25" customHeight="1">
      <c r="A98" s="180"/>
      <c r="B98" s="186"/>
      <c r="C98" s="186"/>
      <c r="D98" s="187"/>
      <c r="E98" s="180"/>
      <c r="F98" s="188"/>
      <c r="G98" s="180"/>
      <c r="H98" s="180"/>
      <c r="I98" s="180"/>
      <c r="J98" s="186"/>
      <c r="K98" s="189"/>
      <c r="L98" s="180"/>
      <c r="M98" s="180"/>
      <c r="N98" s="180"/>
      <c r="O98" s="190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ht="12.75" customHeight="1">
      <c r="A99" s="98" t="s">
        <v>639</v>
      </c>
      <c r="B99" s="191"/>
      <c r="C99" s="191"/>
      <c r="D99" s="192"/>
      <c r="E99" s="151"/>
      <c r="F99" s="6"/>
      <c r="G99" s="6"/>
      <c r="H99" s="152"/>
      <c r="I99" s="193"/>
      <c r="J99" s="1"/>
      <c r="K99" s="6"/>
      <c r="L99" s="6"/>
      <c r="M99" s="6"/>
      <c r="N99" s="1"/>
      <c r="O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38" ht="38.25" customHeight="1">
      <c r="A100" s="99" t="s">
        <v>16</v>
      </c>
      <c r="B100" s="100" t="s">
        <v>590</v>
      </c>
      <c r="C100" s="100"/>
      <c r="D100" s="101" t="s">
        <v>602</v>
      </c>
      <c r="E100" s="100" t="s">
        <v>603</v>
      </c>
      <c r="F100" s="100" t="s">
        <v>604</v>
      </c>
      <c r="G100" s="100" t="s">
        <v>605</v>
      </c>
      <c r="H100" s="100" t="s">
        <v>606</v>
      </c>
      <c r="I100" s="100" t="s">
        <v>607</v>
      </c>
      <c r="J100" s="99" t="s">
        <v>608</v>
      </c>
      <c r="K100" s="155" t="s">
        <v>626</v>
      </c>
      <c r="L100" s="156" t="s">
        <v>610</v>
      </c>
      <c r="M100" s="102" t="s">
        <v>611</v>
      </c>
      <c r="N100" s="100" t="s">
        <v>612</v>
      </c>
      <c r="O100" s="101" t="s">
        <v>613</v>
      </c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38" ht="14.25" customHeight="1">
      <c r="A101" s="108">
        <v>1</v>
      </c>
      <c r="B101" s="109">
        <v>44420</v>
      </c>
      <c r="C101" s="194"/>
      <c r="D101" s="110" t="s">
        <v>516</v>
      </c>
      <c r="E101" s="111" t="s">
        <v>616</v>
      </c>
      <c r="F101" s="108" t="s">
        <v>856</v>
      </c>
      <c r="G101" s="108">
        <v>284</v>
      </c>
      <c r="H101" s="111"/>
      <c r="I101" s="112" t="s">
        <v>857</v>
      </c>
      <c r="J101" s="113" t="s">
        <v>617</v>
      </c>
      <c r="K101" s="113"/>
      <c r="L101" s="114"/>
      <c r="M101" s="115"/>
      <c r="N101" s="113"/>
      <c r="O101" s="158"/>
      <c r="P101" s="103"/>
      <c r="Q101" s="1"/>
      <c r="R101" s="1" t="s">
        <v>615</v>
      </c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ht="14.25" customHeight="1">
      <c r="A102" s="195"/>
      <c r="B102" s="157"/>
      <c r="C102" s="196"/>
      <c r="D102" s="110"/>
      <c r="E102" s="197"/>
      <c r="F102" s="197"/>
      <c r="G102" s="197"/>
      <c r="H102" s="197"/>
      <c r="I102" s="197"/>
      <c r="J102" s="197"/>
      <c r="K102" s="198"/>
      <c r="L102" s="199"/>
      <c r="M102" s="197"/>
      <c r="N102" s="200"/>
      <c r="O102" s="201"/>
      <c r="P102" s="202"/>
      <c r="R102" s="6"/>
      <c r="S102" s="44"/>
      <c r="T102" s="1"/>
      <c r="U102" s="1"/>
      <c r="V102" s="1"/>
      <c r="W102" s="1"/>
      <c r="X102" s="1"/>
      <c r="Y102" s="1"/>
      <c r="Z102" s="1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</row>
    <row r="103" spans="1:38" ht="12.75" customHeight="1">
      <c r="A103" s="135" t="s">
        <v>619</v>
      </c>
      <c r="B103" s="135"/>
      <c r="C103" s="135"/>
      <c r="D103" s="135"/>
      <c r="E103" s="44"/>
      <c r="F103" s="143" t="s">
        <v>621</v>
      </c>
      <c r="G103" s="59"/>
      <c r="H103" s="59"/>
      <c r="I103" s="59"/>
      <c r="J103" s="6"/>
      <c r="K103" s="167"/>
      <c r="L103" s="168"/>
      <c r="M103" s="6"/>
      <c r="N103" s="125"/>
      <c r="O103" s="203"/>
      <c r="P103" s="1"/>
      <c r="Q103" s="1"/>
      <c r="R103" s="6"/>
      <c r="S103" s="1"/>
      <c r="T103" s="1"/>
      <c r="U103" s="1"/>
      <c r="V103" s="1"/>
      <c r="W103" s="1"/>
      <c r="X103" s="1"/>
      <c r="Y103" s="1"/>
    </row>
    <row r="104" spans="1:38" ht="12.75" customHeight="1">
      <c r="A104" s="142" t="s">
        <v>620</v>
      </c>
      <c r="B104" s="135"/>
      <c r="C104" s="135"/>
      <c r="D104" s="135"/>
      <c r="E104" s="6"/>
      <c r="F104" s="143" t="s">
        <v>623</v>
      </c>
      <c r="G104" s="6"/>
      <c r="H104" s="6" t="s">
        <v>848</v>
      </c>
      <c r="I104" s="6"/>
      <c r="J104" s="1"/>
      <c r="K104" s="6"/>
      <c r="L104" s="6"/>
      <c r="M104" s="6"/>
      <c r="N104" s="1"/>
      <c r="O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38" ht="12.75" customHeight="1">
      <c r="A105" s="142"/>
      <c r="B105" s="135"/>
      <c r="C105" s="135"/>
      <c r="D105" s="135"/>
      <c r="E105" s="6"/>
      <c r="F105" s="143"/>
      <c r="G105" s="6"/>
      <c r="H105" s="6"/>
      <c r="I105" s="6"/>
      <c r="J105" s="1"/>
      <c r="K105" s="6"/>
      <c r="L105" s="6"/>
      <c r="M105" s="6"/>
      <c r="N105" s="1"/>
      <c r="O105" s="1"/>
      <c r="Q105" s="1"/>
      <c r="R105" s="59"/>
      <c r="S105" s="1"/>
      <c r="T105" s="1"/>
      <c r="U105" s="1"/>
      <c r="V105" s="1"/>
      <c r="W105" s="1"/>
      <c r="X105" s="1"/>
      <c r="Y105" s="1"/>
      <c r="Z105" s="1"/>
    </row>
    <row r="106" spans="1:38" ht="12.75" customHeight="1">
      <c r="A106" s="1"/>
      <c r="B106" s="150" t="s">
        <v>640</v>
      </c>
      <c r="C106" s="150"/>
      <c r="D106" s="150"/>
      <c r="E106" s="150"/>
      <c r="F106" s="151"/>
      <c r="G106" s="6"/>
      <c r="H106" s="6"/>
      <c r="I106" s="152"/>
      <c r="J106" s="153"/>
      <c r="K106" s="154"/>
      <c r="L106" s="153"/>
      <c r="M106" s="6"/>
      <c r="N106" s="1"/>
      <c r="O106" s="1"/>
      <c r="Q106" s="1"/>
      <c r="R106" s="59"/>
      <c r="S106" s="1"/>
      <c r="T106" s="1"/>
      <c r="U106" s="1"/>
      <c r="V106" s="1"/>
      <c r="W106" s="1"/>
      <c r="X106" s="1"/>
      <c r="Y106" s="1"/>
      <c r="Z106" s="1"/>
    </row>
    <row r="107" spans="1:38" ht="38.25" customHeight="1">
      <c r="A107" s="99" t="s">
        <v>16</v>
      </c>
      <c r="B107" s="100" t="s">
        <v>590</v>
      </c>
      <c r="C107" s="100"/>
      <c r="D107" s="101" t="s">
        <v>602</v>
      </c>
      <c r="E107" s="100" t="s">
        <v>603</v>
      </c>
      <c r="F107" s="100" t="s">
        <v>604</v>
      </c>
      <c r="G107" s="100" t="s">
        <v>625</v>
      </c>
      <c r="H107" s="100" t="s">
        <v>606</v>
      </c>
      <c r="I107" s="100" t="s">
        <v>607</v>
      </c>
      <c r="J107" s="204" t="s">
        <v>608</v>
      </c>
      <c r="K107" s="155" t="s">
        <v>626</v>
      </c>
      <c r="L107" s="171" t="s">
        <v>634</v>
      </c>
      <c r="M107" s="100" t="s">
        <v>635</v>
      </c>
      <c r="N107" s="156" t="s">
        <v>610</v>
      </c>
      <c r="O107" s="102" t="s">
        <v>611</v>
      </c>
      <c r="P107" s="100" t="s">
        <v>612</v>
      </c>
      <c r="Q107" s="101" t="s">
        <v>613</v>
      </c>
      <c r="R107" s="59"/>
      <c r="S107" s="1"/>
      <c r="T107" s="1"/>
      <c r="U107" s="1"/>
      <c r="V107" s="1"/>
      <c r="W107" s="1"/>
      <c r="X107" s="1"/>
      <c r="Y107" s="1"/>
      <c r="Z107" s="1"/>
    </row>
    <row r="108" spans="1:38" ht="14.25" customHeight="1">
      <c r="A108" s="116"/>
      <c r="B108" s="118"/>
      <c r="C108" s="205"/>
      <c r="D108" s="119"/>
      <c r="E108" s="120"/>
      <c r="F108" s="206"/>
      <c r="G108" s="116"/>
      <c r="H108" s="120"/>
      <c r="I108" s="121"/>
      <c r="J108" s="207"/>
      <c r="K108" s="207"/>
      <c r="L108" s="208"/>
      <c r="M108" s="108"/>
      <c r="N108" s="208"/>
      <c r="O108" s="209"/>
      <c r="P108" s="210"/>
      <c r="Q108" s="211"/>
      <c r="R108" s="165"/>
      <c r="S108" s="129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38" ht="14.25" customHeight="1">
      <c r="A109" s="116"/>
      <c r="B109" s="118"/>
      <c r="C109" s="205"/>
      <c r="D109" s="119"/>
      <c r="E109" s="120"/>
      <c r="F109" s="206"/>
      <c r="G109" s="116"/>
      <c r="H109" s="120"/>
      <c r="I109" s="121"/>
      <c r="J109" s="207"/>
      <c r="K109" s="207"/>
      <c r="L109" s="208"/>
      <c r="M109" s="108"/>
      <c r="N109" s="208"/>
      <c r="O109" s="209"/>
      <c r="P109" s="210"/>
      <c r="Q109" s="211"/>
      <c r="R109" s="165"/>
      <c r="S109" s="129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38" ht="14.25" customHeight="1">
      <c r="A110" s="116"/>
      <c r="B110" s="118"/>
      <c r="C110" s="205"/>
      <c r="D110" s="119"/>
      <c r="E110" s="120"/>
      <c r="F110" s="206"/>
      <c r="G110" s="116"/>
      <c r="H110" s="120"/>
      <c r="I110" s="121"/>
      <c r="J110" s="207"/>
      <c r="K110" s="207"/>
      <c r="L110" s="208"/>
      <c r="M110" s="108"/>
      <c r="N110" s="208"/>
      <c r="O110" s="209"/>
      <c r="P110" s="210"/>
      <c r="Q110" s="211"/>
      <c r="R110" s="6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ht="14.25" customHeight="1">
      <c r="A111" s="116"/>
      <c r="B111" s="118"/>
      <c r="C111" s="205"/>
      <c r="D111" s="119"/>
      <c r="E111" s="120"/>
      <c r="F111" s="207"/>
      <c r="G111" s="116"/>
      <c r="H111" s="120"/>
      <c r="I111" s="121"/>
      <c r="J111" s="207"/>
      <c r="K111" s="207"/>
      <c r="L111" s="208"/>
      <c r="M111" s="108"/>
      <c r="N111" s="208"/>
      <c r="O111" s="209"/>
      <c r="P111" s="210"/>
      <c r="Q111" s="211"/>
      <c r="R111" s="6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14.25" customHeight="1">
      <c r="A112" s="116"/>
      <c r="B112" s="118"/>
      <c r="C112" s="205"/>
      <c r="D112" s="119"/>
      <c r="E112" s="120"/>
      <c r="F112" s="207"/>
      <c r="G112" s="116"/>
      <c r="H112" s="120"/>
      <c r="I112" s="121"/>
      <c r="J112" s="207"/>
      <c r="K112" s="207"/>
      <c r="L112" s="208"/>
      <c r="M112" s="108"/>
      <c r="N112" s="208"/>
      <c r="O112" s="209"/>
      <c r="P112" s="210"/>
      <c r="Q112" s="211"/>
      <c r="R112" s="6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14.25" customHeight="1">
      <c r="A113" s="116"/>
      <c r="B113" s="118"/>
      <c r="C113" s="205"/>
      <c r="D113" s="119"/>
      <c r="E113" s="120"/>
      <c r="F113" s="206"/>
      <c r="G113" s="116"/>
      <c r="H113" s="120"/>
      <c r="I113" s="121"/>
      <c r="J113" s="207"/>
      <c r="K113" s="207"/>
      <c r="L113" s="208"/>
      <c r="M113" s="108"/>
      <c r="N113" s="208"/>
      <c r="O113" s="209"/>
      <c r="P113" s="210"/>
      <c r="Q113" s="211"/>
      <c r="R113" s="6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t="14.25" customHeight="1">
      <c r="A114" s="116"/>
      <c r="B114" s="118"/>
      <c r="C114" s="205"/>
      <c r="D114" s="119"/>
      <c r="E114" s="120"/>
      <c r="F114" s="206"/>
      <c r="G114" s="116"/>
      <c r="H114" s="120"/>
      <c r="I114" s="121"/>
      <c r="J114" s="207"/>
      <c r="K114" s="207"/>
      <c r="L114" s="207"/>
      <c r="M114" s="207"/>
      <c r="N114" s="208"/>
      <c r="O114" s="212"/>
      <c r="P114" s="210"/>
      <c r="Q114" s="211"/>
      <c r="R114" s="6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ht="14.25" customHeight="1">
      <c r="A115" s="116"/>
      <c r="B115" s="118"/>
      <c r="C115" s="205"/>
      <c r="D115" s="119"/>
      <c r="E115" s="120"/>
      <c r="F115" s="207"/>
      <c r="G115" s="116"/>
      <c r="H115" s="120"/>
      <c r="I115" s="121"/>
      <c r="J115" s="207"/>
      <c r="K115" s="207"/>
      <c r="L115" s="208"/>
      <c r="M115" s="108"/>
      <c r="N115" s="208"/>
      <c r="O115" s="209"/>
      <c r="P115" s="210"/>
      <c r="Q115" s="211"/>
      <c r="R115" s="165"/>
      <c r="S115" s="129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ht="14.25" customHeight="1">
      <c r="A116" s="116"/>
      <c r="B116" s="118"/>
      <c r="C116" s="205"/>
      <c r="D116" s="119"/>
      <c r="E116" s="120"/>
      <c r="F116" s="206"/>
      <c r="G116" s="116"/>
      <c r="H116" s="120"/>
      <c r="I116" s="121"/>
      <c r="J116" s="213"/>
      <c r="K116" s="213"/>
      <c r="L116" s="213"/>
      <c r="M116" s="213"/>
      <c r="N116" s="214"/>
      <c r="O116" s="209"/>
      <c r="P116" s="122"/>
      <c r="Q116" s="211"/>
      <c r="R116" s="165"/>
      <c r="S116" s="129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ht="12.75" customHeight="1">
      <c r="A117" s="142"/>
      <c r="B117" s="135"/>
      <c r="C117" s="135"/>
      <c r="D117" s="135"/>
      <c r="E117" s="6"/>
      <c r="F117" s="143"/>
      <c r="G117" s="6"/>
      <c r="H117" s="6"/>
      <c r="I117" s="6"/>
      <c r="J117" s="1"/>
      <c r="K117" s="6"/>
      <c r="L117" s="6"/>
      <c r="M117" s="6"/>
      <c r="N117" s="1"/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38" ht="12.75" customHeight="1">
      <c r="A118" s="142"/>
      <c r="B118" s="135"/>
      <c r="C118" s="135"/>
      <c r="D118" s="135"/>
      <c r="E118" s="6"/>
      <c r="F118" s="143"/>
      <c r="G118" s="59"/>
      <c r="H118" s="44"/>
      <c r="I118" s="59"/>
      <c r="J118" s="6"/>
      <c r="K118" s="167"/>
      <c r="L118" s="168"/>
      <c r="M118" s="6"/>
      <c r="N118" s="125"/>
      <c r="O118" s="169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38" ht="12.75" customHeight="1">
      <c r="A119" s="59"/>
      <c r="B119" s="124"/>
      <c r="C119" s="124"/>
      <c r="D119" s="44"/>
      <c r="E119" s="59"/>
      <c r="F119" s="59"/>
      <c r="G119" s="59"/>
      <c r="H119" s="44"/>
      <c r="I119" s="59"/>
      <c r="J119" s="6"/>
      <c r="K119" s="167"/>
      <c r="L119" s="168"/>
      <c r="M119" s="6"/>
      <c r="N119" s="125"/>
      <c r="O119" s="169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38" ht="12.75" customHeight="1">
      <c r="A120" s="44"/>
      <c r="B120" s="215" t="s">
        <v>641</v>
      </c>
      <c r="C120" s="215"/>
      <c r="D120" s="215"/>
      <c r="E120" s="215"/>
      <c r="F120" s="6"/>
      <c r="G120" s="6"/>
      <c r="H120" s="153"/>
      <c r="I120" s="6"/>
      <c r="J120" s="153"/>
      <c r="K120" s="154"/>
      <c r="L120" s="6"/>
      <c r="M120" s="6"/>
      <c r="N120" s="1"/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38" ht="38.25" customHeight="1">
      <c r="A121" s="99" t="s">
        <v>16</v>
      </c>
      <c r="B121" s="100" t="s">
        <v>590</v>
      </c>
      <c r="C121" s="100"/>
      <c r="D121" s="101" t="s">
        <v>602</v>
      </c>
      <c r="E121" s="100" t="s">
        <v>603</v>
      </c>
      <c r="F121" s="100" t="s">
        <v>604</v>
      </c>
      <c r="G121" s="100" t="s">
        <v>642</v>
      </c>
      <c r="H121" s="100" t="s">
        <v>643</v>
      </c>
      <c r="I121" s="100" t="s">
        <v>607</v>
      </c>
      <c r="J121" s="216" t="s">
        <v>608</v>
      </c>
      <c r="K121" s="100" t="s">
        <v>609</v>
      </c>
      <c r="L121" s="100" t="s">
        <v>644</v>
      </c>
      <c r="M121" s="100" t="s">
        <v>612</v>
      </c>
      <c r="N121" s="101" t="s">
        <v>613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38" ht="12.75" customHeight="1">
      <c r="A122" s="217">
        <v>1</v>
      </c>
      <c r="B122" s="218">
        <v>41579</v>
      </c>
      <c r="C122" s="218"/>
      <c r="D122" s="219" t="s">
        <v>645</v>
      </c>
      <c r="E122" s="220" t="s">
        <v>646</v>
      </c>
      <c r="F122" s="221">
        <v>82</v>
      </c>
      <c r="G122" s="220" t="s">
        <v>647</v>
      </c>
      <c r="H122" s="220">
        <v>100</v>
      </c>
      <c r="I122" s="222">
        <v>100</v>
      </c>
      <c r="J122" s="223" t="s">
        <v>648</v>
      </c>
      <c r="K122" s="224">
        <f t="shared" ref="K122:K174" si="72">H122-F122</f>
        <v>18</v>
      </c>
      <c r="L122" s="225">
        <f t="shared" ref="L122:L174" si="73">K122/F122</f>
        <v>0.21951219512195122</v>
      </c>
      <c r="M122" s="220" t="s">
        <v>614</v>
      </c>
      <c r="N122" s="226">
        <v>42657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38" ht="12.75" customHeight="1">
      <c r="A123" s="217">
        <v>2</v>
      </c>
      <c r="B123" s="218">
        <v>41794</v>
      </c>
      <c r="C123" s="218"/>
      <c r="D123" s="219" t="s">
        <v>649</v>
      </c>
      <c r="E123" s="220" t="s">
        <v>616</v>
      </c>
      <c r="F123" s="221">
        <v>257</v>
      </c>
      <c r="G123" s="220" t="s">
        <v>647</v>
      </c>
      <c r="H123" s="220">
        <v>300</v>
      </c>
      <c r="I123" s="222">
        <v>300</v>
      </c>
      <c r="J123" s="223" t="s">
        <v>648</v>
      </c>
      <c r="K123" s="224">
        <f t="shared" si="72"/>
        <v>43</v>
      </c>
      <c r="L123" s="225">
        <f t="shared" si="73"/>
        <v>0.16731517509727625</v>
      </c>
      <c r="M123" s="220" t="s">
        <v>614</v>
      </c>
      <c r="N123" s="226">
        <v>41822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38" ht="12.75" customHeight="1">
      <c r="A124" s="217">
        <v>3</v>
      </c>
      <c r="B124" s="218">
        <v>41828</v>
      </c>
      <c r="C124" s="218"/>
      <c r="D124" s="219" t="s">
        <v>650</v>
      </c>
      <c r="E124" s="220" t="s">
        <v>616</v>
      </c>
      <c r="F124" s="221">
        <v>393</v>
      </c>
      <c r="G124" s="220" t="s">
        <v>647</v>
      </c>
      <c r="H124" s="220">
        <v>468</v>
      </c>
      <c r="I124" s="222">
        <v>468</v>
      </c>
      <c r="J124" s="223" t="s">
        <v>648</v>
      </c>
      <c r="K124" s="224">
        <f t="shared" si="72"/>
        <v>75</v>
      </c>
      <c r="L124" s="225">
        <f t="shared" si="73"/>
        <v>0.19083969465648856</v>
      </c>
      <c r="M124" s="220" t="s">
        <v>614</v>
      </c>
      <c r="N124" s="226">
        <v>41863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38" ht="12.75" customHeight="1">
      <c r="A125" s="217">
        <v>4</v>
      </c>
      <c r="B125" s="218">
        <v>41857</v>
      </c>
      <c r="C125" s="218"/>
      <c r="D125" s="219" t="s">
        <v>651</v>
      </c>
      <c r="E125" s="220" t="s">
        <v>616</v>
      </c>
      <c r="F125" s="221">
        <v>205</v>
      </c>
      <c r="G125" s="220" t="s">
        <v>647</v>
      </c>
      <c r="H125" s="220">
        <v>275</v>
      </c>
      <c r="I125" s="222">
        <v>250</v>
      </c>
      <c r="J125" s="223" t="s">
        <v>648</v>
      </c>
      <c r="K125" s="224">
        <f t="shared" si="72"/>
        <v>70</v>
      </c>
      <c r="L125" s="225">
        <f t="shared" si="73"/>
        <v>0.34146341463414637</v>
      </c>
      <c r="M125" s="220" t="s">
        <v>614</v>
      </c>
      <c r="N125" s="226">
        <v>41962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38" ht="12.75" customHeight="1">
      <c r="A126" s="217">
        <v>5</v>
      </c>
      <c r="B126" s="218">
        <v>41886</v>
      </c>
      <c r="C126" s="218"/>
      <c r="D126" s="219" t="s">
        <v>652</v>
      </c>
      <c r="E126" s="220" t="s">
        <v>616</v>
      </c>
      <c r="F126" s="221">
        <v>162</v>
      </c>
      <c r="G126" s="220" t="s">
        <v>647</v>
      </c>
      <c r="H126" s="220">
        <v>190</v>
      </c>
      <c r="I126" s="222">
        <v>190</v>
      </c>
      <c r="J126" s="223" t="s">
        <v>648</v>
      </c>
      <c r="K126" s="224">
        <f t="shared" si="72"/>
        <v>28</v>
      </c>
      <c r="L126" s="225">
        <f t="shared" si="73"/>
        <v>0.1728395061728395</v>
      </c>
      <c r="M126" s="220" t="s">
        <v>614</v>
      </c>
      <c r="N126" s="226">
        <v>42006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38" ht="12.75" customHeight="1">
      <c r="A127" s="217">
        <v>6</v>
      </c>
      <c r="B127" s="218">
        <v>41886</v>
      </c>
      <c r="C127" s="218"/>
      <c r="D127" s="219" t="s">
        <v>653</v>
      </c>
      <c r="E127" s="220" t="s">
        <v>616</v>
      </c>
      <c r="F127" s="221">
        <v>75</v>
      </c>
      <c r="G127" s="220" t="s">
        <v>647</v>
      </c>
      <c r="H127" s="220">
        <v>91.5</v>
      </c>
      <c r="I127" s="222" t="s">
        <v>654</v>
      </c>
      <c r="J127" s="223" t="s">
        <v>655</v>
      </c>
      <c r="K127" s="224">
        <f t="shared" si="72"/>
        <v>16.5</v>
      </c>
      <c r="L127" s="225">
        <f t="shared" si="73"/>
        <v>0.22</v>
      </c>
      <c r="M127" s="220" t="s">
        <v>614</v>
      </c>
      <c r="N127" s="226">
        <v>41954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217">
        <v>7</v>
      </c>
      <c r="B128" s="218">
        <v>41913</v>
      </c>
      <c r="C128" s="218"/>
      <c r="D128" s="219" t="s">
        <v>656</v>
      </c>
      <c r="E128" s="220" t="s">
        <v>616</v>
      </c>
      <c r="F128" s="221">
        <v>850</v>
      </c>
      <c r="G128" s="220" t="s">
        <v>647</v>
      </c>
      <c r="H128" s="220">
        <v>982.5</v>
      </c>
      <c r="I128" s="222">
        <v>1050</v>
      </c>
      <c r="J128" s="223" t="s">
        <v>657</v>
      </c>
      <c r="K128" s="224">
        <f t="shared" si="72"/>
        <v>132.5</v>
      </c>
      <c r="L128" s="225">
        <f t="shared" si="73"/>
        <v>0.15588235294117647</v>
      </c>
      <c r="M128" s="220" t="s">
        <v>614</v>
      </c>
      <c r="N128" s="226">
        <v>42039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217">
        <v>8</v>
      </c>
      <c r="B129" s="218">
        <v>41913</v>
      </c>
      <c r="C129" s="218"/>
      <c r="D129" s="219" t="s">
        <v>658</v>
      </c>
      <c r="E129" s="220" t="s">
        <v>616</v>
      </c>
      <c r="F129" s="221">
        <v>475</v>
      </c>
      <c r="G129" s="220" t="s">
        <v>647</v>
      </c>
      <c r="H129" s="220">
        <v>515</v>
      </c>
      <c r="I129" s="222">
        <v>600</v>
      </c>
      <c r="J129" s="223" t="s">
        <v>659</v>
      </c>
      <c r="K129" s="224">
        <f t="shared" si="72"/>
        <v>40</v>
      </c>
      <c r="L129" s="225">
        <f t="shared" si="73"/>
        <v>8.4210526315789472E-2</v>
      </c>
      <c r="M129" s="220" t="s">
        <v>614</v>
      </c>
      <c r="N129" s="226">
        <v>41939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217">
        <v>9</v>
      </c>
      <c r="B130" s="218">
        <v>41913</v>
      </c>
      <c r="C130" s="218"/>
      <c r="D130" s="219" t="s">
        <v>660</v>
      </c>
      <c r="E130" s="220" t="s">
        <v>616</v>
      </c>
      <c r="F130" s="221">
        <v>86</v>
      </c>
      <c r="G130" s="220" t="s">
        <v>647</v>
      </c>
      <c r="H130" s="220">
        <v>99</v>
      </c>
      <c r="I130" s="222">
        <v>140</v>
      </c>
      <c r="J130" s="223" t="s">
        <v>661</v>
      </c>
      <c r="K130" s="224">
        <f t="shared" si="72"/>
        <v>13</v>
      </c>
      <c r="L130" s="225">
        <f t="shared" si="73"/>
        <v>0.15116279069767441</v>
      </c>
      <c r="M130" s="220" t="s">
        <v>614</v>
      </c>
      <c r="N130" s="226">
        <v>41939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217">
        <v>10</v>
      </c>
      <c r="B131" s="218">
        <v>41926</v>
      </c>
      <c r="C131" s="218"/>
      <c r="D131" s="219" t="s">
        <v>662</v>
      </c>
      <c r="E131" s="220" t="s">
        <v>616</v>
      </c>
      <c r="F131" s="221">
        <v>496.6</v>
      </c>
      <c r="G131" s="220" t="s">
        <v>647</v>
      </c>
      <c r="H131" s="220">
        <v>621</v>
      </c>
      <c r="I131" s="222">
        <v>580</v>
      </c>
      <c r="J131" s="223" t="s">
        <v>648</v>
      </c>
      <c r="K131" s="224">
        <f t="shared" si="72"/>
        <v>124.39999999999998</v>
      </c>
      <c r="L131" s="225">
        <f t="shared" si="73"/>
        <v>0.25050342327829234</v>
      </c>
      <c r="M131" s="220" t="s">
        <v>614</v>
      </c>
      <c r="N131" s="226">
        <v>42605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217">
        <v>11</v>
      </c>
      <c r="B132" s="218">
        <v>41926</v>
      </c>
      <c r="C132" s="218"/>
      <c r="D132" s="219" t="s">
        <v>663</v>
      </c>
      <c r="E132" s="220" t="s">
        <v>616</v>
      </c>
      <c r="F132" s="221">
        <v>2481.9</v>
      </c>
      <c r="G132" s="220" t="s">
        <v>647</v>
      </c>
      <c r="H132" s="220">
        <v>2840</v>
      </c>
      <c r="I132" s="222">
        <v>2870</v>
      </c>
      <c r="J132" s="223" t="s">
        <v>664</v>
      </c>
      <c r="K132" s="224">
        <f t="shared" si="72"/>
        <v>358.09999999999991</v>
      </c>
      <c r="L132" s="225">
        <f t="shared" si="73"/>
        <v>0.14428462065353154</v>
      </c>
      <c r="M132" s="220" t="s">
        <v>614</v>
      </c>
      <c r="N132" s="226">
        <v>42017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217">
        <v>12</v>
      </c>
      <c r="B133" s="218">
        <v>41928</v>
      </c>
      <c r="C133" s="218"/>
      <c r="D133" s="219" t="s">
        <v>665</v>
      </c>
      <c r="E133" s="220" t="s">
        <v>616</v>
      </c>
      <c r="F133" s="221">
        <v>84.5</v>
      </c>
      <c r="G133" s="220" t="s">
        <v>647</v>
      </c>
      <c r="H133" s="220">
        <v>93</v>
      </c>
      <c r="I133" s="222">
        <v>110</v>
      </c>
      <c r="J133" s="223" t="s">
        <v>666</v>
      </c>
      <c r="K133" s="224">
        <f t="shared" si="72"/>
        <v>8.5</v>
      </c>
      <c r="L133" s="225">
        <f t="shared" si="73"/>
        <v>0.10059171597633136</v>
      </c>
      <c r="M133" s="220" t="s">
        <v>614</v>
      </c>
      <c r="N133" s="226">
        <v>41939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217">
        <v>13</v>
      </c>
      <c r="B134" s="218">
        <v>41928</v>
      </c>
      <c r="C134" s="218"/>
      <c r="D134" s="219" t="s">
        <v>667</v>
      </c>
      <c r="E134" s="220" t="s">
        <v>616</v>
      </c>
      <c r="F134" s="221">
        <v>401</v>
      </c>
      <c r="G134" s="220" t="s">
        <v>647</v>
      </c>
      <c r="H134" s="220">
        <v>428</v>
      </c>
      <c r="I134" s="222">
        <v>450</v>
      </c>
      <c r="J134" s="223" t="s">
        <v>668</v>
      </c>
      <c r="K134" s="224">
        <f t="shared" si="72"/>
        <v>27</v>
      </c>
      <c r="L134" s="225">
        <f t="shared" si="73"/>
        <v>6.7331670822942641E-2</v>
      </c>
      <c r="M134" s="220" t="s">
        <v>614</v>
      </c>
      <c r="N134" s="226">
        <v>42020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217">
        <v>14</v>
      </c>
      <c r="B135" s="218">
        <v>41928</v>
      </c>
      <c r="C135" s="218"/>
      <c r="D135" s="219" t="s">
        <v>669</v>
      </c>
      <c r="E135" s="220" t="s">
        <v>616</v>
      </c>
      <c r="F135" s="221">
        <v>101</v>
      </c>
      <c r="G135" s="220" t="s">
        <v>647</v>
      </c>
      <c r="H135" s="220">
        <v>112</v>
      </c>
      <c r="I135" s="222">
        <v>120</v>
      </c>
      <c r="J135" s="223" t="s">
        <v>670</v>
      </c>
      <c r="K135" s="224">
        <f t="shared" si="72"/>
        <v>11</v>
      </c>
      <c r="L135" s="225">
        <f t="shared" si="73"/>
        <v>0.10891089108910891</v>
      </c>
      <c r="M135" s="220" t="s">
        <v>614</v>
      </c>
      <c r="N135" s="226">
        <v>41939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217">
        <v>15</v>
      </c>
      <c r="B136" s="218">
        <v>41954</v>
      </c>
      <c r="C136" s="218"/>
      <c r="D136" s="219" t="s">
        <v>671</v>
      </c>
      <c r="E136" s="220" t="s">
        <v>616</v>
      </c>
      <c r="F136" s="221">
        <v>59</v>
      </c>
      <c r="G136" s="220" t="s">
        <v>647</v>
      </c>
      <c r="H136" s="220">
        <v>76</v>
      </c>
      <c r="I136" s="222">
        <v>76</v>
      </c>
      <c r="J136" s="223" t="s">
        <v>648</v>
      </c>
      <c r="K136" s="224">
        <f t="shared" si="72"/>
        <v>17</v>
      </c>
      <c r="L136" s="225">
        <f t="shared" si="73"/>
        <v>0.28813559322033899</v>
      </c>
      <c r="M136" s="220" t="s">
        <v>614</v>
      </c>
      <c r="N136" s="226">
        <v>43032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217">
        <v>16</v>
      </c>
      <c r="B137" s="218">
        <v>41954</v>
      </c>
      <c r="C137" s="218"/>
      <c r="D137" s="219" t="s">
        <v>660</v>
      </c>
      <c r="E137" s="220" t="s">
        <v>616</v>
      </c>
      <c r="F137" s="221">
        <v>99</v>
      </c>
      <c r="G137" s="220" t="s">
        <v>647</v>
      </c>
      <c r="H137" s="220">
        <v>120</v>
      </c>
      <c r="I137" s="222">
        <v>120</v>
      </c>
      <c r="J137" s="223" t="s">
        <v>628</v>
      </c>
      <c r="K137" s="224">
        <f t="shared" si="72"/>
        <v>21</v>
      </c>
      <c r="L137" s="225">
        <f t="shared" si="73"/>
        <v>0.21212121212121213</v>
      </c>
      <c r="M137" s="220" t="s">
        <v>614</v>
      </c>
      <c r="N137" s="226">
        <v>41960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217">
        <v>17</v>
      </c>
      <c r="B138" s="218">
        <v>41956</v>
      </c>
      <c r="C138" s="218"/>
      <c r="D138" s="219" t="s">
        <v>672</v>
      </c>
      <c r="E138" s="220" t="s">
        <v>616</v>
      </c>
      <c r="F138" s="221">
        <v>22</v>
      </c>
      <c r="G138" s="220" t="s">
        <v>647</v>
      </c>
      <c r="H138" s="220">
        <v>33.549999999999997</v>
      </c>
      <c r="I138" s="222">
        <v>32</v>
      </c>
      <c r="J138" s="223" t="s">
        <v>673</v>
      </c>
      <c r="K138" s="224">
        <f t="shared" si="72"/>
        <v>11.549999999999997</v>
      </c>
      <c r="L138" s="225">
        <f t="shared" si="73"/>
        <v>0.52499999999999991</v>
      </c>
      <c r="M138" s="220" t="s">
        <v>614</v>
      </c>
      <c r="N138" s="226">
        <v>42188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217">
        <v>18</v>
      </c>
      <c r="B139" s="218">
        <v>41976</v>
      </c>
      <c r="C139" s="218"/>
      <c r="D139" s="219" t="s">
        <v>674</v>
      </c>
      <c r="E139" s="220" t="s">
        <v>616</v>
      </c>
      <c r="F139" s="221">
        <v>440</v>
      </c>
      <c r="G139" s="220" t="s">
        <v>647</v>
      </c>
      <c r="H139" s="220">
        <v>520</v>
      </c>
      <c r="I139" s="222">
        <v>520</v>
      </c>
      <c r="J139" s="223" t="s">
        <v>675</v>
      </c>
      <c r="K139" s="224">
        <f t="shared" si="72"/>
        <v>80</v>
      </c>
      <c r="L139" s="225">
        <f t="shared" si="73"/>
        <v>0.18181818181818182</v>
      </c>
      <c r="M139" s="220" t="s">
        <v>614</v>
      </c>
      <c r="N139" s="226">
        <v>42208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217">
        <v>19</v>
      </c>
      <c r="B140" s="218">
        <v>41976</v>
      </c>
      <c r="C140" s="218"/>
      <c r="D140" s="219" t="s">
        <v>676</v>
      </c>
      <c r="E140" s="220" t="s">
        <v>616</v>
      </c>
      <c r="F140" s="221">
        <v>360</v>
      </c>
      <c r="G140" s="220" t="s">
        <v>647</v>
      </c>
      <c r="H140" s="220">
        <v>427</v>
      </c>
      <c r="I140" s="222">
        <v>425</v>
      </c>
      <c r="J140" s="223" t="s">
        <v>677</v>
      </c>
      <c r="K140" s="224">
        <f t="shared" si="72"/>
        <v>67</v>
      </c>
      <c r="L140" s="225">
        <f t="shared" si="73"/>
        <v>0.18611111111111112</v>
      </c>
      <c r="M140" s="220" t="s">
        <v>614</v>
      </c>
      <c r="N140" s="226">
        <v>42058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217">
        <v>20</v>
      </c>
      <c r="B141" s="218">
        <v>42012</v>
      </c>
      <c r="C141" s="218"/>
      <c r="D141" s="219" t="s">
        <v>678</v>
      </c>
      <c r="E141" s="220" t="s">
        <v>616</v>
      </c>
      <c r="F141" s="221">
        <v>360</v>
      </c>
      <c r="G141" s="220" t="s">
        <v>647</v>
      </c>
      <c r="H141" s="220">
        <v>455</v>
      </c>
      <c r="I141" s="222">
        <v>420</v>
      </c>
      <c r="J141" s="223" t="s">
        <v>679</v>
      </c>
      <c r="K141" s="224">
        <f t="shared" si="72"/>
        <v>95</v>
      </c>
      <c r="L141" s="225">
        <f t="shared" si="73"/>
        <v>0.2638888888888889</v>
      </c>
      <c r="M141" s="220" t="s">
        <v>614</v>
      </c>
      <c r="N141" s="226">
        <v>42024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217">
        <v>21</v>
      </c>
      <c r="B142" s="218">
        <v>42012</v>
      </c>
      <c r="C142" s="218"/>
      <c r="D142" s="219" t="s">
        <v>680</v>
      </c>
      <c r="E142" s="220" t="s">
        <v>616</v>
      </c>
      <c r="F142" s="221">
        <v>130</v>
      </c>
      <c r="G142" s="220"/>
      <c r="H142" s="220">
        <v>175.5</v>
      </c>
      <c r="I142" s="222">
        <v>165</v>
      </c>
      <c r="J142" s="223" t="s">
        <v>681</v>
      </c>
      <c r="K142" s="224">
        <f t="shared" si="72"/>
        <v>45.5</v>
      </c>
      <c r="L142" s="225">
        <f t="shared" si="73"/>
        <v>0.35</v>
      </c>
      <c r="M142" s="220" t="s">
        <v>614</v>
      </c>
      <c r="N142" s="226">
        <v>43088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217">
        <v>22</v>
      </c>
      <c r="B143" s="218">
        <v>42040</v>
      </c>
      <c r="C143" s="218"/>
      <c r="D143" s="219" t="s">
        <v>392</v>
      </c>
      <c r="E143" s="220" t="s">
        <v>646</v>
      </c>
      <c r="F143" s="221">
        <v>98</v>
      </c>
      <c r="G143" s="220"/>
      <c r="H143" s="220">
        <v>120</v>
      </c>
      <c r="I143" s="222">
        <v>120</v>
      </c>
      <c r="J143" s="223" t="s">
        <v>648</v>
      </c>
      <c r="K143" s="224">
        <f t="shared" si="72"/>
        <v>22</v>
      </c>
      <c r="L143" s="225">
        <f t="shared" si="73"/>
        <v>0.22448979591836735</v>
      </c>
      <c r="M143" s="220" t="s">
        <v>614</v>
      </c>
      <c r="N143" s="226">
        <v>42753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217">
        <v>23</v>
      </c>
      <c r="B144" s="218">
        <v>42040</v>
      </c>
      <c r="C144" s="218"/>
      <c r="D144" s="219" t="s">
        <v>682</v>
      </c>
      <c r="E144" s="220" t="s">
        <v>646</v>
      </c>
      <c r="F144" s="221">
        <v>196</v>
      </c>
      <c r="G144" s="220"/>
      <c r="H144" s="220">
        <v>262</v>
      </c>
      <c r="I144" s="222">
        <v>255</v>
      </c>
      <c r="J144" s="223" t="s">
        <v>648</v>
      </c>
      <c r="K144" s="224">
        <f t="shared" si="72"/>
        <v>66</v>
      </c>
      <c r="L144" s="225">
        <f t="shared" si="73"/>
        <v>0.33673469387755101</v>
      </c>
      <c r="M144" s="220" t="s">
        <v>614</v>
      </c>
      <c r="N144" s="226">
        <v>42599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227">
        <v>24</v>
      </c>
      <c r="B145" s="228">
        <v>42067</v>
      </c>
      <c r="C145" s="228"/>
      <c r="D145" s="229" t="s">
        <v>391</v>
      </c>
      <c r="E145" s="230" t="s">
        <v>646</v>
      </c>
      <c r="F145" s="231">
        <v>235</v>
      </c>
      <c r="G145" s="231"/>
      <c r="H145" s="232">
        <v>77</v>
      </c>
      <c r="I145" s="232" t="s">
        <v>683</v>
      </c>
      <c r="J145" s="233" t="s">
        <v>684</v>
      </c>
      <c r="K145" s="234">
        <f t="shared" si="72"/>
        <v>-158</v>
      </c>
      <c r="L145" s="235">
        <f t="shared" si="73"/>
        <v>-0.67234042553191486</v>
      </c>
      <c r="M145" s="231" t="s">
        <v>627</v>
      </c>
      <c r="N145" s="228">
        <v>43522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17">
        <v>25</v>
      </c>
      <c r="B146" s="218">
        <v>42067</v>
      </c>
      <c r="C146" s="218"/>
      <c r="D146" s="219" t="s">
        <v>685</v>
      </c>
      <c r="E146" s="220" t="s">
        <v>646</v>
      </c>
      <c r="F146" s="221">
        <v>185</v>
      </c>
      <c r="G146" s="220"/>
      <c r="H146" s="220">
        <v>224</v>
      </c>
      <c r="I146" s="222" t="s">
        <v>686</v>
      </c>
      <c r="J146" s="223" t="s">
        <v>648</v>
      </c>
      <c r="K146" s="224">
        <f t="shared" si="72"/>
        <v>39</v>
      </c>
      <c r="L146" s="225">
        <f t="shared" si="73"/>
        <v>0.21081081081081082</v>
      </c>
      <c r="M146" s="220" t="s">
        <v>614</v>
      </c>
      <c r="N146" s="226">
        <v>42647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227">
        <v>26</v>
      </c>
      <c r="B147" s="228">
        <v>42090</v>
      </c>
      <c r="C147" s="228"/>
      <c r="D147" s="236" t="s">
        <v>687</v>
      </c>
      <c r="E147" s="231" t="s">
        <v>646</v>
      </c>
      <c r="F147" s="231">
        <v>49.5</v>
      </c>
      <c r="G147" s="232"/>
      <c r="H147" s="232">
        <v>15.85</v>
      </c>
      <c r="I147" s="232">
        <v>67</v>
      </c>
      <c r="J147" s="233" t="s">
        <v>688</v>
      </c>
      <c r="K147" s="232">
        <f t="shared" si="72"/>
        <v>-33.65</v>
      </c>
      <c r="L147" s="237">
        <f t="shared" si="73"/>
        <v>-0.67979797979797973</v>
      </c>
      <c r="M147" s="231" t="s">
        <v>627</v>
      </c>
      <c r="N147" s="238">
        <v>43627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217">
        <v>27</v>
      </c>
      <c r="B148" s="218">
        <v>42093</v>
      </c>
      <c r="C148" s="218"/>
      <c r="D148" s="219" t="s">
        <v>689</v>
      </c>
      <c r="E148" s="220" t="s">
        <v>646</v>
      </c>
      <c r="F148" s="221">
        <v>183.5</v>
      </c>
      <c r="G148" s="220"/>
      <c r="H148" s="220">
        <v>219</v>
      </c>
      <c r="I148" s="222">
        <v>218</v>
      </c>
      <c r="J148" s="223" t="s">
        <v>690</v>
      </c>
      <c r="K148" s="224">
        <f t="shared" si="72"/>
        <v>35.5</v>
      </c>
      <c r="L148" s="225">
        <f t="shared" si="73"/>
        <v>0.19346049046321526</v>
      </c>
      <c r="M148" s="220" t="s">
        <v>614</v>
      </c>
      <c r="N148" s="226">
        <v>42103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17">
        <v>28</v>
      </c>
      <c r="B149" s="218">
        <v>42114</v>
      </c>
      <c r="C149" s="218"/>
      <c r="D149" s="219" t="s">
        <v>691</v>
      </c>
      <c r="E149" s="220" t="s">
        <v>646</v>
      </c>
      <c r="F149" s="221">
        <f>(227+237)/2</f>
        <v>232</v>
      </c>
      <c r="G149" s="220"/>
      <c r="H149" s="220">
        <v>298</v>
      </c>
      <c r="I149" s="222">
        <v>298</v>
      </c>
      <c r="J149" s="223" t="s">
        <v>648</v>
      </c>
      <c r="K149" s="224">
        <f t="shared" si="72"/>
        <v>66</v>
      </c>
      <c r="L149" s="225">
        <f t="shared" si="73"/>
        <v>0.28448275862068967</v>
      </c>
      <c r="M149" s="220" t="s">
        <v>614</v>
      </c>
      <c r="N149" s="226">
        <v>42823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17">
        <v>29</v>
      </c>
      <c r="B150" s="218">
        <v>42128</v>
      </c>
      <c r="C150" s="218"/>
      <c r="D150" s="219" t="s">
        <v>692</v>
      </c>
      <c r="E150" s="220" t="s">
        <v>616</v>
      </c>
      <c r="F150" s="221">
        <v>385</v>
      </c>
      <c r="G150" s="220"/>
      <c r="H150" s="220">
        <f>212.5+331</f>
        <v>543.5</v>
      </c>
      <c r="I150" s="222">
        <v>510</v>
      </c>
      <c r="J150" s="223" t="s">
        <v>693</v>
      </c>
      <c r="K150" s="224">
        <f t="shared" si="72"/>
        <v>158.5</v>
      </c>
      <c r="L150" s="225">
        <f t="shared" si="73"/>
        <v>0.41168831168831171</v>
      </c>
      <c r="M150" s="220" t="s">
        <v>614</v>
      </c>
      <c r="N150" s="226">
        <v>42235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17">
        <v>30</v>
      </c>
      <c r="B151" s="218">
        <v>42128</v>
      </c>
      <c r="C151" s="218"/>
      <c r="D151" s="219" t="s">
        <v>694</v>
      </c>
      <c r="E151" s="220" t="s">
        <v>616</v>
      </c>
      <c r="F151" s="221">
        <v>115.5</v>
      </c>
      <c r="G151" s="220"/>
      <c r="H151" s="220">
        <v>146</v>
      </c>
      <c r="I151" s="222">
        <v>142</v>
      </c>
      <c r="J151" s="223" t="s">
        <v>695</v>
      </c>
      <c r="K151" s="224">
        <f t="shared" si="72"/>
        <v>30.5</v>
      </c>
      <c r="L151" s="225">
        <f t="shared" si="73"/>
        <v>0.26406926406926406</v>
      </c>
      <c r="M151" s="220" t="s">
        <v>614</v>
      </c>
      <c r="N151" s="226">
        <v>42202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17">
        <v>31</v>
      </c>
      <c r="B152" s="218">
        <v>42151</v>
      </c>
      <c r="C152" s="218"/>
      <c r="D152" s="219" t="s">
        <v>696</v>
      </c>
      <c r="E152" s="220" t="s">
        <v>616</v>
      </c>
      <c r="F152" s="221">
        <v>237.5</v>
      </c>
      <c r="G152" s="220"/>
      <c r="H152" s="220">
        <v>279.5</v>
      </c>
      <c r="I152" s="222">
        <v>278</v>
      </c>
      <c r="J152" s="223" t="s">
        <v>648</v>
      </c>
      <c r="K152" s="224">
        <f t="shared" si="72"/>
        <v>42</v>
      </c>
      <c r="L152" s="225">
        <f t="shared" si="73"/>
        <v>0.17684210526315788</v>
      </c>
      <c r="M152" s="220" t="s">
        <v>614</v>
      </c>
      <c r="N152" s="226">
        <v>42222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17">
        <v>32</v>
      </c>
      <c r="B153" s="218">
        <v>42174</v>
      </c>
      <c r="C153" s="218"/>
      <c r="D153" s="219" t="s">
        <v>667</v>
      </c>
      <c r="E153" s="220" t="s">
        <v>646</v>
      </c>
      <c r="F153" s="221">
        <v>340</v>
      </c>
      <c r="G153" s="220"/>
      <c r="H153" s="220">
        <v>448</v>
      </c>
      <c r="I153" s="222">
        <v>448</v>
      </c>
      <c r="J153" s="223" t="s">
        <v>648</v>
      </c>
      <c r="K153" s="224">
        <f t="shared" si="72"/>
        <v>108</v>
      </c>
      <c r="L153" s="225">
        <f t="shared" si="73"/>
        <v>0.31764705882352939</v>
      </c>
      <c r="M153" s="220" t="s">
        <v>614</v>
      </c>
      <c r="N153" s="226">
        <v>43018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17">
        <v>33</v>
      </c>
      <c r="B154" s="218">
        <v>42191</v>
      </c>
      <c r="C154" s="218"/>
      <c r="D154" s="219" t="s">
        <v>697</v>
      </c>
      <c r="E154" s="220" t="s">
        <v>646</v>
      </c>
      <c r="F154" s="221">
        <v>390</v>
      </c>
      <c r="G154" s="220"/>
      <c r="H154" s="220">
        <v>460</v>
      </c>
      <c r="I154" s="222">
        <v>460</v>
      </c>
      <c r="J154" s="223" t="s">
        <v>648</v>
      </c>
      <c r="K154" s="224">
        <f t="shared" si="72"/>
        <v>70</v>
      </c>
      <c r="L154" s="225">
        <f t="shared" si="73"/>
        <v>0.17948717948717949</v>
      </c>
      <c r="M154" s="220" t="s">
        <v>614</v>
      </c>
      <c r="N154" s="226">
        <v>42478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27">
        <v>34</v>
      </c>
      <c r="B155" s="228">
        <v>42195</v>
      </c>
      <c r="C155" s="228"/>
      <c r="D155" s="229" t="s">
        <v>698</v>
      </c>
      <c r="E155" s="230" t="s">
        <v>646</v>
      </c>
      <c r="F155" s="231">
        <v>122.5</v>
      </c>
      <c r="G155" s="231"/>
      <c r="H155" s="232">
        <v>61</v>
      </c>
      <c r="I155" s="232">
        <v>172</v>
      </c>
      <c r="J155" s="233" t="s">
        <v>699</v>
      </c>
      <c r="K155" s="234">
        <f t="shared" si="72"/>
        <v>-61.5</v>
      </c>
      <c r="L155" s="235">
        <f t="shared" si="73"/>
        <v>-0.50204081632653064</v>
      </c>
      <c r="M155" s="231" t="s">
        <v>627</v>
      </c>
      <c r="N155" s="228">
        <v>43333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17">
        <v>35</v>
      </c>
      <c r="B156" s="218">
        <v>42219</v>
      </c>
      <c r="C156" s="218"/>
      <c r="D156" s="219" t="s">
        <v>700</v>
      </c>
      <c r="E156" s="220" t="s">
        <v>646</v>
      </c>
      <c r="F156" s="221">
        <v>297.5</v>
      </c>
      <c r="G156" s="220"/>
      <c r="H156" s="220">
        <v>350</v>
      </c>
      <c r="I156" s="222">
        <v>360</v>
      </c>
      <c r="J156" s="223" t="s">
        <v>701</v>
      </c>
      <c r="K156" s="224">
        <f t="shared" si="72"/>
        <v>52.5</v>
      </c>
      <c r="L156" s="225">
        <f t="shared" si="73"/>
        <v>0.17647058823529413</v>
      </c>
      <c r="M156" s="220" t="s">
        <v>614</v>
      </c>
      <c r="N156" s="226">
        <v>42232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17">
        <v>36</v>
      </c>
      <c r="B157" s="218">
        <v>42219</v>
      </c>
      <c r="C157" s="218"/>
      <c r="D157" s="219" t="s">
        <v>702</v>
      </c>
      <c r="E157" s="220" t="s">
        <v>646</v>
      </c>
      <c r="F157" s="221">
        <v>115.5</v>
      </c>
      <c r="G157" s="220"/>
      <c r="H157" s="220">
        <v>149</v>
      </c>
      <c r="I157" s="222">
        <v>140</v>
      </c>
      <c r="J157" s="223" t="s">
        <v>703</v>
      </c>
      <c r="K157" s="224">
        <f t="shared" si="72"/>
        <v>33.5</v>
      </c>
      <c r="L157" s="225">
        <f t="shared" si="73"/>
        <v>0.29004329004329005</v>
      </c>
      <c r="M157" s="220" t="s">
        <v>614</v>
      </c>
      <c r="N157" s="226">
        <v>42740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17">
        <v>37</v>
      </c>
      <c r="B158" s="218">
        <v>42251</v>
      </c>
      <c r="C158" s="218"/>
      <c r="D158" s="219" t="s">
        <v>696</v>
      </c>
      <c r="E158" s="220" t="s">
        <v>646</v>
      </c>
      <c r="F158" s="221">
        <v>226</v>
      </c>
      <c r="G158" s="220"/>
      <c r="H158" s="220">
        <v>292</v>
      </c>
      <c r="I158" s="222">
        <v>292</v>
      </c>
      <c r="J158" s="223" t="s">
        <v>704</v>
      </c>
      <c r="K158" s="224">
        <f t="shared" si="72"/>
        <v>66</v>
      </c>
      <c r="L158" s="225">
        <f t="shared" si="73"/>
        <v>0.29203539823008851</v>
      </c>
      <c r="M158" s="220" t="s">
        <v>614</v>
      </c>
      <c r="N158" s="226">
        <v>42286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17">
        <v>38</v>
      </c>
      <c r="B159" s="218">
        <v>42254</v>
      </c>
      <c r="C159" s="218"/>
      <c r="D159" s="219" t="s">
        <v>691</v>
      </c>
      <c r="E159" s="220" t="s">
        <v>646</v>
      </c>
      <c r="F159" s="221">
        <v>232.5</v>
      </c>
      <c r="G159" s="220"/>
      <c r="H159" s="220">
        <v>312.5</v>
      </c>
      <c r="I159" s="222">
        <v>310</v>
      </c>
      <c r="J159" s="223" t="s">
        <v>648</v>
      </c>
      <c r="K159" s="224">
        <f t="shared" si="72"/>
        <v>80</v>
      </c>
      <c r="L159" s="225">
        <f t="shared" si="73"/>
        <v>0.34408602150537637</v>
      </c>
      <c r="M159" s="220" t="s">
        <v>614</v>
      </c>
      <c r="N159" s="226">
        <v>42823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17">
        <v>39</v>
      </c>
      <c r="B160" s="218">
        <v>42268</v>
      </c>
      <c r="C160" s="218"/>
      <c r="D160" s="219" t="s">
        <v>705</v>
      </c>
      <c r="E160" s="220" t="s">
        <v>646</v>
      </c>
      <c r="F160" s="221">
        <v>196.5</v>
      </c>
      <c r="G160" s="220"/>
      <c r="H160" s="220">
        <v>238</v>
      </c>
      <c r="I160" s="222">
        <v>238</v>
      </c>
      <c r="J160" s="223" t="s">
        <v>704</v>
      </c>
      <c r="K160" s="224">
        <f t="shared" si="72"/>
        <v>41.5</v>
      </c>
      <c r="L160" s="225">
        <f t="shared" si="73"/>
        <v>0.21119592875318066</v>
      </c>
      <c r="M160" s="220" t="s">
        <v>614</v>
      </c>
      <c r="N160" s="226">
        <v>42291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17">
        <v>40</v>
      </c>
      <c r="B161" s="218">
        <v>42271</v>
      </c>
      <c r="C161" s="218"/>
      <c r="D161" s="219" t="s">
        <v>645</v>
      </c>
      <c r="E161" s="220" t="s">
        <v>646</v>
      </c>
      <c r="F161" s="221">
        <v>65</v>
      </c>
      <c r="G161" s="220"/>
      <c r="H161" s="220">
        <v>82</v>
      </c>
      <c r="I161" s="222">
        <v>82</v>
      </c>
      <c r="J161" s="223" t="s">
        <v>704</v>
      </c>
      <c r="K161" s="224">
        <f t="shared" si="72"/>
        <v>17</v>
      </c>
      <c r="L161" s="225">
        <f t="shared" si="73"/>
        <v>0.26153846153846155</v>
      </c>
      <c r="M161" s="220" t="s">
        <v>614</v>
      </c>
      <c r="N161" s="226">
        <v>42578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17">
        <v>41</v>
      </c>
      <c r="B162" s="218">
        <v>42291</v>
      </c>
      <c r="C162" s="218"/>
      <c r="D162" s="219" t="s">
        <v>706</v>
      </c>
      <c r="E162" s="220" t="s">
        <v>646</v>
      </c>
      <c r="F162" s="221">
        <v>144</v>
      </c>
      <c r="G162" s="220"/>
      <c r="H162" s="220">
        <v>182.5</v>
      </c>
      <c r="I162" s="222">
        <v>181</v>
      </c>
      <c r="J162" s="223" t="s">
        <v>704</v>
      </c>
      <c r="K162" s="224">
        <f t="shared" si="72"/>
        <v>38.5</v>
      </c>
      <c r="L162" s="225">
        <f t="shared" si="73"/>
        <v>0.2673611111111111</v>
      </c>
      <c r="M162" s="220" t="s">
        <v>614</v>
      </c>
      <c r="N162" s="226">
        <v>42817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17">
        <v>42</v>
      </c>
      <c r="B163" s="218">
        <v>42291</v>
      </c>
      <c r="C163" s="218"/>
      <c r="D163" s="219" t="s">
        <v>707</v>
      </c>
      <c r="E163" s="220" t="s">
        <v>646</v>
      </c>
      <c r="F163" s="221">
        <v>264</v>
      </c>
      <c r="G163" s="220"/>
      <c r="H163" s="220">
        <v>311</v>
      </c>
      <c r="I163" s="222">
        <v>311</v>
      </c>
      <c r="J163" s="223" t="s">
        <v>704</v>
      </c>
      <c r="K163" s="224">
        <f t="shared" si="72"/>
        <v>47</v>
      </c>
      <c r="L163" s="225">
        <f t="shared" si="73"/>
        <v>0.17803030303030304</v>
      </c>
      <c r="M163" s="220" t="s">
        <v>614</v>
      </c>
      <c r="N163" s="226">
        <v>42604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17">
        <v>43</v>
      </c>
      <c r="B164" s="218">
        <v>42318</v>
      </c>
      <c r="C164" s="218"/>
      <c r="D164" s="219" t="s">
        <v>708</v>
      </c>
      <c r="E164" s="220" t="s">
        <v>616</v>
      </c>
      <c r="F164" s="221">
        <v>549.5</v>
      </c>
      <c r="G164" s="220"/>
      <c r="H164" s="220">
        <v>630</v>
      </c>
      <c r="I164" s="222">
        <v>630</v>
      </c>
      <c r="J164" s="223" t="s">
        <v>704</v>
      </c>
      <c r="K164" s="224">
        <f t="shared" si="72"/>
        <v>80.5</v>
      </c>
      <c r="L164" s="225">
        <f t="shared" si="73"/>
        <v>0.1464968152866242</v>
      </c>
      <c r="M164" s="220" t="s">
        <v>614</v>
      </c>
      <c r="N164" s="226">
        <v>42419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17">
        <v>44</v>
      </c>
      <c r="B165" s="218">
        <v>42342</v>
      </c>
      <c r="C165" s="218"/>
      <c r="D165" s="219" t="s">
        <v>709</v>
      </c>
      <c r="E165" s="220" t="s">
        <v>646</v>
      </c>
      <c r="F165" s="221">
        <v>1027.5</v>
      </c>
      <c r="G165" s="220"/>
      <c r="H165" s="220">
        <v>1315</v>
      </c>
      <c r="I165" s="222">
        <v>1250</v>
      </c>
      <c r="J165" s="223" t="s">
        <v>704</v>
      </c>
      <c r="K165" s="224">
        <f t="shared" si="72"/>
        <v>287.5</v>
      </c>
      <c r="L165" s="225">
        <f t="shared" si="73"/>
        <v>0.27980535279805352</v>
      </c>
      <c r="M165" s="220" t="s">
        <v>614</v>
      </c>
      <c r="N165" s="226">
        <v>43244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17">
        <v>45</v>
      </c>
      <c r="B166" s="218">
        <v>42367</v>
      </c>
      <c r="C166" s="218"/>
      <c r="D166" s="219" t="s">
        <v>710</v>
      </c>
      <c r="E166" s="220" t="s">
        <v>646</v>
      </c>
      <c r="F166" s="221">
        <v>465</v>
      </c>
      <c r="G166" s="220"/>
      <c r="H166" s="220">
        <v>540</v>
      </c>
      <c r="I166" s="222">
        <v>540</v>
      </c>
      <c r="J166" s="223" t="s">
        <v>704</v>
      </c>
      <c r="K166" s="224">
        <f t="shared" si="72"/>
        <v>75</v>
      </c>
      <c r="L166" s="225">
        <f t="shared" si="73"/>
        <v>0.16129032258064516</v>
      </c>
      <c r="M166" s="220" t="s">
        <v>614</v>
      </c>
      <c r="N166" s="226">
        <v>42530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17">
        <v>46</v>
      </c>
      <c r="B167" s="218">
        <v>42380</v>
      </c>
      <c r="C167" s="218"/>
      <c r="D167" s="219" t="s">
        <v>392</v>
      </c>
      <c r="E167" s="220" t="s">
        <v>616</v>
      </c>
      <c r="F167" s="221">
        <v>81</v>
      </c>
      <c r="G167" s="220"/>
      <c r="H167" s="220">
        <v>110</v>
      </c>
      <c r="I167" s="222">
        <v>110</v>
      </c>
      <c r="J167" s="223" t="s">
        <v>704</v>
      </c>
      <c r="K167" s="224">
        <f t="shared" si="72"/>
        <v>29</v>
      </c>
      <c r="L167" s="225">
        <f t="shared" si="73"/>
        <v>0.35802469135802467</v>
      </c>
      <c r="M167" s="220" t="s">
        <v>614</v>
      </c>
      <c r="N167" s="226">
        <v>42745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17">
        <v>47</v>
      </c>
      <c r="B168" s="218">
        <v>42382</v>
      </c>
      <c r="C168" s="218"/>
      <c r="D168" s="219" t="s">
        <v>711</v>
      </c>
      <c r="E168" s="220" t="s">
        <v>616</v>
      </c>
      <c r="F168" s="221">
        <v>417.5</v>
      </c>
      <c r="G168" s="220"/>
      <c r="H168" s="220">
        <v>547</v>
      </c>
      <c r="I168" s="222">
        <v>535</v>
      </c>
      <c r="J168" s="223" t="s">
        <v>704</v>
      </c>
      <c r="K168" s="224">
        <f t="shared" si="72"/>
        <v>129.5</v>
      </c>
      <c r="L168" s="225">
        <f t="shared" si="73"/>
        <v>0.31017964071856285</v>
      </c>
      <c r="M168" s="220" t="s">
        <v>614</v>
      </c>
      <c r="N168" s="226">
        <v>42578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17">
        <v>48</v>
      </c>
      <c r="B169" s="218">
        <v>42408</v>
      </c>
      <c r="C169" s="218"/>
      <c r="D169" s="219" t="s">
        <v>712</v>
      </c>
      <c r="E169" s="220" t="s">
        <v>646</v>
      </c>
      <c r="F169" s="221">
        <v>650</v>
      </c>
      <c r="G169" s="220"/>
      <c r="H169" s="220">
        <v>800</v>
      </c>
      <c r="I169" s="222">
        <v>800</v>
      </c>
      <c r="J169" s="223" t="s">
        <v>704</v>
      </c>
      <c r="K169" s="224">
        <f t="shared" si="72"/>
        <v>150</v>
      </c>
      <c r="L169" s="225">
        <f t="shared" si="73"/>
        <v>0.23076923076923078</v>
      </c>
      <c r="M169" s="220" t="s">
        <v>614</v>
      </c>
      <c r="N169" s="226">
        <v>43154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17">
        <v>49</v>
      </c>
      <c r="B170" s="218">
        <v>42433</v>
      </c>
      <c r="C170" s="218"/>
      <c r="D170" s="219" t="s">
        <v>212</v>
      </c>
      <c r="E170" s="220" t="s">
        <v>646</v>
      </c>
      <c r="F170" s="221">
        <v>437.5</v>
      </c>
      <c r="G170" s="220"/>
      <c r="H170" s="220">
        <v>504.5</v>
      </c>
      <c r="I170" s="222">
        <v>522</v>
      </c>
      <c r="J170" s="223" t="s">
        <v>713</v>
      </c>
      <c r="K170" s="224">
        <f t="shared" si="72"/>
        <v>67</v>
      </c>
      <c r="L170" s="225">
        <f t="shared" si="73"/>
        <v>0.15314285714285714</v>
      </c>
      <c r="M170" s="220" t="s">
        <v>614</v>
      </c>
      <c r="N170" s="226">
        <v>42480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17">
        <v>50</v>
      </c>
      <c r="B171" s="218">
        <v>42438</v>
      </c>
      <c r="C171" s="218"/>
      <c r="D171" s="219" t="s">
        <v>714</v>
      </c>
      <c r="E171" s="220" t="s">
        <v>646</v>
      </c>
      <c r="F171" s="221">
        <v>189.5</v>
      </c>
      <c r="G171" s="220"/>
      <c r="H171" s="220">
        <v>218</v>
      </c>
      <c r="I171" s="222">
        <v>218</v>
      </c>
      <c r="J171" s="223" t="s">
        <v>704</v>
      </c>
      <c r="K171" s="224">
        <f t="shared" si="72"/>
        <v>28.5</v>
      </c>
      <c r="L171" s="225">
        <f t="shared" si="73"/>
        <v>0.15039577836411611</v>
      </c>
      <c r="M171" s="220" t="s">
        <v>614</v>
      </c>
      <c r="N171" s="226">
        <v>43034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27">
        <v>51</v>
      </c>
      <c r="B172" s="228">
        <v>42471</v>
      </c>
      <c r="C172" s="228"/>
      <c r="D172" s="236" t="s">
        <v>715</v>
      </c>
      <c r="E172" s="231" t="s">
        <v>646</v>
      </c>
      <c r="F172" s="231">
        <v>36.5</v>
      </c>
      <c r="G172" s="232"/>
      <c r="H172" s="232">
        <v>15.85</v>
      </c>
      <c r="I172" s="232">
        <v>60</v>
      </c>
      <c r="J172" s="233" t="s">
        <v>716</v>
      </c>
      <c r="K172" s="234">
        <f t="shared" si="72"/>
        <v>-20.65</v>
      </c>
      <c r="L172" s="235">
        <f t="shared" si="73"/>
        <v>-0.5657534246575342</v>
      </c>
      <c r="M172" s="231" t="s">
        <v>627</v>
      </c>
      <c r="N172" s="239">
        <v>43627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17">
        <v>52</v>
      </c>
      <c r="B173" s="218">
        <v>42472</v>
      </c>
      <c r="C173" s="218"/>
      <c r="D173" s="219" t="s">
        <v>717</v>
      </c>
      <c r="E173" s="220" t="s">
        <v>646</v>
      </c>
      <c r="F173" s="221">
        <v>93</v>
      </c>
      <c r="G173" s="220"/>
      <c r="H173" s="220">
        <v>149</v>
      </c>
      <c r="I173" s="222">
        <v>140</v>
      </c>
      <c r="J173" s="223" t="s">
        <v>718</v>
      </c>
      <c r="K173" s="224">
        <f t="shared" si="72"/>
        <v>56</v>
      </c>
      <c r="L173" s="225">
        <f t="shared" si="73"/>
        <v>0.60215053763440862</v>
      </c>
      <c r="M173" s="220" t="s">
        <v>614</v>
      </c>
      <c r="N173" s="226">
        <v>42740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17">
        <v>53</v>
      </c>
      <c r="B174" s="218">
        <v>42472</v>
      </c>
      <c r="C174" s="218"/>
      <c r="D174" s="219" t="s">
        <v>719</v>
      </c>
      <c r="E174" s="220" t="s">
        <v>646</v>
      </c>
      <c r="F174" s="221">
        <v>130</v>
      </c>
      <c r="G174" s="220"/>
      <c r="H174" s="220">
        <v>150</v>
      </c>
      <c r="I174" s="222" t="s">
        <v>720</v>
      </c>
      <c r="J174" s="223" t="s">
        <v>704</v>
      </c>
      <c r="K174" s="224">
        <f t="shared" si="72"/>
        <v>20</v>
      </c>
      <c r="L174" s="225">
        <f t="shared" si="73"/>
        <v>0.15384615384615385</v>
      </c>
      <c r="M174" s="220" t="s">
        <v>614</v>
      </c>
      <c r="N174" s="226">
        <v>42564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17">
        <v>54</v>
      </c>
      <c r="B175" s="218">
        <v>42473</v>
      </c>
      <c r="C175" s="218"/>
      <c r="D175" s="219" t="s">
        <v>721</v>
      </c>
      <c r="E175" s="220" t="s">
        <v>646</v>
      </c>
      <c r="F175" s="221">
        <v>196</v>
      </c>
      <c r="G175" s="220"/>
      <c r="H175" s="220">
        <v>299</v>
      </c>
      <c r="I175" s="222">
        <v>299</v>
      </c>
      <c r="J175" s="223" t="s">
        <v>704</v>
      </c>
      <c r="K175" s="224">
        <v>103</v>
      </c>
      <c r="L175" s="225">
        <v>0.52551020408163296</v>
      </c>
      <c r="M175" s="220" t="s">
        <v>614</v>
      </c>
      <c r="N175" s="226">
        <v>42620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17">
        <v>55</v>
      </c>
      <c r="B176" s="218">
        <v>42473</v>
      </c>
      <c r="C176" s="218"/>
      <c r="D176" s="219" t="s">
        <v>722</v>
      </c>
      <c r="E176" s="220" t="s">
        <v>646</v>
      </c>
      <c r="F176" s="221">
        <v>88</v>
      </c>
      <c r="G176" s="220"/>
      <c r="H176" s="220">
        <v>103</v>
      </c>
      <c r="I176" s="222">
        <v>103</v>
      </c>
      <c r="J176" s="223" t="s">
        <v>704</v>
      </c>
      <c r="K176" s="224">
        <v>15</v>
      </c>
      <c r="L176" s="225">
        <v>0.170454545454545</v>
      </c>
      <c r="M176" s="220" t="s">
        <v>614</v>
      </c>
      <c r="N176" s="226">
        <v>42530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17">
        <v>56</v>
      </c>
      <c r="B177" s="218">
        <v>42492</v>
      </c>
      <c r="C177" s="218"/>
      <c r="D177" s="219" t="s">
        <v>723</v>
      </c>
      <c r="E177" s="220" t="s">
        <v>646</v>
      </c>
      <c r="F177" s="221">
        <v>127.5</v>
      </c>
      <c r="G177" s="220"/>
      <c r="H177" s="220">
        <v>148</v>
      </c>
      <c r="I177" s="222" t="s">
        <v>724</v>
      </c>
      <c r="J177" s="223" t="s">
        <v>704</v>
      </c>
      <c r="K177" s="224">
        <f t="shared" ref="K177:K181" si="74">H177-F177</f>
        <v>20.5</v>
      </c>
      <c r="L177" s="225">
        <f t="shared" ref="L177:L181" si="75">K177/F177</f>
        <v>0.16078431372549021</v>
      </c>
      <c r="M177" s="220" t="s">
        <v>614</v>
      </c>
      <c r="N177" s="226">
        <v>42564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17">
        <v>57</v>
      </c>
      <c r="B178" s="218">
        <v>42493</v>
      </c>
      <c r="C178" s="218"/>
      <c r="D178" s="219" t="s">
        <v>725</v>
      </c>
      <c r="E178" s="220" t="s">
        <v>646</v>
      </c>
      <c r="F178" s="221">
        <v>675</v>
      </c>
      <c r="G178" s="220"/>
      <c r="H178" s="220">
        <v>815</v>
      </c>
      <c r="I178" s="222" t="s">
        <v>726</v>
      </c>
      <c r="J178" s="223" t="s">
        <v>704</v>
      </c>
      <c r="K178" s="224">
        <f t="shared" si="74"/>
        <v>140</v>
      </c>
      <c r="L178" s="225">
        <f t="shared" si="75"/>
        <v>0.2074074074074074</v>
      </c>
      <c r="M178" s="220" t="s">
        <v>614</v>
      </c>
      <c r="N178" s="226">
        <v>43154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27">
        <v>58</v>
      </c>
      <c r="B179" s="228">
        <v>42522</v>
      </c>
      <c r="C179" s="228"/>
      <c r="D179" s="229" t="s">
        <v>727</v>
      </c>
      <c r="E179" s="230" t="s">
        <v>646</v>
      </c>
      <c r="F179" s="231">
        <v>500</v>
      </c>
      <c r="G179" s="231"/>
      <c r="H179" s="232">
        <v>232.5</v>
      </c>
      <c r="I179" s="232" t="s">
        <v>728</v>
      </c>
      <c r="J179" s="233" t="s">
        <v>729</v>
      </c>
      <c r="K179" s="234">
        <f t="shared" si="74"/>
        <v>-267.5</v>
      </c>
      <c r="L179" s="235">
        <f t="shared" si="75"/>
        <v>-0.53500000000000003</v>
      </c>
      <c r="M179" s="231" t="s">
        <v>627</v>
      </c>
      <c r="N179" s="228">
        <v>43735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17">
        <v>59</v>
      </c>
      <c r="B180" s="218">
        <v>42527</v>
      </c>
      <c r="C180" s="218"/>
      <c r="D180" s="219" t="s">
        <v>562</v>
      </c>
      <c r="E180" s="220" t="s">
        <v>646</v>
      </c>
      <c r="F180" s="221">
        <v>110</v>
      </c>
      <c r="G180" s="220"/>
      <c r="H180" s="220">
        <v>126.5</v>
      </c>
      <c r="I180" s="222">
        <v>125</v>
      </c>
      <c r="J180" s="223" t="s">
        <v>655</v>
      </c>
      <c r="K180" s="224">
        <f t="shared" si="74"/>
        <v>16.5</v>
      </c>
      <c r="L180" s="225">
        <f t="shared" si="75"/>
        <v>0.15</v>
      </c>
      <c r="M180" s="220" t="s">
        <v>614</v>
      </c>
      <c r="N180" s="226">
        <v>42552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17">
        <v>60</v>
      </c>
      <c r="B181" s="218">
        <v>42538</v>
      </c>
      <c r="C181" s="218"/>
      <c r="D181" s="219" t="s">
        <v>730</v>
      </c>
      <c r="E181" s="220" t="s">
        <v>646</v>
      </c>
      <c r="F181" s="221">
        <v>44</v>
      </c>
      <c r="G181" s="220"/>
      <c r="H181" s="220">
        <v>69.5</v>
      </c>
      <c r="I181" s="222">
        <v>69.5</v>
      </c>
      <c r="J181" s="223" t="s">
        <v>731</v>
      </c>
      <c r="K181" s="224">
        <f t="shared" si="74"/>
        <v>25.5</v>
      </c>
      <c r="L181" s="225">
        <f t="shared" si="75"/>
        <v>0.57954545454545459</v>
      </c>
      <c r="M181" s="220" t="s">
        <v>614</v>
      </c>
      <c r="N181" s="226">
        <v>42977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17">
        <v>61</v>
      </c>
      <c r="B182" s="218">
        <v>42549</v>
      </c>
      <c r="C182" s="218"/>
      <c r="D182" s="219" t="s">
        <v>732</v>
      </c>
      <c r="E182" s="220" t="s">
        <v>646</v>
      </c>
      <c r="F182" s="221">
        <v>262.5</v>
      </c>
      <c r="G182" s="220"/>
      <c r="H182" s="220">
        <v>340</v>
      </c>
      <c r="I182" s="222">
        <v>333</v>
      </c>
      <c r="J182" s="223" t="s">
        <v>733</v>
      </c>
      <c r="K182" s="224">
        <v>77.5</v>
      </c>
      <c r="L182" s="225">
        <v>0.29523809523809502</v>
      </c>
      <c r="M182" s="220" t="s">
        <v>614</v>
      </c>
      <c r="N182" s="226">
        <v>43017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17">
        <v>62</v>
      </c>
      <c r="B183" s="218">
        <v>42549</v>
      </c>
      <c r="C183" s="218"/>
      <c r="D183" s="219" t="s">
        <v>734</v>
      </c>
      <c r="E183" s="220" t="s">
        <v>646</v>
      </c>
      <c r="F183" s="221">
        <v>840</v>
      </c>
      <c r="G183" s="220"/>
      <c r="H183" s="220">
        <v>1230</v>
      </c>
      <c r="I183" s="222">
        <v>1230</v>
      </c>
      <c r="J183" s="223" t="s">
        <v>704</v>
      </c>
      <c r="K183" s="224">
        <v>390</v>
      </c>
      <c r="L183" s="225">
        <v>0.46428571428571402</v>
      </c>
      <c r="M183" s="220" t="s">
        <v>614</v>
      </c>
      <c r="N183" s="226">
        <v>42649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40">
        <v>63</v>
      </c>
      <c r="B184" s="241">
        <v>42556</v>
      </c>
      <c r="C184" s="241"/>
      <c r="D184" s="242" t="s">
        <v>735</v>
      </c>
      <c r="E184" s="243" t="s">
        <v>646</v>
      </c>
      <c r="F184" s="243">
        <v>395</v>
      </c>
      <c r="G184" s="244"/>
      <c r="H184" s="244">
        <f>(468.5+342.5)/2</f>
        <v>405.5</v>
      </c>
      <c r="I184" s="244">
        <v>510</v>
      </c>
      <c r="J184" s="245" t="s">
        <v>736</v>
      </c>
      <c r="K184" s="246">
        <f t="shared" ref="K184:K190" si="76">H184-F184</f>
        <v>10.5</v>
      </c>
      <c r="L184" s="247">
        <f t="shared" ref="L184:L190" si="77">K184/F184</f>
        <v>2.6582278481012658E-2</v>
      </c>
      <c r="M184" s="243" t="s">
        <v>737</v>
      </c>
      <c r="N184" s="241">
        <v>43606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27">
        <v>64</v>
      </c>
      <c r="B185" s="228">
        <v>42584</v>
      </c>
      <c r="C185" s="228"/>
      <c r="D185" s="229" t="s">
        <v>738</v>
      </c>
      <c r="E185" s="230" t="s">
        <v>616</v>
      </c>
      <c r="F185" s="231">
        <f>169.5-12.8</f>
        <v>156.69999999999999</v>
      </c>
      <c r="G185" s="231"/>
      <c r="H185" s="232">
        <v>77</v>
      </c>
      <c r="I185" s="232" t="s">
        <v>739</v>
      </c>
      <c r="J185" s="233" t="s">
        <v>740</v>
      </c>
      <c r="K185" s="234">
        <f t="shared" si="76"/>
        <v>-79.699999999999989</v>
      </c>
      <c r="L185" s="235">
        <f t="shared" si="77"/>
        <v>-0.50861518825781749</v>
      </c>
      <c r="M185" s="231" t="s">
        <v>627</v>
      </c>
      <c r="N185" s="228">
        <v>43522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27">
        <v>65</v>
      </c>
      <c r="B186" s="228">
        <v>42586</v>
      </c>
      <c r="C186" s="228"/>
      <c r="D186" s="229" t="s">
        <v>741</v>
      </c>
      <c r="E186" s="230" t="s">
        <v>646</v>
      </c>
      <c r="F186" s="231">
        <v>400</v>
      </c>
      <c r="G186" s="231"/>
      <c r="H186" s="232">
        <v>305</v>
      </c>
      <c r="I186" s="232">
        <v>475</v>
      </c>
      <c r="J186" s="233" t="s">
        <v>742</v>
      </c>
      <c r="K186" s="234">
        <f t="shared" si="76"/>
        <v>-95</v>
      </c>
      <c r="L186" s="235">
        <f t="shared" si="77"/>
        <v>-0.23749999999999999</v>
      </c>
      <c r="M186" s="231" t="s">
        <v>627</v>
      </c>
      <c r="N186" s="228">
        <v>43606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17">
        <v>66</v>
      </c>
      <c r="B187" s="218">
        <v>42593</v>
      </c>
      <c r="C187" s="218"/>
      <c r="D187" s="219" t="s">
        <v>743</v>
      </c>
      <c r="E187" s="220" t="s">
        <v>646</v>
      </c>
      <c r="F187" s="221">
        <v>86.5</v>
      </c>
      <c r="G187" s="220"/>
      <c r="H187" s="220">
        <v>130</v>
      </c>
      <c r="I187" s="222">
        <v>130</v>
      </c>
      <c r="J187" s="223" t="s">
        <v>744</v>
      </c>
      <c r="K187" s="224">
        <f t="shared" si="76"/>
        <v>43.5</v>
      </c>
      <c r="L187" s="225">
        <f t="shared" si="77"/>
        <v>0.50289017341040465</v>
      </c>
      <c r="M187" s="220" t="s">
        <v>614</v>
      </c>
      <c r="N187" s="226">
        <v>43091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27">
        <v>67</v>
      </c>
      <c r="B188" s="228">
        <v>42600</v>
      </c>
      <c r="C188" s="228"/>
      <c r="D188" s="229" t="s">
        <v>111</v>
      </c>
      <c r="E188" s="230" t="s">
        <v>646</v>
      </c>
      <c r="F188" s="231">
        <v>133.5</v>
      </c>
      <c r="G188" s="231"/>
      <c r="H188" s="232">
        <v>126.5</v>
      </c>
      <c r="I188" s="232">
        <v>178</v>
      </c>
      <c r="J188" s="233" t="s">
        <v>745</v>
      </c>
      <c r="K188" s="234">
        <f t="shared" si="76"/>
        <v>-7</v>
      </c>
      <c r="L188" s="235">
        <f t="shared" si="77"/>
        <v>-5.2434456928838954E-2</v>
      </c>
      <c r="M188" s="231" t="s">
        <v>627</v>
      </c>
      <c r="N188" s="228">
        <v>42615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17">
        <v>68</v>
      </c>
      <c r="B189" s="218">
        <v>42613</v>
      </c>
      <c r="C189" s="218"/>
      <c r="D189" s="219" t="s">
        <v>746</v>
      </c>
      <c r="E189" s="220" t="s">
        <v>646</v>
      </c>
      <c r="F189" s="221">
        <v>560</v>
      </c>
      <c r="G189" s="220"/>
      <c r="H189" s="220">
        <v>725</v>
      </c>
      <c r="I189" s="222">
        <v>725</v>
      </c>
      <c r="J189" s="223" t="s">
        <v>648</v>
      </c>
      <c r="K189" s="224">
        <f t="shared" si="76"/>
        <v>165</v>
      </c>
      <c r="L189" s="225">
        <f t="shared" si="77"/>
        <v>0.29464285714285715</v>
      </c>
      <c r="M189" s="220" t="s">
        <v>614</v>
      </c>
      <c r="N189" s="226">
        <v>42456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17">
        <v>69</v>
      </c>
      <c r="B190" s="218">
        <v>42614</v>
      </c>
      <c r="C190" s="218"/>
      <c r="D190" s="219" t="s">
        <v>747</v>
      </c>
      <c r="E190" s="220" t="s">
        <v>646</v>
      </c>
      <c r="F190" s="221">
        <v>160.5</v>
      </c>
      <c r="G190" s="220"/>
      <c r="H190" s="220">
        <v>210</v>
      </c>
      <c r="I190" s="222">
        <v>210</v>
      </c>
      <c r="J190" s="223" t="s">
        <v>648</v>
      </c>
      <c r="K190" s="224">
        <f t="shared" si="76"/>
        <v>49.5</v>
      </c>
      <c r="L190" s="225">
        <f t="shared" si="77"/>
        <v>0.30841121495327101</v>
      </c>
      <c r="M190" s="220" t="s">
        <v>614</v>
      </c>
      <c r="N190" s="226">
        <v>42871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17">
        <v>70</v>
      </c>
      <c r="B191" s="218">
        <v>42646</v>
      </c>
      <c r="C191" s="218"/>
      <c r="D191" s="219" t="s">
        <v>407</v>
      </c>
      <c r="E191" s="220" t="s">
        <v>646</v>
      </c>
      <c r="F191" s="221">
        <v>430</v>
      </c>
      <c r="G191" s="220"/>
      <c r="H191" s="220">
        <v>596</v>
      </c>
      <c r="I191" s="222">
        <v>575</v>
      </c>
      <c r="J191" s="223" t="s">
        <v>748</v>
      </c>
      <c r="K191" s="224">
        <v>166</v>
      </c>
      <c r="L191" s="225">
        <v>0.38604651162790699</v>
      </c>
      <c r="M191" s="220" t="s">
        <v>614</v>
      </c>
      <c r="N191" s="226">
        <v>42769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17">
        <v>71</v>
      </c>
      <c r="B192" s="218">
        <v>42657</v>
      </c>
      <c r="C192" s="218"/>
      <c r="D192" s="219" t="s">
        <v>749</v>
      </c>
      <c r="E192" s="220" t="s">
        <v>646</v>
      </c>
      <c r="F192" s="221">
        <v>280</v>
      </c>
      <c r="G192" s="220"/>
      <c r="H192" s="220">
        <v>345</v>
      </c>
      <c r="I192" s="222">
        <v>345</v>
      </c>
      <c r="J192" s="223" t="s">
        <v>648</v>
      </c>
      <c r="K192" s="224">
        <f t="shared" ref="K192:K197" si="78">H192-F192</f>
        <v>65</v>
      </c>
      <c r="L192" s="225">
        <f t="shared" ref="L192:L193" si="79">K192/F192</f>
        <v>0.23214285714285715</v>
      </c>
      <c r="M192" s="220" t="s">
        <v>614</v>
      </c>
      <c r="N192" s="226">
        <v>42814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17">
        <v>72</v>
      </c>
      <c r="B193" s="218">
        <v>42657</v>
      </c>
      <c r="C193" s="218"/>
      <c r="D193" s="219" t="s">
        <v>750</v>
      </c>
      <c r="E193" s="220" t="s">
        <v>646</v>
      </c>
      <c r="F193" s="221">
        <v>245</v>
      </c>
      <c r="G193" s="220"/>
      <c r="H193" s="220">
        <v>325.5</v>
      </c>
      <c r="I193" s="222">
        <v>330</v>
      </c>
      <c r="J193" s="223" t="s">
        <v>751</v>
      </c>
      <c r="K193" s="224">
        <f t="shared" si="78"/>
        <v>80.5</v>
      </c>
      <c r="L193" s="225">
        <f t="shared" si="79"/>
        <v>0.32857142857142857</v>
      </c>
      <c r="M193" s="220" t="s">
        <v>614</v>
      </c>
      <c r="N193" s="226">
        <v>42769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17">
        <v>73</v>
      </c>
      <c r="B194" s="218">
        <v>42660</v>
      </c>
      <c r="C194" s="218"/>
      <c r="D194" s="219" t="s">
        <v>352</v>
      </c>
      <c r="E194" s="220" t="s">
        <v>646</v>
      </c>
      <c r="F194" s="221">
        <v>125</v>
      </c>
      <c r="G194" s="220"/>
      <c r="H194" s="220">
        <v>160</v>
      </c>
      <c r="I194" s="222">
        <v>160</v>
      </c>
      <c r="J194" s="223" t="s">
        <v>704</v>
      </c>
      <c r="K194" s="224">
        <f t="shared" si="78"/>
        <v>35</v>
      </c>
      <c r="L194" s="225">
        <v>0.28000000000000003</v>
      </c>
      <c r="M194" s="220" t="s">
        <v>614</v>
      </c>
      <c r="N194" s="226">
        <v>42803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17">
        <v>74</v>
      </c>
      <c r="B195" s="218">
        <v>42660</v>
      </c>
      <c r="C195" s="218"/>
      <c r="D195" s="219" t="s">
        <v>484</v>
      </c>
      <c r="E195" s="220" t="s">
        <v>646</v>
      </c>
      <c r="F195" s="221">
        <v>114</v>
      </c>
      <c r="G195" s="220"/>
      <c r="H195" s="220">
        <v>145</v>
      </c>
      <c r="I195" s="222">
        <v>145</v>
      </c>
      <c r="J195" s="223" t="s">
        <v>704</v>
      </c>
      <c r="K195" s="224">
        <f t="shared" si="78"/>
        <v>31</v>
      </c>
      <c r="L195" s="225">
        <f t="shared" ref="L195:L197" si="80">K195/F195</f>
        <v>0.27192982456140352</v>
      </c>
      <c r="M195" s="220" t="s">
        <v>614</v>
      </c>
      <c r="N195" s="226">
        <v>42859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17">
        <v>75</v>
      </c>
      <c r="B196" s="218">
        <v>42660</v>
      </c>
      <c r="C196" s="218"/>
      <c r="D196" s="219" t="s">
        <v>752</v>
      </c>
      <c r="E196" s="220" t="s">
        <v>646</v>
      </c>
      <c r="F196" s="221">
        <v>212</v>
      </c>
      <c r="G196" s="220"/>
      <c r="H196" s="220">
        <v>280</v>
      </c>
      <c r="I196" s="222">
        <v>276</v>
      </c>
      <c r="J196" s="223" t="s">
        <v>753</v>
      </c>
      <c r="K196" s="224">
        <f t="shared" si="78"/>
        <v>68</v>
      </c>
      <c r="L196" s="225">
        <f t="shared" si="80"/>
        <v>0.32075471698113206</v>
      </c>
      <c r="M196" s="220" t="s">
        <v>614</v>
      </c>
      <c r="N196" s="226">
        <v>42858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17">
        <v>76</v>
      </c>
      <c r="B197" s="218">
        <v>42678</v>
      </c>
      <c r="C197" s="218"/>
      <c r="D197" s="219" t="s">
        <v>472</v>
      </c>
      <c r="E197" s="220" t="s">
        <v>646</v>
      </c>
      <c r="F197" s="221">
        <v>155</v>
      </c>
      <c r="G197" s="220"/>
      <c r="H197" s="220">
        <v>210</v>
      </c>
      <c r="I197" s="222">
        <v>210</v>
      </c>
      <c r="J197" s="223" t="s">
        <v>754</v>
      </c>
      <c r="K197" s="224">
        <f t="shared" si="78"/>
        <v>55</v>
      </c>
      <c r="L197" s="225">
        <f t="shared" si="80"/>
        <v>0.35483870967741937</v>
      </c>
      <c r="M197" s="220" t="s">
        <v>614</v>
      </c>
      <c r="N197" s="226">
        <v>42944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27">
        <v>77</v>
      </c>
      <c r="B198" s="228">
        <v>42710</v>
      </c>
      <c r="C198" s="228"/>
      <c r="D198" s="229" t="s">
        <v>755</v>
      </c>
      <c r="E198" s="230" t="s">
        <v>646</v>
      </c>
      <c r="F198" s="231">
        <v>150.5</v>
      </c>
      <c r="G198" s="231"/>
      <c r="H198" s="232">
        <v>72.5</v>
      </c>
      <c r="I198" s="232">
        <v>174</v>
      </c>
      <c r="J198" s="233" t="s">
        <v>756</v>
      </c>
      <c r="K198" s="234">
        <v>-78</v>
      </c>
      <c r="L198" s="235">
        <v>-0.51827242524916906</v>
      </c>
      <c r="M198" s="231" t="s">
        <v>627</v>
      </c>
      <c r="N198" s="228">
        <v>43333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17">
        <v>78</v>
      </c>
      <c r="B199" s="218">
        <v>42712</v>
      </c>
      <c r="C199" s="218"/>
      <c r="D199" s="219" t="s">
        <v>757</v>
      </c>
      <c r="E199" s="220" t="s">
        <v>646</v>
      </c>
      <c r="F199" s="221">
        <v>380</v>
      </c>
      <c r="G199" s="220"/>
      <c r="H199" s="220">
        <v>478</v>
      </c>
      <c r="I199" s="222">
        <v>468</v>
      </c>
      <c r="J199" s="223" t="s">
        <v>704</v>
      </c>
      <c r="K199" s="224">
        <f t="shared" ref="K199:K201" si="81">H199-F199</f>
        <v>98</v>
      </c>
      <c r="L199" s="225">
        <f t="shared" ref="L199:L201" si="82">K199/F199</f>
        <v>0.25789473684210529</v>
      </c>
      <c r="M199" s="220" t="s">
        <v>614</v>
      </c>
      <c r="N199" s="226">
        <v>43025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17">
        <v>79</v>
      </c>
      <c r="B200" s="218">
        <v>42734</v>
      </c>
      <c r="C200" s="218"/>
      <c r="D200" s="219" t="s">
        <v>110</v>
      </c>
      <c r="E200" s="220" t="s">
        <v>646</v>
      </c>
      <c r="F200" s="221">
        <v>305</v>
      </c>
      <c r="G200" s="220"/>
      <c r="H200" s="220">
        <v>375</v>
      </c>
      <c r="I200" s="222">
        <v>375</v>
      </c>
      <c r="J200" s="223" t="s">
        <v>704</v>
      </c>
      <c r="K200" s="224">
        <f t="shared" si="81"/>
        <v>70</v>
      </c>
      <c r="L200" s="225">
        <f t="shared" si="82"/>
        <v>0.22950819672131148</v>
      </c>
      <c r="M200" s="220" t="s">
        <v>614</v>
      </c>
      <c r="N200" s="226">
        <v>42768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17">
        <v>80</v>
      </c>
      <c r="B201" s="218">
        <v>42739</v>
      </c>
      <c r="C201" s="218"/>
      <c r="D201" s="219" t="s">
        <v>96</v>
      </c>
      <c r="E201" s="220" t="s">
        <v>646</v>
      </c>
      <c r="F201" s="221">
        <v>99.5</v>
      </c>
      <c r="G201" s="220"/>
      <c r="H201" s="220">
        <v>158</v>
      </c>
      <c r="I201" s="222">
        <v>158</v>
      </c>
      <c r="J201" s="223" t="s">
        <v>704</v>
      </c>
      <c r="K201" s="224">
        <f t="shared" si="81"/>
        <v>58.5</v>
      </c>
      <c r="L201" s="225">
        <f t="shared" si="82"/>
        <v>0.5879396984924623</v>
      </c>
      <c r="M201" s="220" t="s">
        <v>614</v>
      </c>
      <c r="N201" s="226">
        <v>42898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17">
        <v>81</v>
      </c>
      <c r="B202" s="218">
        <v>42739</v>
      </c>
      <c r="C202" s="218"/>
      <c r="D202" s="219" t="s">
        <v>96</v>
      </c>
      <c r="E202" s="220" t="s">
        <v>646</v>
      </c>
      <c r="F202" s="221">
        <v>99.5</v>
      </c>
      <c r="G202" s="220"/>
      <c r="H202" s="220">
        <v>158</v>
      </c>
      <c r="I202" s="222">
        <v>158</v>
      </c>
      <c r="J202" s="223" t="s">
        <v>704</v>
      </c>
      <c r="K202" s="224">
        <v>58.5</v>
      </c>
      <c r="L202" s="225">
        <v>0.58793969849246197</v>
      </c>
      <c r="M202" s="220" t="s">
        <v>614</v>
      </c>
      <c r="N202" s="226">
        <v>42898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17">
        <v>82</v>
      </c>
      <c r="B203" s="218">
        <v>42786</v>
      </c>
      <c r="C203" s="218"/>
      <c r="D203" s="219" t="s">
        <v>187</v>
      </c>
      <c r="E203" s="220" t="s">
        <v>646</v>
      </c>
      <c r="F203" s="221">
        <v>140.5</v>
      </c>
      <c r="G203" s="220"/>
      <c r="H203" s="220">
        <v>220</v>
      </c>
      <c r="I203" s="222">
        <v>220</v>
      </c>
      <c r="J203" s="223" t="s">
        <v>704</v>
      </c>
      <c r="K203" s="224">
        <f>H203-F203</f>
        <v>79.5</v>
      </c>
      <c r="L203" s="225">
        <f>K203/F203</f>
        <v>0.5658362989323843</v>
      </c>
      <c r="M203" s="220" t="s">
        <v>614</v>
      </c>
      <c r="N203" s="226">
        <v>42864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17">
        <v>83</v>
      </c>
      <c r="B204" s="218">
        <v>42786</v>
      </c>
      <c r="C204" s="218"/>
      <c r="D204" s="219" t="s">
        <v>758</v>
      </c>
      <c r="E204" s="220" t="s">
        <v>646</v>
      </c>
      <c r="F204" s="221">
        <v>202.5</v>
      </c>
      <c r="G204" s="220"/>
      <c r="H204" s="220">
        <v>234</v>
      </c>
      <c r="I204" s="222">
        <v>234</v>
      </c>
      <c r="J204" s="223" t="s">
        <v>704</v>
      </c>
      <c r="K204" s="224">
        <v>31.5</v>
      </c>
      <c r="L204" s="225">
        <v>0.155555555555556</v>
      </c>
      <c r="M204" s="220" t="s">
        <v>614</v>
      </c>
      <c r="N204" s="226">
        <v>42836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17">
        <v>84</v>
      </c>
      <c r="B205" s="218">
        <v>42818</v>
      </c>
      <c r="C205" s="218"/>
      <c r="D205" s="219" t="s">
        <v>759</v>
      </c>
      <c r="E205" s="220" t="s">
        <v>646</v>
      </c>
      <c r="F205" s="221">
        <v>300.5</v>
      </c>
      <c r="G205" s="220"/>
      <c r="H205" s="220">
        <v>417.5</v>
      </c>
      <c r="I205" s="222">
        <v>420</v>
      </c>
      <c r="J205" s="223" t="s">
        <v>760</v>
      </c>
      <c r="K205" s="224">
        <f>H205-F205</f>
        <v>117</v>
      </c>
      <c r="L205" s="225">
        <f>K205/F205</f>
        <v>0.38935108153078202</v>
      </c>
      <c r="M205" s="220" t="s">
        <v>614</v>
      </c>
      <c r="N205" s="226">
        <v>43070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17">
        <v>85</v>
      </c>
      <c r="B206" s="218">
        <v>42818</v>
      </c>
      <c r="C206" s="218"/>
      <c r="D206" s="219" t="s">
        <v>734</v>
      </c>
      <c r="E206" s="220" t="s">
        <v>646</v>
      </c>
      <c r="F206" s="221">
        <v>850</v>
      </c>
      <c r="G206" s="220"/>
      <c r="H206" s="220">
        <v>1042.5</v>
      </c>
      <c r="I206" s="222">
        <v>1023</v>
      </c>
      <c r="J206" s="223" t="s">
        <v>761</v>
      </c>
      <c r="K206" s="224">
        <v>192.5</v>
      </c>
      <c r="L206" s="225">
        <v>0.22647058823529401</v>
      </c>
      <c r="M206" s="220" t="s">
        <v>614</v>
      </c>
      <c r="N206" s="226">
        <v>42830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17">
        <v>86</v>
      </c>
      <c r="B207" s="218">
        <v>42830</v>
      </c>
      <c r="C207" s="218"/>
      <c r="D207" s="219" t="s">
        <v>503</v>
      </c>
      <c r="E207" s="220" t="s">
        <v>646</v>
      </c>
      <c r="F207" s="221">
        <v>785</v>
      </c>
      <c r="G207" s="220"/>
      <c r="H207" s="220">
        <v>930</v>
      </c>
      <c r="I207" s="222">
        <v>920</v>
      </c>
      <c r="J207" s="223" t="s">
        <v>762</v>
      </c>
      <c r="K207" s="224">
        <f>H207-F207</f>
        <v>145</v>
      </c>
      <c r="L207" s="225">
        <f>K207/F207</f>
        <v>0.18471337579617833</v>
      </c>
      <c r="M207" s="220" t="s">
        <v>614</v>
      </c>
      <c r="N207" s="226">
        <v>42976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27">
        <v>87</v>
      </c>
      <c r="B208" s="228">
        <v>42831</v>
      </c>
      <c r="C208" s="228"/>
      <c r="D208" s="229" t="s">
        <v>763</v>
      </c>
      <c r="E208" s="230" t="s">
        <v>646</v>
      </c>
      <c r="F208" s="231">
        <v>40</v>
      </c>
      <c r="G208" s="231"/>
      <c r="H208" s="232">
        <v>13.1</v>
      </c>
      <c r="I208" s="232">
        <v>60</v>
      </c>
      <c r="J208" s="233" t="s">
        <v>764</v>
      </c>
      <c r="K208" s="234">
        <v>-26.9</v>
      </c>
      <c r="L208" s="235">
        <v>-0.67249999999999999</v>
      </c>
      <c r="M208" s="231" t="s">
        <v>627</v>
      </c>
      <c r="N208" s="228">
        <v>43138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17">
        <v>88</v>
      </c>
      <c r="B209" s="218">
        <v>42837</v>
      </c>
      <c r="C209" s="218"/>
      <c r="D209" s="219" t="s">
        <v>95</v>
      </c>
      <c r="E209" s="220" t="s">
        <v>646</v>
      </c>
      <c r="F209" s="221">
        <v>289.5</v>
      </c>
      <c r="G209" s="220"/>
      <c r="H209" s="220">
        <v>354</v>
      </c>
      <c r="I209" s="222">
        <v>360</v>
      </c>
      <c r="J209" s="223" t="s">
        <v>765</v>
      </c>
      <c r="K209" s="224">
        <f t="shared" ref="K209:K217" si="83">H209-F209</f>
        <v>64.5</v>
      </c>
      <c r="L209" s="225">
        <f t="shared" ref="L209:L217" si="84">K209/F209</f>
        <v>0.22279792746113988</v>
      </c>
      <c r="M209" s="220" t="s">
        <v>614</v>
      </c>
      <c r="N209" s="226">
        <v>43040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17">
        <v>89</v>
      </c>
      <c r="B210" s="218">
        <v>42845</v>
      </c>
      <c r="C210" s="218"/>
      <c r="D210" s="219" t="s">
        <v>439</v>
      </c>
      <c r="E210" s="220" t="s">
        <v>646</v>
      </c>
      <c r="F210" s="221">
        <v>700</v>
      </c>
      <c r="G210" s="220"/>
      <c r="H210" s="220">
        <v>840</v>
      </c>
      <c r="I210" s="222">
        <v>840</v>
      </c>
      <c r="J210" s="223" t="s">
        <v>766</v>
      </c>
      <c r="K210" s="224">
        <f t="shared" si="83"/>
        <v>140</v>
      </c>
      <c r="L210" s="225">
        <f t="shared" si="84"/>
        <v>0.2</v>
      </c>
      <c r="M210" s="220" t="s">
        <v>614</v>
      </c>
      <c r="N210" s="226">
        <v>42893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17">
        <v>90</v>
      </c>
      <c r="B211" s="218">
        <v>42887</v>
      </c>
      <c r="C211" s="218"/>
      <c r="D211" s="219" t="s">
        <v>767</v>
      </c>
      <c r="E211" s="220" t="s">
        <v>646</v>
      </c>
      <c r="F211" s="221">
        <v>130</v>
      </c>
      <c r="G211" s="220"/>
      <c r="H211" s="220">
        <v>144.25</v>
      </c>
      <c r="I211" s="222">
        <v>170</v>
      </c>
      <c r="J211" s="223" t="s">
        <v>768</v>
      </c>
      <c r="K211" s="224">
        <f t="shared" si="83"/>
        <v>14.25</v>
      </c>
      <c r="L211" s="225">
        <f t="shared" si="84"/>
        <v>0.10961538461538461</v>
      </c>
      <c r="M211" s="220" t="s">
        <v>614</v>
      </c>
      <c r="N211" s="226">
        <v>43675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17">
        <v>91</v>
      </c>
      <c r="B212" s="218">
        <v>42901</v>
      </c>
      <c r="C212" s="218"/>
      <c r="D212" s="219" t="s">
        <v>769</v>
      </c>
      <c r="E212" s="220" t="s">
        <v>646</v>
      </c>
      <c r="F212" s="221">
        <v>214.5</v>
      </c>
      <c r="G212" s="220"/>
      <c r="H212" s="220">
        <v>262</v>
      </c>
      <c r="I212" s="222">
        <v>262</v>
      </c>
      <c r="J212" s="223" t="s">
        <v>770</v>
      </c>
      <c r="K212" s="224">
        <f t="shared" si="83"/>
        <v>47.5</v>
      </c>
      <c r="L212" s="225">
        <f t="shared" si="84"/>
        <v>0.22144522144522144</v>
      </c>
      <c r="M212" s="220" t="s">
        <v>614</v>
      </c>
      <c r="N212" s="226">
        <v>42977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48">
        <v>92</v>
      </c>
      <c r="B213" s="249">
        <v>42933</v>
      </c>
      <c r="C213" s="249"/>
      <c r="D213" s="250" t="s">
        <v>771</v>
      </c>
      <c r="E213" s="251" t="s">
        <v>646</v>
      </c>
      <c r="F213" s="252">
        <v>370</v>
      </c>
      <c r="G213" s="251"/>
      <c r="H213" s="251">
        <v>447.5</v>
      </c>
      <c r="I213" s="253">
        <v>450</v>
      </c>
      <c r="J213" s="254" t="s">
        <v>704</v>
      </c>
      <c r="K213" s="224">
        <f t="shared" si="83"/>
        <v>77.5</v>
      </c>
      <c r="L213" s="255">
        <f t="shared" si="84"/>
        <v>0.20945945945945946</v>
      </c>
      <c r="M213" s="251" t="s">
        <v>614</v>
      </c>
      <c r="N213" s="256">
        <v>43035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48">
        <v>93</v>
      </c>
      <c r="B214" s="249">
        <v>42943</v>
      </c>
      <c r="C214" s="249"/>
      <c r="D214" s="250" t="s">
        <v>185</v>
      </c>
      <c r="E214" s="251" t="s">
        <v>646</v>
      </c>
      <c r="F214" s="252">
        <v>657.5</v>
      </c>
      <c r="G214" s="251"/>
      <c r="H214" s="251">
        <v>825</v>
      </c>
      <c r="I214" s="253">
        <v>820</v>
      </c>
      <c r="J214" s="254" t="s">
        <v>704</v>
      </c>
      <c r="K214" s="224">
        <f t="shared" si="83"/>
        <v>167.5</v>
      </c>
      <c r="L214" s="255">
        <f t="shared" si="84"/>
        <v>0.25475285171102663</v>
      </c>
      <c r="M214" s="251" t="s">
        <v>614</v>
      </c>
      <c r="N214" s="256">
        <v>43090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17">
        <v>94</v>
      </c>
      <c r="B215" s="218">
        <v>42964</v>
      </c>
      <c r="C215" s="218"/>
      <c r="D215" s="219" t="s">
        <v>370</v>
      </c>
      <c r="E215" s="220" t="s">
        <v>646</v>
      </c>
      <c r="F215" s="221">
        <v>605</v>
      </c>
      <c r="G215" s="220"/>
      <c r="H215" s="220">
        <v>750</v>
      </c>
      <c r="I215" s="222">
        <v>750</v>
      </c>
      <c r="J215" s="223" t="s">
        <v>762</v>
      </c>
      <c r="K215" s="224">
        <f t="shared" si="83"/>
        <v>145</v>
      </c>
      <c r="L215" s="225">
        <f t="shared" si="84"/>
        <v>0.23966942148760331</v>
      </c>
      <c r="M215" s="220" t="s">
        <v>614</v>
      </c>
      <c r="N215" s="226">
        <v>43027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27">
        <v>95</v>
      </c>
      <c r="B216" s="228">
        <v>42979</v>
      </c>
      <c r="C216" s="228"/>
      <c r="D216" s="236" t="s">
        <v>772</v>
      </c>
      <c r="E216" s="231" t="s">
        <v>646</v>
      </c>
      <c r="F216" s="231">
        <v>255</v>
      </c>
      <c r="G216" s="232"/>
      <c r="H216" s="232">
        <v>217.25</v>
      </c>
      <c r="I216" s="232">
        <v>320</v>
      </c>
      <c r="J216" s="233" t="s">
        <v>773</v>
      </c>
      <c r="K216" s="234">
        <f t="shared" si="83"/>
        <v>-37.75</v>
      </c>
      <c r="L216" s="237">
        <f t="shared" si="84"/>
        <v>-0.14803921568627451</v>
      </c>
      <c r="M216" s="231" t="s">
        <v>627</v>
      </c>
      <c r="N216" s="228">
        <v>43661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17">
        <v>96</v>
      </c>
      <c r="B217" s="218">
        <v>42997</v>
      </c>
      <c r="C217" s="218"/>
      <c r="D217" s="219" t="s">
        <v>774</v>
      </c>
      <c r="E217" s="220" t="s">
        <v>646</v>
      </c>
      <c r="F217" s="221">
        <v>215</v>
      </c>
      <c r="G217" s="220"/>
      <c r="H217" s="220">
        <v>258</v>
      </c>
      <c r="I217" s="222">
        <v>258</v>
      </c>
      <c r="J217" s="223" t="s">
        <v>704</v>
      </c>
      <c r="K217" s="224">
        <f t="shared" si="83"/>
        <v>43</v>
      </c>
      <c r="L217" s="225">
        <f t="shared" si="84"/>
        <v>0.2</v>
      </c>
      <c r="M217" s="220" t="s">
        <v>614</v>
      </c>
      <c r="N217" s="226">
        <v>43040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17">
        <v>97</v>
      </c>
      <c r="B218" s="218">
        <v>42997</v>
      </c>
      <c r="C218" s="218"/>
      <c r="D218" s="219" t="s">
        <v>774</v>
      </c>
      <c r="E218" s="220" t="s">
        <v>646</v>
      </c>
      <c r="F218" s="221">
        <v>215</v>
      </c>
      <c r="G218" s="220"/>
      <c r="H218" s="220">
        <v>258</v>
      </c>
      <c r="I218" s="222">
        <v>258</v>
      </c>
      <c r="J218" s="254" t="s">
        <v>704</v>
      </c>
      <c r="K218" s="224">
        <v>43</v>
      </c>
      <c r="L218" s="225">
        <v>0.2</v>
      </c>
      <c r="M218" s="220" t="s">
        <v>614</v>
      </c>
      <c r="N218" s="226">
        <v>43040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48">
        <v>98</v>
      </c>
      <c r="B219" s="249">
        <v>42998</v>
      </c>
      <c r="C219" s="249"/>
      <c r="D219" s="250" t="s">
        <v>775</v>
      </c>
      <c r="E219" s="251" t="s">
        <v>646</v>
      </c>
      <c r="F219" s="221">
        <v>75</v>
      </c>
      <c r="G219" s="251"/>
      <c r="H219" s="251">
        <v>90</v>
      </c>
      <c r="I219" s="253">
        <v>90</v>
      </c>
      <c r="J219" s="223" t="s">
        <v>776</v>
      </c>
      <c r="K219" s="224">
        <f t="shared" ref="K219:K224" si="85">H219-F219</f>
        <v>15</v>
      </c>
      <c r="L219" s="225">
        <f t="shared" ref="L219:L224" si="86">K219/F219</f>
        <v>0.2</v>
      </c>
      <c r="M219" s="220" t="s">
        <v>614</v>
      </c>
      <c r="N219" s="226">
        <v>43019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48">
        <v>99</v>
      </c>
      <c r="B220" s="249">
        <v>43011</v>
      </c>
      <c r="C220" s="249"/>
      <c r="D220" s="250" t="s">
        <v>629</v>
      </c>
      <c r="E220" s="251" t="s">
        <v>646</v>
      </c>
      <c r="F220" s="252">
        <v>315</v>
      </c>
      <c r="G220" s="251"/>
      <c r="H220" s="251">
        <v>392</v>
      </c>
      <c r="I220" s="253">
        <v>384</v>
      </c>
      <c r="J220" s="254" t="s">
        <v>777</v>
      </c>
      <c r="K220" s="224">
        <f t="shared" si="85"/>
        <v>77</v>
      </c>
      <c r="L220" s="255">
        <f t="shared" si="86"/>
        <v>0.24444444444444444</v>
      </c>
      <c r="M220" s="251" t="s">
        <v>614</v>
      </c>
      <c r="N220" s="256">
        <v>43017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48">
        <v>100</v>
      </c>
      <c r="B221" s="249">
        <v>43013</v>
      </c>
      <c r="C221" s="249"/>
      <c r="D221" s="250" t="s">
        <v>477</v>
      </c>
      <c r="E221" s="251" t="s">
        <v>646</v>
      </c>
      <c r="F221" s="252">
        <v>145</v>
      </c>
      <c r="G221" s="251"/>
      <c r="H221" s="251">
        <v>179</v>
      </c>
      <c r="I221" s="253">
        <v>180</v>
      </c>
      <c r="J221" s="254" t="s">
        <v>778</v>
      </c>
      <c r="K221" s="224">
        <f t="shared" si="85"/>
        <v>34</v>
      </c>
      <c r="L221" s="255">
        <f t="shared" si="86"/>
        <v>0.23448275862068965</v>
      </c>
      <c r="M221" s="251" t="s">
        <v>614</v>
      </c>
      <c r="N221" s="256">
        <v>43025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48">
        <v>101</v>
      </c>
      <c r="B222" s="249">
        <v>43014</v>
      </c>
      <c r="C222" s="249"/>
      <c r="D222" s="250" t="s">
        <v>342</v>
      </c>
      <c r="E222" s="251" t="s">
        <v>646</v>
      </c>
      <c r="F222" s="252">
        <v>256</v>
      </c>
      <c r="G222" s="251"/>
      <c r="H222" s="251">
        <v>323</v>
      </c>
      <c r="I222" s="253">
        <v>320</v>
      </c>
      <c r="J222" s="254" t="s">
        <v>704</v>
      </c>
      <c r="K222" s="224">
        <f t="shared" si="85"/>
        <v>67</v>
      </c>
      <c r="L222" s="255">
        <f t="shared" si="86"/>
        <v>0.26171875</v>
      </c>
      <c r="M222" s="251" t="s">
        <v>614</v>
      </c>
      <c r="N222" s="256">
        <v>43067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48">
        <v>102</v>
      </c>
      <c r="B223" s="249">
        <v>43017</v>
      </c>
      <c r="C223" s="249"/>
      <c r="D223" s="250" t="s">
        <v>360</v>
      </c>
      <c r="E223" s="251" t="s">
        <v>646</v>
      </c>
      <c r="F223" s="252">
        <v>137.5</v>
      </c>
      <c r="G223" s="251"/>
      <c r="H223" s="251">
        <v>184</v>
      </c>
      <c r="I223" s="253">
        <v>183</v>
      </c>
      <c r="J223" s="254" t="s">
        <v>779</v>
      </c>
      <c r="K223" s="224">
        <f t="shared" si="85"/>
        <v>46.5</v>
      </c>
      <c r="L223" s="255">
        <f t="shared" si="86"/>
        <v>0.33818181818181819</v>
      </c>
      <c r="M223" s="251" t="s">
        <v>614</v>
      </c>
      <c r="N223" s="256">
        <v>43108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48">
        <v>103</v>
      </c>
      <c r="B224" s="249">
        <v>43018</v>
      </c>
      <c r="C224" s="249"/>
      <c r="D224" s="250" t="s">
        <v>780</v>
      </c>
      <c r="E224" s="251" t="s">
        <v>646</v>
      </c>
      <c r="F224" s="252">
        <v>125.5</v>
      </c>
      <c r="G224" s="251"/>
      <c r="H224" s="251">
        <v>158</v>
      </c>
      <c r="I224" s="253">
        <v>155</v>
      </c>
      <c r="J224" s="254" t="s">
        <v>781</v>
      </c>
      <c r="K224" s="224">
        <f t="shared" si="85"/>
        <v>32.5</v>
      </c>
      <c r="L224" s="255">
        <f t="shared" si="86"/>
        <v>0.25896414342629481</v>
      </c>
      <c r="M224" s="251" t="s">
        <v>614</v>
      </c>
      <c r="N224" s="256">
        <v>43067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48">
        <v>104</v>
      </c>
      <c r="B225" s="249">
        <v>43018</v>
      </c>
      <c r="C225" s="249"/>
      <c r="D225" s="250" t="s">
        <v>782</v>
      </c>
      <c r="E225" s="251" t="s">
        <v>646</v>
      </c>
      <c r="F225" s="252">
        <v>895</v>
      </c>
      <c r="G225" s="251"/>
      <c r="H225" s="251">
        <v>1122.5</v>
      </c>
      <c r="I225" s="253">
        <v>1078</v>
      </c>
      <c r="J225" s="254" t="s">
        <v>783</v>
      </c>
      <c r="K225" s="224">
        <v>227.5</v>
      </c>
      <c r="L225" s="255">
        <v>0.25418994413407803</v>
      </c>
      <c r="M225" s="251" t="s">
        <v>614</v>
      </c>
      <c r="N225" s="256">
        <v>43117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48">
        <v>105</v>
      </c>
      <c r="B226" s="249">
        <v>43020</v>
      </c>
      <c r="C226" s="249"/>
      <c r="D226" s="250" t="s">
        <v>351</v>
      </c>
      <c r="E226" s="251" t="s">
        <v>646</v>
      </c>
      <c r="F226" s="252">
        <v>525</v>
      </c>
      <c r="G226" s="251"/>
      <c r="H226" s="251">
        <v>629</v>
      </c>
      <c r="I226" s="253">
        <v>629</v>
      </c>
      <c r="J226" s="254" t="s">
        <v>704</v>
      </c>
      <c r="K226" s="224">
        <v>104</v>
      </c>
      <c r="L226" s="255">
        <v>0.19809523809523799</v>
      </c>
      <c r="M226" s="251" t="s">
        <v>614</v>
      </c>
      <c r="N226" s="256">
        <v>43119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48">
        <v>106</v>
      </c>
      <c r="B227" s="249">
        <v>43046</v>
      </c>
      <c r="C227" s="249"/>
      <c r="D227" s="250" t="s">
        <v>397</v>
      </c>
      <c r="E227" s="251" t="s">
        <v>646</v>
      </c>
      <c r="F227" s="252">
        <v>740</v>
      </c>
      <c r="G227" s="251"/>
      <c r="H227" s="251">
        <v>892.5</v>
      </c>
      <c r="I227" s="253">
        <v>900</v>
      </c>
      <c r="J227" s="254" t="s">
        <v>784</v>
      </c>
      <c r="K227" s="224">
        <f t="shared" ref="K227:K229" si="87">H227-F227</f>
        <v>152.5</v>
      </c>
      <c r="L227" s="255">
        <f t="shared" ref="L227:L229" si="88">K227/F227</f>
        <v>0.20608108108108109</v>
      </c>
      <c r="M227" s="251" t="s">
        <v>614</v>
      </c>
      <c r="N227" s="256">
        <v>43052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17">
        <v>107</v>
      </c>
      <c r="B228" s="218">
        <v>43073</v>
      </c>
      <c r="C228" s="218"/>
      <c r="D228" s="219" t="s">
        <v>785</v>
      </c>
      <c r="E228" s="220" t="s">
        <v>646</v>
      </c>
      <c r="F228" s="221">
        <v>118.5</v>
      </c>
      <c r="G228" s="220"/>
      <c r="H228" s="220">
        <v>143.5</v>
      </c>
      <c r="I228" s="222">
        <v>145</v>
      </c>
      <c r="J228" s="223" t="s">
        <v>636</v>
      </c>
      <c r="K228" s="224">
        <f t="shared" si="87"/>
        <v>25</v>
      </c>
      <c r="L228" s="225">
        <f t="shared" si="88"/>
        <v>0.2109704641350211</v>
      </c>
      <c r="M228" s="220" t="s">
        <v>614</v>
      </c>
      <c r="N228" s="226">
        <v>43097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27">
        <v>108</v>
      </c>
      <c r="B229" s="228">
        <v>43090</v>
      </c>
      <c r="C229" s="228"/>
      <c r="D229" s="229" t="s">
        <v>445</v>
      </c>
      <c r="E229" s="230" t="s">
        <v>646</v>
      </c>
      <c r="F229" s="231">
        <v>715</v>
      </c>
      <c r="G229" s="231"/>
      <c r="H229" s="232">
        <v>500</v>
      </c>
      <c r="I229" s="232">
        <v>872</v>
      </c>
      <c r="J229" s="233" t="s">
        <v>786</v>
      </c>
      <c r="K229" s="234">
        <f t="shared" si="87"/>
        <v>-215</v>
      </c>
      <c r="L229" s="235">
        <f t="shared" si="88"/>
        <v>-0.30069930069930068</v>
      </c>
      <c r="M229" s="231" t="s">
        <v>627</v>
      </c>
      <c r="N229" s="228">
        <v>43670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17">
        <v>109</v>
      </c>
      <c r="B230" s="218">
        <v>43098</v>
      </c>
      <c r="C230" s="218"/>
      <c r="D230" s="219" t="s">
        <v>629</v>
      </c>
      <c r="E230" s="220" t="s">
        <v>646</v>
      </c>
      <c r="F230" s="221">
        <v>435</v>
      </c>
      <c r="G230" s="220"/>
      <c r="H230" s="220">
        <v>542.5</v>
      </c>
      <c r="I230" s="222">
        <v>539</v>
      </c>
      <c r="J230" s="223" t="s">
        <v>704</v>
      </c>
      <c r="K230" s="224">
        <v>107.5</v>
      </c>
      <c r="L230" s="225">
        <v>0.247126436781609</v>
      </c>
      <c r="M230" s="220" t="s">
        <v>614</v>
      </c>
      <c r="N230" s="226">
        <v>43206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17">
        <v>110</v>
      </c>
      <c r="B231" s="218">
        <v>43098</v>
      </c>
      <c r="C231" s="218"/>
      <c r="D231" s="219" t="s">
        <v>584</v>
      </c>
      <c r="E231" s="220" t="s">
        <v>646</v>
      </c>
      <c r="F231" s="221">
        <v>885</v>
      </c>
      <c r="G231" s="220"/>
      <c r="H231" s="220">
        <v>1090</v>
      </c>
      <c r="I231" s="222">
        <v>1084</v>
      </c>
      <c r="J231" s="223" t="s">
        <v>704</v>
      </c>
      <c r="K231" s="224">
        <v>205</v>
      </c>
      <c r="L231" s="225">
        <v>0.23163841807909599</v>
      </c>
      <c r="M231" s="220" t="s">
        <v>614</v>
      </c>
      <c r="N231" s="226">
        <v>43213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57">
        <v>111</v>
      </c>
      <c r="B232" s="258">
        <v>43192</v>
      </c>
      <c r="C232" s="258"/>
      <c r="D232" s="236" t="s">
        <v>787</v>
      </c>
      <c r="E232" s="231" t="s">
        <v>646</v>
      </c>
      <c r="F232" s="259">
        <v>478.5</v>
      </c>
      <c r="G232" s="231"/>
      <c r="H232" s="231">
        <v>442</v>
      </c>
      <c r="I232" s="232">
        <v>613</v>
      </c>
      <c r="J232" s="233" t="s">
        <v>788</v>
      </c>
      <c r="K232" s="234">
        <f t="shared" ref="K232:K235" si="89">H232-F232</f>
        <v>-36.5</v>
      </c>
      <c r="L232" s="235">
        <f t="shared" ref="L232:L235" si="90">K232/F232</f>
        <v>-7.6280041797283177E-2</v>
      </c>
      <c r="M232" s="231" t="s">
        <v>627</v>
      </c>
      <c r="N232" s="228">
        <v>43762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27">
        <v>112</v>
      </c>
      <c r="B233" s="228">
        <v>43194</v>
      </c>
      <c r="C233" s="228"/>
      <c r="D233" s="229" t="s">
        <v>789</v>
      </c>
      <c r="E233" s="230" t="s">
        <v>646</v>
      </c>
      <c r="F233" s="231">
        <f>141.5-7.3</f>
        <v>134.19999999999999</v>
      </c>
      <c r="G233" s="231"/>
      <c r="H233" s="232">
        <v>77</v>
      </c>
      <c r="I233" s="232">
        <v>180</v>
      </c>
      <c r="J233" s="233" t="s">
        <v>790</v>
      </c>
      <c r="K233" s="234">
        <f t="shared" si="89"/>
        <v>-57.199999999999989</v>
      </c>
      <c r="L233" s="235">
        <f t="shared" si="90"/>
        <v>-0.42622950819672129</v>
      </c>
      <c r="M233" s="231" t="s">
        <v>627</v>
      </c>
      <c r="N233" s="228">
        <v>43522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27">
        <v>113</v>
      </c>
      <c r="B234" s="228">
        <v>43209</v>
      </c>
      <c r="C234" s="228"/>
      <c r="D234" s="229" t="s">
        <v>791</v>
      </c>
      <c r="E234" s="230" t="s">
        <v>646</v>
      </c>
      <c r="F234" s="231">
        <v>430</v>
      </c>
      <c r="G234" s="231"/>
      <c r="H234" s="232">
        <v>220</v>
      </c>
      <c r="I234" s="232">
        <v>537</v>
      </c>
      <c r="J234" s="233" t="s">
        <v>792</v>
      </c>
      <c r="K234" s="234">
        <f t="shared" si="89"/>
        <v>-210</v>
      </c>
      <c r="L234" s="235">
        <f t="shared" si="90"/>
        <v>-0.48837209302325579</v>
      </c>
      <c r="M234" s="231" t="s">
        <v>627</v>
      </c>
      <c r="N234" s="228">
        <v>43252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48">
        <v>114</v>
      </c>
      <c r="B235" s="249">
        <v>43220</v>
      </c>
      <c r="C235" s="249"/>
      <c r="D235" s="250" t="s">
        <v>398</v>
      </c>
      <c r="E235" s="251" t="s">
        <v>646</v>
      </c>
      <c r="F235" s="251">
        <v>153.5</v>
      </c>
      <c r="G235" s="251"/>
      <c r="H235" s="251">
        <v>196</v>
      </c>
      <c r="I235" s="253">
        <v>196</v>
      </c>
      <c r="J235" s="223" t="s">
        <v>793</v>
      </c>
      <c r="K235" s="224">
        <f t="shared" si="89"/>
        <v>42.5</v>
      </c>
      <c r="L235" s="225">
        <f t="shared" si="90"/>
        <v>0.27687296416938112</v>
      </c>
      <c r="M235" s="220" t="s">
        <v>614</v>
      </c>
      <c r="N235" s="226">
        <v>43605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27">
        <v>115</v>
      </c>
      <c r="B236" s="228">
        <v>43306</v>
      </c>
      <c r="C236" s="228"/>
      <c r="D236" s="229" t="s">
        <v>763</v>
      </c>
      <c r="E236" s="230" t="s">
        <v>646</v>
      </c>
      <c r="F236" s="231">
        <v>27.5</v>
      </c>
      <c r="G236" s="231"/>
      <c r="H236" s="232">
        <v>13.1</v>
      </c>
      <c r="I236" s="232">
        <v>60</v>
      </c>
      <c r="J236" s="233" t="s">
        <v>794</v>
      </c>
      <c r="K236" s="234">
        <v>-14.4</v>
      </c>
      <c r="L236" s="235">
        <v>-0.52363636363636401</v>
      </c>
      <c r="M236" s="231" t="s">
        <v>627</v>
      </c>
      <c r="N236" s="228">
        <v>43138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57">
        <v>116</v>
      </c>
      <c r="B237" s="258">
        <v>43318</v>
      </c>
      <c r="C237" s="258"/>
      <c r="D237" s="236" t="s">
        <v>795</v>
      </c>
      <c r="E237" s="231" t="s">
        <v>646</v>
      </c>
      <c r="F237" s="231">
        <v>148.5</v>
      </c>
      <c r="G237" s="231"/>
      <c r="H237" s="231">
        <v>102</v>
      </c>
      <c r="I237" s="232">
        <v>182</v>
      </c>
      <c r="J237" s="233" t="s">
        <v>796</v>
      </c>
      <c r="K237" s="234">
        <f>H237-F237</f>
        <v>-46.5</v>
      </c>
      <c r="L237" s="235">
        <f>K237/F237</f>
        <v>-0.31313131313131315</v>
      </c>
      <c r="M237" s="231" t="s">
        <v>627</v>
      </c>
      <c r="N237" s="228">
        <v>43661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17">
        <v>117</v>
      </c>
      <c r="B238" s="218">
        <v>43335</v>
      </c>
      <c r="C238" s="218"/>
      <c r="D238" s="219" t="s">
        <v>797</v>
      </c>
      <c r="E238" s="220" t="s">
        <v>646</v>
      </c>
      <c r="F238" s="251">
        <v>285</v>
      </c>
      <c r="G238" s="220"/>
      <c r="H238" s="220">
        <v>355</v>
      </c>
      <c r="I238" s="222">
        <v>364</v>
      </c>
      <c r="J238" s="223" t="s">
        <v>798</v>
      </c>
      <c r="K238" s="224">
        <v>70</v>
      </c>
      <c r="L238" s="225">
        <v>0.24561403508771901</v>
      </c>
      <c r="M238" s="220" t="s">
        <v>614</v>
      </c>
      <c r="N238" s="226">
        <v>43455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17">
        <v>118</v>
      </c>
      <c r="B239" s="218">
        <v>43341</v>
      </c>
      <c r="C239" s="218"/>
      <c r="D239" s="219" t="s">
        <v>386</v>
      </c>
      <c r="E239" s="220" t="s">
        <v>646</v>
      </c>
      <c r="F239" s="251">
        <v>525</v>
      </c>
      <c r="G239" s="220"/>
      <c r="H239" s="220">
        <v>585</v>
      </c>
      <c r="I239" s="222">
        <v>635</v>
      </c>
      <c r="J239" s="223" t="s">
        <v>799</v>
      </c>
      <c r="K239" s="224">
        <f t="shared" ref="K239:K256" si="91">H239-F239</f>
        <v>60</v>
      </c>
      <c r="L239" s="225">
        <f t="shared" ref="L239:L256" si="92">K239/F239</f>
        <v>0.11428571428571428</v>
      </c>
      <c r="M239" s="220" t="s">
        <v>614</v>
      </c>
      <c r="N239" s="226">
        <v>43662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17">
        <v>119</v>
      </c>
      <c r="B240" s="218">
        <v>43395</v>
      </c>
      <c r="C240" s="218"/>
      <c r="D240" s="219" t="s">
        <v>370</v>
      </c>
      <c r="E240" s="220" t="s">
        <v>646</v>
      </c>
      <c r="F240" s="251">
        <v>475</v>
      </c>
      <c r="G240" s="220"/>
      <c r="H240" s="220">
        <v>574</v>
      </c>
      <c r="I240" s="222">
        <v>570</v>
      </c>
      <c r="J240" s="223" t="s">
        <v>704</v>
      </c>
      <c r="K240" s="224">
        <f t="shared" si="91"/>
        <v>99</v>
      </c>
      <c r="L240" s="225">
        <f t="shared" si="92"/>
        <v>0.20842105263157895</v>
      </c>
      <c r="M240" s="220" t="s">
        <v>614</v>
      </c>
      <c r="N240" s="226">
        <v>43403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48">
        <v>120</v>
      </c>
      <c r="B241" s="249">
        <v>43397</v>
      </c>
      <c r="C241" s="249"/>
      <c r="D241" s="250" t="s">
        <v>393</v>
      </c>
      <c r="E241" s="251" t="s">
        <v>646</v>
      </c>
      <c r="F241" s="251">
        <v>707.5</v>
      </c>
      <c r="G241" s="251"/>
      <c r="H241" s="251">
        <v>872</v>
      </c>
      <c r="I241" s="253">
        <v>872</v>
      </c>
      <c r="J241" s="254" t="s">
        <v>704</v>
      </c>
      <c r="K241" s="224">
        <f t="shared" si="91"/>
        <v>164.5</v>
      </c>
      <c r="L241" s="255">
        <f t="shared" si="92"/>
        <v>0.23250883392226149</v>
      </c>
      <c r="M241" s="251" t="s">
        <v>614</v>
      </c>
      <c r="N241" s="256">
        <v>43482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48">
        <v>121</v>
      </c>
      <c r="B242" s="249">
        <v>43398</v>
      </c>
      <c r="C242" s="249"/>
      <c r="D242" s="250" t="s">
        <v>800</v>
      </c>
      <c r="E242" s="251" t="s">
        <v>646</v>
      </c>
      <c r="F242" s="251">
        <v>162</v>
      </c>
      <c r="G242" s="251"/>
      <c r="H242" s="251">
        <v>204</v>
      </c>
      <c r="I242" s="253">
        <v>209</v>
      </c>
      <c r="J242" s="254" t="s">
        <v>801</v>
      </c>
      <c r="K242" s="224">
        <f t="shared" si="91"/>
        <v>42</v>
      </c>
      <c r="L242" s="255">
        <f t="shared" si="92"/>
        <v>0.25925925925925924</v>
      </c>
      <c r="M242" s="251" t="s">
        <v>614</v>
      </c>
      <c r="N242" s="256">
        <v>43539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48">
        <v>122</v>
      </c>
      <c r="B243" s="249">
        <v>43399</v>
      </c>
      <c r="C243" s="249"/>
      <c r="D243" s="250" t="s">
        <v>496</v>
      </c>
      <c r="E243" s="251" t="s">
        <v>646</v>
      </c>
      <c r="F243" s="251">
        <v>240</v>
      </c>
      <c r="G243" s="251"/>
      <c r="H243" s="251">
        <v>297</v>
      </c>
      <c r="I243" s="253">
        <v>297</v>
      </c>
      <c r="J243" s="254" t="s">
        <v>704</v>
      </c>
      <c r="K243" s="260">
        <f t="shared" si="91"/>
        <v>57</v>
      </c>
      <c r="L243" s="255">
        <f t="shared" si="92"/>
        <v>0.23749999999999999</v>
      </c>
      <c r="M243" s="251" t="s">
        <v>614</v>
      </c>
      <c r="N243" s="256">
        <v>43417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17">
        <v>123</v>
      </c>
      <c r="B244" s="218">
        <v>43439</v>
      </c>
      <c r="C244" s="218"/>
      <c r="D244" s="219" t="s">
        <v>802</v>
      </c>
      <c r="E244" s="220" t="s">
        <v>646</v>
      </c>
      <c r="F244" s="220">
        <v>202.5</v>
      </c>
      <c r="G244" s="220"/>
      <c r="H244" s="220">
        <v>255</v>
      </c>
      <c r="I244" s="222">
        <v>252</v>
      </c>
      <c r="J244" s="223" t="s">
        <v>704</v>
      </c>
      <c r="K244" s="224">
        <f t="shared" si="91"/>
        <v>52.5</v>
      </c>
      <c r="L244" s="225">
        <f t="shared" si="92"/>
        <v>0.25925925925925924</v>
      </c>
      <c r="M244" s="220" t="s">
        <v>614</v>
      </c>
      <c r="N244" s="226">
        <v>43542</v>
      </c>
      <c r="O244" s="1"/>
      <c r="P244" s="1"/>
      <c r="Q244" s="1"/>
      <c r="R244" s="6" t="s">
        <v>803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48">
        <v>124</v>
      </c>
      <c r="B245" s="249">
        <v>43465</v>
      </c>
      <c r="C245" s="218"/>
      <c r="D245" s="250" t="s">
        <v>426</v>
      </c>
      <c r="E245" s="251" t="s">
        <v>646</v>
      </c>
      <c r="F245" s="251">
        <v>710</v>
      </c>
      <c r="G245" s="251"/>
      <c r="H245" s="251">
        <v>866</v>
      </c>
      <c r="I245" s="253">
        <v>866</v>
      </c>
      <c r="J245" s="254" t="s">
        <v>704</v>
      </c>
      <c r="K245" s="224">
        <f t="shared" si="91"/>
        <v>156</v>
      </c>
      <c r="L245" s="225">
        <f t="shared" si="92"/>
        <v>0.21971830985915494</v>
      </c>
      <c r="M245" s="220" t="s">
        <v>614</v>
      </c>
      <c r="N245" s="226">
        <v>43553</v>
      </c>
      <c r="O245" s="1"/>
      <c r="P245" s="1"/>
      <c r="Q245" s="1"/>
      <c r="R245" s="6" t="s">
        <v>803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48">
        <v>125</v>
      </c>
      <c r="B246" s="249">
        <v>43522</v>
      </c>
      <c r="C246" s="249"/>
      <c r="D246" s="250" t="s">
        <v>154</v>
      </c>
      <c r="E246" s="251" t="s">
        <v>646</v>
      </c>
      <c r="F246" s="251">
        <v>337.25</v>
      </c>
      <c r="G246" s="251"/>
      <c r="H246" s="251">
        <v>398.5</v>
      </c>
      <c r="I246" s="253">
        <v>411</v>
      </c>
      <c r="J246" s="223" t="s">
        <v>804</v>
      </c>
      <c r="K246" s="224">
        <f t="shared" si="91"/>
        <v>61.25</v>
      </c>
      <c r="L246" s="225">
        <f t="shared" si="92"/>
        <v>0.1816160118606375</v>
      </c>
      <c r="M246" s="220" t="s">
        <v>614</v>
      </c>
      <c r="N246" s="226">
        <v>43760</v>
      </c>
      <c r="O246" s="1"/>
      <c r="P246" s="1"/>
      <c r="Q246" s="1"/>
      <c r="R246" s="6" t="s">
        <v>803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61">
        <v>126</v>
      </c>
      <c r="B247" s="262">
        <v>43559</v>
      </c>
      <c r="C247" s="262"/>
      <c r="D247" s="263" t="s">
        <v>805</v>
      </c>
      <c r="E247" s="264" t="s">
        <v>646</v>
      </c>
      <c r="F247" s="264">
        <v>130</v>
      </c>
      <c r="G247" s="264"/>
      <c r="H247" s="264">
        <v>65</v>
      </c>
      <c r="I247" s="265">
        <v>158</v>
      </c>
      <c r="J247" s="233" t="s">
        <v>806</v>
      </c>
      <c r="K247" s="234">
        <f t="shared" si="91"/>
        <v>-65</v>
      </c>
      <c r="L247" s="235">
        <f t="shared" si="92"/>
        <v>-0.5</v>
      </c>
      <c r="M247" s="231" t="s">
        <v>627</v>
      </c>
      <c r="N247" s="228">
        <v>43726</v>
      </c>
      <c r="O247" s="1"/>
      <c r="P247" s="1"/>
      <c r="Q247" s="1"/>
      <c r="R247" s="6" t="s">
        <v>807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48">
        <v>127</v>
      </c>
      <c r="B248" s="249">
        <v>43017</v>
      </c>
      <c r="C248" s="249"/>
      <c r="D248" s="250" t="s">
        <v>187</v>
      </c>
      <c r="E248" s="251" t="s">
        <v>646</v>
      </c>
      <c r="F248" s="251">
        <v>141.5</v>
      </c>
      <c r="G248" s="251"/>
      <c r="H248" s="251">
        <v>183.5</v>
      </c>
      <c r="I248" s="253">
        <v>210</v>
      </c>
      <c r="J248" s="223" t="s">
        <v>801</v>
      </c>
      <c r="K248" s="224">
        <f t="shared" si="91"/>
        <v>42</v>
      </c>
      <c r="L248" s="225">
        <f t="shared" si="92"/>
        <v>0.29681978798586572</v>
      </c>
      <c r="M248" s="220" t="s">
        <v>614</v>
      </c>
      <c r="N248" s="226">
        <v>43042</v>
      </c>
      <c r="O248" s="1"/>
      <c r="P248" s="1"/>
      <c r="Q248" s="1"/>
      <c r="R248" s="6" t="s">
        <v>807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61">
        <v>128</v>
      </c>
      <c r="B249" s="262">
        <v>43074</v>
      </c>
      <c r="C249" s="262"/>
      <c r="D249" s="263" t="s">
        <v>808</v>
      </c>
      <c r="E249" s="264" t="s">
        <v>646</v>
      </c>
      <c r="F249" s="259">
        <v>172</v>
      </c>
      <c r="G249" s="264"/>
      <c r="H249" s="264">
        <v>155.25</v>
      </c>
      <c r="I249" s="265">
        <v>230</v>
      </c>
      <c r="J249" s="233" t="s">
        <v>809</v>
      </c>
      <c r="K249" s="234">
        <f t="shared" si="91"/>
        <v>-16.75</v>
      </c>
      <c r="L249" s="235">
        <f t="shared" si="92"/>
        <v>-9.7383720930232565E-2</v>
      </c>
      <c r="M249" s="231" t="s">
        <v>627</v>
      </c>
      <c r="N249" s="228">
        <v>43787</v>
      </c>
      <c r="O249" s="1"/>
      <c r="P249" s="1"/>
      <c r="Q249" s="1"/>
      <c r="R249" s="6" t="s">
        <v>807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48">
        <v>129</v>
      </c>
      <c r="B250" s="249">
        <v>43398</v>
      </c>
      <c r="C250" s="249"/>
      <c r="D250" s="250" t="s">
        <v>109</v>
      </c>
      <c r="E250" s="251" t="s">
        <v>646</v>
      </c>
      <c r="F250" s="251">
        <v>698.5</v>
      </c>
      <c r="G250" s="251"/>
      <c r="H250" s="251">
        <v>890</v>
      </c>
      <c r="I250" s="253">
        <v>890</v>
      </c>
      <c r="J250" s="223" t="s">
        <v>810</v>
      </c>
      <c r="K250" s="224">
        <f t="shared" si="91"/>
        <v>191.5</v>
      </c>
      <c r="L250" s="225">
        <f t="shared" si="92"/>
        <v>0.27415891195418757</v>
      </c>
      <c r="M250" s="220" t="s">
        <v>614</v>
      </c>
      <c r="N250" s="226">
        <v>44328</v>
      </c>
      <c r="O250" s="1"/>
      <c r="P250" s="1"/>
      <c r="Q250" s="1"/>
      <c r="R250" s="6" t="s">
        <v>803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48">
        <v>130</v>
      </c>
      <c r="B251" s="249">
        <v>42877</v>
      </c>
      <c r="C251" s="249"/>
      <c r="D251" s="250" t="s">
        <v>385</v>
      </c>
      <c r="E251" s="251" t="s">
        <v>646</v>
      </c>
      <c r="F251" s="251">
        <v>127.6</v>
      </c>
      <c r="G251" s="251"/>
      <c r="H251" s="251">
        <v>138</v>
      </c>
      <c r="I251" s="253">
        <v>190</v>
      </c>
      <c r="J251" s="223" t="s">
        <v>811</v>
      </c>
      <c r="K251" s="224">
        <f t="shared" si="91"/>
        <v>10.400000000000006</v>
      </c>
      <c r="L251" s="225">
        <f t="shared" si="92"/>
        <v>8.1504702194357417E-2</v>
      </c>
      <c r="M251" s="220" t="s">
        <v>614</v>
      </c>
      <c r="N251" s="226">
        <v>43774</v>
      </c>
      <c r="O251" s="1"/>
      <c r="P251" s="1"/>
      <c r="Q251" s="1"/>
      <c r="R251" s="6" t="s">
        <v>807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48">
        <v>131</v>
      </c>
      <c r="B252" s="249">
        <v>43158</v>
      </c>
      <c r="C252" s="249"/>
      <c r="D252" s="250" t="s">
        <v>812</v>
      </c>
      <c r="E252" s="251" t="s">
        <v>646</v>
      </c>
      <c r="F252" s="251">
        <v>317</v>
      </c>
      <c r="G252" s="251"/>
      <c r="H252" s="251">
        <v>382.5</v>
      </c>
      <c r="I252" s="253">
        <v>398</v>
      </c>
      <c r="J252" s="223" t="s">
        <v>813</v>
      </c>
      <c r="K252" s="224">
        <f t="shared" si="91"/>
        <v>65.5</v>
      </c>
      <c r="L252" s="225">
        <f t="shared" si="92"/>
        <v>0.20662460567823343</v>
      </c>
      <c r="M252" s="220" t="s">
        <v>614</v>
      </c>
      <c r="N252" s="226">
        <v>44238</v>
      </c>
      <c r="O252" s="1"/>
      <c r="P252" s="1"/>
      <c r="Q252" s="1"/>
      <c r="R252" s="6" t="s">
        <v>807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61">
        <v>132</v>
      </c>
      <c r="B253" s="262">
        <v>43164</v>
      </c>
      <c r="C253" s="262"/>
      <c r="D253" s="263" t="s">
        <v>146</v>
      </c>
      <c r="E253" s="264" t="s">
        <v>646</v>
      </c>
      <c r="F253" s="259">
        <f>510-14.4</f>
        <v>495.6</v>
      </c>
      <c r="G253" s="264"/>
      <c r="H253" s="264">
        <v>350</v>
      </c>
      <c r="I253" s="265">
        <v>672</v>
      </c>
      <c r="J253" s="233" t="s">
        <v>814</v>
      </c>
      <c r="K253" s="234">
        <f t="shared" si="91"/>
        <v>-145.60000000000002</v>
      </c>
      <c r="L253" s="235">
        <f t="shared" si="92"/>
        <v>-0.29378531073446329</v>
      </c>
      <c r="M253" s="231" t="s">
        <v>627</v>
      </c>
      <c r="N253" s="228">
        <v>43887</v>
      </c>
      <c r="O253" s="1"/>
      <c r="P253" s="1"/>
      <c r="Q253" s="1"/>
      <c r="R253" s="6" t="s">
        <v>803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61">
        <v>133</v>
      </c>
      <c r="B254" s="262">
        <v>43237</v>
      </c>
      <c r="C254" s="262"/>
      <c r="D254" s="263" t="s">
        <v>488</v>
      </c>
      <c r="E254" s="264" t="s">
        <v>646</v>
      </c>
      <c r="F254" s="259">
        <v>230.3</v>
      </c>
      <c r="G254" s="264"/>
      <c r="H254" s="264">
        <v>102.5</v>
      </c>
      <c r="I254" s="265">
        <v>348</v>
      </c>
      <c r="J254" s="233" t="s">
        <v>815</v>
      </c>
      <c r="K254" s="234">
        <f t="shared" si="91"/>
        <v>-127.80000000000001</v>
      </c>
      <c r="L254" s="235">
        <f t="shared" si="92"/>
        <v>-0.55492835432045162</v>
      </c>
      <c r="M254" s="231" t="s">
        <v>627</v>
      </c>
      <c r="N254" s="228">
        <v>43896</v>
      </c>
      <c r="O254" s="1"/>
      <c r="P254" s="1"/>
      <c r="Q254" s="1"/>
      <c r="R254" s="6" t="s">
        <v>803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48">
        <v>134</v>
      </c>
      <c r="B255" s="249">
        <v>43258</v>
      </c>
      <c r="C255" s="249"/>
      <c r="D255" s="250" t="s">
        <v>450</v>
      </c>
      <c r="E255" s="251" t="s">
        <v>646</v>
      </c>
      <c r="F255" s="251">
        <f>342.5-5.1</f>
        <v>337.4</v>
      </c>
      <c r="G255" s="251"/>
      <c r="H255" s="251">
        <v>412.5</v>
      </c>
      <c r="I255" s="253">
        <v>439</v>
      </c>
      <c r="J255" s="223" t="s">
        <v>816</v>
      </c>
      <c r="K255" s="224">
        <f t="shared" si="91"/>
        <v>75.100000000000023</v>
      </c>
      <c r="L255" s="225">
        <f t="shared" si="92"/>
        <v>0.22258446947243635</v>
      </c>
      <c r="M255" s="220" t="s">
        <v>614</v>
      </c>
      <c r="N255" s="226">
        <v>44230</v>
      </c>
      <c r="O255" s="1"/>
      <c r="P255" s="1"/>
      <c r="Q255" s="1"/>
      <c r="R255" s="6" t="s">
        <v>807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42">
        <v>135</v>
      </c>
      <c r="B256" s="241">
        <v>43285</v>
      </c>
      <c r="C256" s="241"/>
      <c r="D256" s="242" t="s">
        <v>56</v>
      </c>
      <c r="E256" s="243" t="s">
        <v>646</v>
      </c>
      <c r="F256" s="243">
        <f>127.5-5.53</f>
        <v>121.97</v>
      </c>
      <c r="G256" s="244"/>
      <c r="H256" s="244">
        <v>122.5</v>
      </c>
      <c r="I256" s="244">
        <v>170</v>
      </c>
      <c r="J256" s="245" t="s">
        <v>938</v>
      </c>
      <c r="K256" s="246">
        <f t="shared" si="91"/>
        <v>0.53000000000000114</v>
      </c>
      <c r="L256" s="247">
        <f t="shared" si="92"/>
        <v>4.3453308190538747E-3</v>
      </c>
      <c r="M256" s="243" t="s">
        <v>737</v>
      </c>
      <c r="N256" s="241">
        <v>44431</v>
      </c>
      <c r="O256" s="1"/>
      <c r="P256" s="1"/>
      <c r="Q256" s="1"/>
      <c r="R256" s="6" t="s">
        <v>803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61">
        <v>136</v>
      </c>
      <c r="B257" s="262">
        <v>43294</v>
      </c>
      <c r="C257" s="262"/>
      <c r="D257" s="263" t="s">
        <v>372</v>
      </c>
      <c r="E257" s="264" t="s">
        <v>646</v>
      </c>
      <c r="F257" s="259">
        <v>46.5</v>
      </c>
      <c r="G257" s="264"/>
      <c r="H257" s="264">
        <v>17</v>
      </c>
      <c r="I257" s="265">
        <v>59</v>
      </c>
      <c r="J257" s="233" t="s">
        <v>817</v>
      </c>
      <c r="K257" s="234">
        <f t="shared" ref="K257:K265" si="93">H257-F257</f>
        <v>-29.5</v>
      </c>
      <c r="L257" s="235">
        <f t="shared" ref="L257:L265" si="94">K257/F257</f>
        <v>-0.63440860215053763</v>
      </c>
      <c r="M257" s="231" t="s">
        <v>627</v>
      </c>
      <c r="N257" s="228">
        <v>43887</v>
      </c>
      <c r="O257" s="1"/>
      <c r="P257" s="1"/>
      <c r="Q257" s="1"/>
      <c r="R257" s="6" t="s">
        <v>803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48">
        <v>137</v>
      </c>
      <c r="B258" s="249">
        <v>43396</v>
      </c>
      <c r="C258" s="249"/>
      <c r="D258" s="250" t="s">
        <v>428</v>
      </c>
      <c r="E258" s="251" t="s">
        <v>646</v>
      </c>
      <c r="F258" s="251">
        <v>156.5</v>
      </c>
      <c r="G258" s="251"/>
      <c r="H258" s="251">
        <v>207.5</v>
      </c>
      <c r="I258" s="253">
        <v>191</v>
      </c>
      <c r="J258" s="223" t="s">
        <v>704</v>
      </c>
      <c r="K258" s="224">
        <f t="shared" si="93"/>
        <v>51</v>
      </c>
      <c r="L258" s="225">
        <f t="shared" si="94"/>
        <v>0.32587859424920129</v>
      </c>
      <c r="M258" s="220" t="s">
        <v>614</v>
      </c>
      <c r="N258" s="226">
        <v>44369</v>
      </c>
      <c r="O258" s="1"/>
      <c r="P258" s="1"/>
      <c r="Q258" s="1"/>
      <c r="R258" s="6" t="s">
        <v>803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48">
        <v>138</v>
      </c>
      <c r="B259" s="249">
        <v>43439</v>
      </c>
      <c r="C259" s="249"/>
      <c r="D259" s="250" t="s">
        <v>332</v>
      </c>
      <c r="E259" s="251" t="s">
        <v>646</v>
      </c>
      <c r="F259" s="251">
        <v>259.5</v>
      </c>
      <c r="G259" s="251"/>
      <c r="H259" s="251">
        <v>320</v>
      </c>
      <c r="I259" s="253">
        <v>320</v>
      </c>
      <c r="J259" s="223" t="s">
        <v>704</v>
      </c>
      <c r="K259" s="224">
        <f t="shared" si="93"/>
        <v>60.5</v>
      </c>
      <c r="L259" s="225">
        <f t="shared" si="94"/>
        <v>0.23314065510597304</v>
      </c>
      <c r="M259" s="220" t="s">
        <v>614</v>
      </c>
      <c r="N259" s="226">
        <v>44323</v>
      </c>
      <c r="O259" s="1"/>
      <c r="P259" s="1"/>
      <c r="Q259" s="1"/>
      <c r="R259" s="6" t="s">
        <v>803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61">
        <v>139</v>
      </c>
      <c r="B260" s="262">
        <v>43439</v>
      </c>
      <c r="C260" s="262"/>
      <c r="D260" s="263" t="s">
        <v>818</v>
      </c>
      <c r="E260" s="264" t="s">
        <v>646</v>
      </c>
      <c r="F260" s="264">
        <v>715</v>
      </c>
      <c r="G260" s="264"/>
      <c r="H260" s="264">
        <v>445</v>
      </c>
      <c r="I260" s="265">
        <v>840</v>
      </c>
      <c r="J260" s="233" t="s">
        <v>819</v>
      </c>
      <c r="K260" s="234">
        <f t="shared" si="93"/>
        <v>-270</v>
      </c>
      <c r="L260" s="235">
        <f t="shared" si="94"/>
        <v>-0.3776223776223776</v>
      </c>
      <c r="M260" s="231" t="s">
        <v>627</v>
      </c>
      <c r="N260" s="228">
        <v>43800</v>
      </c>
      <c r="O260" s="1"/>
      <c r="P260" s="1"/>
      <c r="Q260" s="1"/>
      <c r="R260" s="6" t="s">
        <v>803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48">
        <v>140</v>
      </c>
      <c r="B261" s="249">
        <v>43469</v>
      </c>
      <c r="C261" s="249"/>
      <c r="D261" s="250" t="s">
        <v>159</v>
      </c>
      <c r="E261" s="251" t="s">
        <v>646</v>
      </c>
      <c r="F261" s="251">
        <v>875</v>
      </c>
      <c r="G261" s="251"/>
      <c r="H261" s="251">
        <v>1165</v>
      </c>
      <c r="I261" s="253">
        <v>1185</v>
      </c>
      <c r="J261" s="223" t="s">
        <v>820</v>
      </c>
      <c r="K261" s="224">
        <f t="shared" si="93"/>
        <v>290</v>
      </c>
      <c r="L261" s="225">
        <f t="shared" si="94"/>
        <v>0.33142857142857141</v>
      </c>
      <c r="M261" s="220" t="s">
        <v>614</v>
      </c>
      <c r="N261" s="226">
        <v>43847</v>
      </c>
      <c r="O261" s="1"/>
      <c r="P261" s="1"/>
      <c r="Q261" s="1"/>
      <c r="R261" s="6" t="s">
        <v>803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48">
        <v>141</v>
      </c>
      <c r="B262" s="249">
        <v>43559</v>
      </c>
      <c r="C262" s="249"/>
      <c r="D262" s="250" t="s">
        <v>348</v>
      </c>
      <c r="E262" s="251" t="s">
        <v>646</v>
      </c>
      <c r="F262" s="251">
        <f>387-14.63</f>
        <v>372.37</v>
      </c>
      <c r="G262" s="251"/>
      <c r="H262" s="251">
        <v>490</v>
      </c>
      <c r="I262" s="253">
        <v>490</v>
      </c>
      <c r="J262" s="223" t="s">
        <v>704</v>
      </c>
      <c r="K262" s="224">
        <f t="shared" si="93"/>
        <v>117.63</v>
      </c>
      <c r="L262" s="225">
        <f t="shared" si="94"/>
        <v>0.31589548030185027</v>
      </c>
      <c r="M262" s="220" t="s">
        <v>614</v>
      </c>
      <c r="N262" s="226">
        <v>43850</v>
      </c>
      <c r="O262" s="1"/>
      <c r="P262" s="1"/>
      <c r="Q262" s="1"/>
      <c r="R262" s="6" t="s">
        <v>803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61">
        <v>142</v>
      </c>
      <c r="B263" s="262">
        <v>43578</v>
      </c>
      <c r="C263" s="262"/>
      <c r="D263" s="263" t="s">
        <v>821</v>
      </c>
      <c r="E263" s="264" t="s">
        <v>616</v>
      </c>
      <c r="F263" s="264">
        <v>220</v>
      </c>
      <c r="G263" s="264"/>
      <c r="H263" s="264">
        <v>127.5</v>
      </c>
      <c r="I263" s="265">
        <v>284</v>
      </c>
      <c r="J263" s="233" t="s">
        <v>822</v>
      </c>
      <c r="K263" s="234">
        <f t="shared" si="93"/>
        <v>-92.5</v>
      </c>
      <c r="L263" s="235">
        <f t="shared" si="94"/>
        <v>-0.42045454545454547</v>
      </c>
      <c r="M263" s="231" t="s">
        <v>627</v>
      </c>
      <c r="N263" s="228">
        <v>43896</v>
      </c>
      <c r="O263" s="1"/>
      <c r="P263" s="1"/>
      <c r="Q263" s="1"/>
      <c r="R263" s="6" t="s">
        <v>803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48">
        <v>143</v>
      </c>
      <c r="B264" s="249">
        <v>43622</v>
      </c>
      <c r="C264" s="249"/>
      <c r="D264" s="250" t="s">
        <v>497</v>
      </c>
      <c r="E264" s="251" t="s">
        <v>616</v>
      </c>
      <c r="F264" s="251">
        <v>332.8</v>
      </c>
      <c r="G264" s="251"/>
      <c r="H264" s="251">
        <v>405</v>
      </c>
      <c r="I264" s="253">
        <v>419</v>
      </c>
      <c r="J264" s="223" t="s">
        <v>823</v>
      </c>
      <c r="K264" s="224">
        <f t="shared" si="93"/>
        <v>72.199999999999989</v>
      </c>
      <c r="L264" s="225">
        <f t="shared" si="94"/>
        <v>0.21694711538461534</v>
      </c>
      <c r="M264" s="220" t="s">
        <v>614</v>
      </c>
      <c r="N264" s="226">
        <v>43860</v>
      </c>
      <c r="O264" s="1"/>
      <c r="P264" s="1"/>
      <c r="Q264" s="1"/>
      <c r="R264" s="6" t="s">
        <v>807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42">
        <v>144</v>
      </c>
      <c r="B265" s="241">
        <v>43641</v>
      </c>
      <c r="C265" s="241"/>
      <c r="D265" s="242" t="s">
        <v>152</v>
      </c>
      <c r="E265" s="243" t="s">
        <v>646</v>
      </c>
      <c r="F265" s="243">
        <v>386</v>
      </c>
      <c r="G265" s="244"/>
      <c r="H265" s="244">
        <v>395</v>
      </c>
      <c r="I265" s="244">
        <v>452</v>
      </c>
      <c r="J265" s="245" t="s">
        <v>824</v>
      </c>
      <c r="K265" s="246">
        <f t="shared" si="93"/>
        <v>9</v>
      </c>
      <c r="L265" s="247">
        <f t="shared" si="94"/>
        <v>2.3316062176165803E-2</v>
      </c>
      <c r="M265" s="243" t="s">
        <v>737</v>
      </c>
      <c r="N265" s="241">
        <v>43868</v>
      </c>
      <c r="O265" s="1"/>
      <c r="P265" s="1"/>
      <c r="Q265" s="1"/>
      <c r="R265" s="6" t="s">
        <v>807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42">
        <v>145</v>
      </c>
      <c r="B266" s="241">
        <v>43707</v>
      </c>
      <c r="C266" s="241"/>
      <c r="D266" s="242" t="s">
        <v>132</v>
      </c>
      <c r="E266" s="243" t="s">
        <v>646</v>
      </c>
      <c r="F266" s="243">
        <v>137.5</v>
      </c>
      <c r="G266" s="244"/>
      <c r="H266" s="244">
        <v>138.5</v>
      </c>
      <c r="I266" s="244">
        <v>190</v>
      </c>
      <c r="J266" s="245" t="s">
        <v>860</v>
      </c>
      <c r="K266" s="246">
        <f t="shared" ref="K266" si="95">H266-F266</f>
        <v>1</v>
      </c>
      <c r="L266" s="247">
        <f t="shared" ref="L266" si="96">K266/F266</f>
        <v>7.2727272727272727E-3</v>
      </c>
      <c r="M266" s="243" t="s">
        <v>737</v>
      </c>
      <c r="N266" s="241">
        <v>44432</v>
      </c>
      <c r="O266" s="1"/>
      <c r="P266" s="1"/>
      <c r="Q266" s="1"/>
      <c r="R266" s="6" t="s">
        <v>803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48">
        <v>146</v>
      </c>
      <c r="B267" s="249">
        <v>43731</v>
      </c>
      <c r="C267" s="249"/>
      <c r="D267" s="250" t="s">
        <v>441</v>
      </c>
      <c r="E267" s="251" t="s">
        <v>646</v>
      </c>
      <c r="F267" s="251">
        <v>235</v>
      </c>
      <c r="G267" s="251"/>
      <c r="H267" s="251">
        <v>295</v>
      </c>
      <c r="I267" s="253">
        <v>296</v>
      </c>
      <c r="J267" s="223" t="s">
        <v>825</v>
      </c>
      <c r="K267" s="224">
        <f t="shared" ref="K267:K272" si="97">H267-F267</f>
        <v>60</v>
      </c>
      <c r="L267" s="225">
        <f t="shared" ref="L267:L272" si="98">K267/F267</f>
        <v>0.25531914893617019</v>
      </c>
      <c r="M267" s="220" t="s">
        <v>614</v>
      </c>
      <c r="N267" s="226">
        <v>43844</v>
      </c>
      <c r="O267" s="1"/>
      <c r="P267" s="1"/>
      <c r="Q267" s="1"/>
      <c r="R267" s="6" t="s">
        <v>807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48">
        <v>147</v>
      </c>
      <c r="B268" s="249">
        <v>43752</v>
      </c>
      <c r="C268" s="249"/>
      <c r="D268" s="250" t="s">
        <v>826</v>
      </c>
      <c r="E268" s="251" t="s">
        <v>646</v>
      </c>
      <c r="F268" s="251">
        <v>277.5</v>
      </c>
      <c r="G268" s="251"/>
      <c r="H268" s="251">
        <v>333</v>
      </c>
      <c r="I268" s="253">
        <v>333</v>
      </c>
      <c r="J268" s="223" t="s">
        <v>827</v>
      </c>
      <c r="K268" s="224">
        <f t="shared" si="97"/>
        <v>55.5</v>
      </c>
      <c r="L268" s="225">
        <f t="shared" si="98"/>
        <v>0.2</v>
      </c>
      <c r="M268" s="220" t="s">
        <v>614</v>
      </c>
      <c r="N268" s="226">
        <v>43846</v>
      </c>
      <c r="O268" s="1"/>
      <c r="P268" s="1"/>
      <c r="Q268" s="1"/>
      <c r="R268" s="6" t="s">
        <v>803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48">
        <v>148</v>
      </c>
      <c r="B269" s="249">
        <v>43752</v>
      </c>
      <c r="C269" s="249"/>
      <c r="D269" s="250" t="s">
        <v>828</v>
      </c>
      <c r="E269" s="251" t="s">
        <v>646</v>
      </c>
      <c r="F269" s="251">
        <v>930</v>
      </c>
      <c r="G269" s="251"/>
      <c r="H269" s="251">
        <v>1165</v>
      </c>
      <c r="I269" s="253">
        <v>1200</v>
      </c>
      <c r="J269" s="223" t="s">
        <v>829</v>
      </c>
      <c r="K269" s="224">
        <f t="shared" si="97"/>
        <v>235</v>
      </c>
      <c r="L269" s="225">
        <f t="shared" si="98"/>
        <v>0.25268817204301075</v>
      </c>
      <c r="M269" s="220" t="s">
        <v>614</v>
      </c>
      <c r="N269" s="226">
        <v>43847</v>
      </c>
      <c r="O269" s="1"/>
      <c r="P269" s="1"/>
      <c r="Q269" s="1"/>
      <c r="R269" s="6" t="s">
        <v>807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48">
        <v>149</v>
      </c>
      <c r="B270" s="249">
        <v>43753</v>
      </c>
      <c r="C270" s="249"/>
      <c r="D270" s="250" t="s">
        <v>830</v>
      </c>
      <c r="E270" s="251" t="s">
        <v>646</v>
      </c>
      <c r="F270" s="221">
        <v>111</v>
      </c>
      <c r="G270" s="251"/>
      <c r="H270" s="251">
        <v>141</v>
      </c>
      <c r="I270" s="253">
        <v>141</v>
      </c>
      <c r="J270" s="223" t="s">
        <v>630</v>
      </c>
      <c r="K270" s="224">
        <f t="shared" si="97"/>
        <v>30</v>
      </c>
      <c r="L270" s="225">
        <f t="shared" si="98"/>
        <v>0.27027027027027029</v>
      </c>
      <c r="M270" s="220" t="s">
        <v>614</v>
      </c>
      <c r="N270" s="226">
        <v>44328</v>
      </c>
      <c r="O270" s="1"/>
      <c r="P270" s="1"/>
      <c r="Q270" s="1"/>
      <c r="R270" s="6" t="s">
        <v>807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48">
        <v>150</v>
      </c>
      <c r="B271" s="249">
        <v>43753</v>
      </c>
      <c r="C271" s="249"/>
      <c r="D271" s="250" t="s">
        <v>831</v>
      </c>
      <c r="E271" s="251" t="s">
        <v>646</v>
      </c>
      <c r="F271" s="221">
        <v>296</v>
      </c>
      <c r="G271" s="251"/>
      <c r="H271" s="251">
        <v>370</v>
      </c>
      <c r="I271" s="253">
        <v>370</v>
      </c>
      <c r="J271" s="223" t="s">
        <v>704</v>
      </c>
      <c r="K271" s="224">
        <f t="shared" si="97"/>
        <v>74</v>
      </c>
      <c r="L271" s="225">
        <f t="shared" si="98"/>
        <v>0.25</v>
      </c>
      <c r="M271" s="220" t="s">
        <v>614</v>
      </c>
      <c r="N271" s="226">
        <v>43853</v>
      </c>
      <c r="O271" s="1"/>
      <c r="P271" s="1"/>
      <c r="Q271" s="1"/>
      <c r="R271" s="6" t="s">
        <v>807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48">
        <v>151</v>
      </c>
      <c r="B272" s="249">
        <v>43754</v>
      </c>
      <c r="C272" s="249"/>
      <c r="D272" s="250" t="s">
        <v>832</v>
      </c>
      <c r="E272" s="251" t="s">
        <v>646</v>
      </c>
      <c r="F272" s="221">
        <v>300</v>
      </c>
      <c r="G272" s="251"/>
      <c r="H272" s="251">
        <v>382.5</v>
      </c>
      <c r="I272" s="253">
        <v>344</v>
      </c>
      <c r="J272" s="223" t="s">
        <v>833</v>
      </c>
      <c r="K272" s="224">
        <f t="shared" si="97"/>
        <v>82.5</v>
      </c>
      <c r="L272" s="225">
        <f t="shared" si="98"/>
        <v>0.27500000000000002</v>
      </c>
      <c r="M272" s="220" t="s">
        <v>614</v>
      </c>
      <c r="N272" s="226">
        <v>44238</v>
      </c>
      <c r="O272" s="1"/>
      <c r="P272" s="1"/>
      <c r="Q272" s="1"/>
      <c r="R272" s="6" t="s">
        <v>807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67">
        <v>152</v>
      </c>
      <c r="B273" s="268">
        <v>43832</v>
      </c>
      <c r="C273" s="268"/>
      <c r="D273" s="269" t="s">
        <v>834</v>
      </c>
      <c r="E273" s="56" t="s">
        <v>646</v>
      </c>
      <c r="F273" s="270" t="s">
        <v>835</v>
      </c>
      <c r="G273" s="56"/>
      <c r="H273" s="56"/>
      <c r="I273" s="271">
        <v>590</v>
      </c>
      <c r="J273" s="266" t="s">
        <v>617</v>
      </c>
      <c r="K273" s="266"/>
      <c r="L273" s="272"/>
      <c r="M273" s="273" t="s">
        <v>617</v>
      </c>
      <c r="N273" s="274"/>
      <c r="O273" s="1"/>
      <c r="P273" s="1"/>
      <c r="Q273" s="1"/>
      <c r="R273" s="6" t="s">
        <v>807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48">
        <v>153</v>
      </c>
      <c r="B274" s="249">
        <v>43966</v>
      </c>
      <c r="C274" s="249"/>
      <c r="D274" s="250" t="s">
        <v>72</v>
      </c>
      <c r="E274" s="251" t="s">
        <v>646</v>
      </c>
      <c r="F274" s="221">
        <v>67.5</v>
      </c>
      <c r="G274" s="251"/>
      <c r="H274" s="251">
        <v>86</v>
      </c>
      <c r="I274" s="253">
        <v>86</v>
      </c>
      <c r="J274" s="223" t="s">
        <v>836</v>
      </c>
      <c r="K274" s="224">
        <f t="shared" ref="K274:K281" si="99">H274-F274</f>
        <v>18.5</v>
      </c>
      <c r="L274" s="225">
        <f t="shared" ref="L274:L281" si="100">K274/F274</f>
        <v>0.27407407407407408</v>
      </c>
      <c r="M274" s="220" t="s">
        <v>614</v>
      </c>
      <c r="N274" s="226">
        <v>44008</v>
      </c>
      <c r="O274" s="1"/>
      <c r="P274" s="1"/>
      <c r="Q274" s="1"/>
      <c r="R274" s="6" t="s">
        <v>807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48">
        <v>154</v>
      </c>
      <c r="B275" s="249">
        <v>44035</v>
      </c>
      <c r="C275" s="249"/>
      <c r="D275" s="250" t="s">
        <v>496</v>
      </c>
      <c r="E275" s="251" t="s">
        <v>646</v>
      </c>
      <c r="F275" s="221">
        <v>231</v>
      </c>
      <c r="G275" s="251"/>
      <c r="H275" s="251">
        <v>281</v>
      </c>
      <c r="I275" s="253">
        <v>281</v>
      </c>
      <c r="J275" s="223" t="s">
        <v>704</v>
      </c>
      <c r="K275" s="224">
        <f t="shared" si="99"/>
        <v>50</v>
      </c>
      <c r="L275" s="225">
        <f t="shared" si="100"/>
        <v>0.21645021645021645</v>
      </c>
      <c r="M275" s="220" t="s">
        <v>614</v>
      </c>
      <c r="N275" s="226">
        <v>44358</v>
      </c>
      <c r="O275" s="1"/>
      <c r="P275" s="1"/>
      <c r="Q275" s="1"/>
      <c r="R275" s="6" t="s">
        <v>807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48">
        <v>155</v>
      </c>
      <c r="B276" s="249">
        <v>44092</v>
      </c>
      <c r="C276" s="249"/>
      <c r="D276" s="250" t="s">
        <v>417</v>
      </c>
      <c r="E276" s="251" t="s">
        <v>646</v>
      </c>
      <c r="F276" s="251">
        <v>206</v>
      </c>
      <c r="G276" s="251"/>
      <c r="H276" s="251">
        <v>248</v>
      </c>
      <c r="I276" s="253">
        <v>248</v>
      </c>
      <c r="J276" s="223" t="s">
        <v>704</v>
      </c>
      <c r="K276" s="224">
        <f t="shared" si="99"/>
        <v>42</v>
      </c>
      <c r="L276" s="225">
        <f t="shared" si="100"/>
        <v>0.20388349514563106</v>
      </c>
      <c r="M276" s="220" t="s">
        <v>614</v>
      </c>
      <c r="N276" s="226">
        <v>44214</v>
      </c>
      <c r="O276" s="1"/>
      <c r="P276" s="1"/>
      <c r="Q276" s="1"/>
      <c r="R276" s="6" t="s">
        <v>807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48">
        <v>156</v>
      </c>
      <c r="B277" s="249">
        <v>44140</v>
      </c>
      <c r="C277" s="249"/>
      <c r="D277" s="250" t="s">
        <v>417</v>
      </c>
      <c r="E277" s="251" t="s">
        <v>646</v>
      </c>
      <c r="F277" s="251">
        <v>182.5</v>
      </c>
      <c r="G277" s="251"/>
      <c r="H277" s="251">
        <v>248</v>
      </c>
      <c r="I277" s="253">
        <v>248</v>
      </c>
      <c r="J277" s="223" t="s">
        <v>704</v>
      </c>
      <c r="K277" s="224">
        <f t="shared" si="99"/>
        <v>65.5</v>
      </c>
      <c r="L277" s="225">
        <f t="shared" si="100"/>
        <v>0.35890410958904112</v>
      </c>
      <c r="M277" s="220" t="s">
        <v>614</v>
      </c>
      <c r="N277" s="226">
        <v>44214</v>
      </c>
      <c r="O277" s="1"/>
      <c r="P277" s="1"/>
      <c r="Q277" s="1"/>
      <c r="R277" s="6" t="s">
        <v>807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48">
        <v>157</v>
      </c>
      <c r="B278" s="249">
        <v>44140</v>
      </c>
      <c r="C278" s="249"/>
      <c r="D278" s="250" t="s">
        <v>332</v>
      </c>
      <c r="E278" s="251" t="s">
        <v>646</v>
      </c>
      <c r="F278" s="251">
        <v>247.5</v>
      </c>
      <c r="G278" s="251"/>
      <c r="H278" s="251">
        <v>320</v>
      </c>
      <c r="I278" s="253">
        <v>320</v>
      </c>
      <c r="J278" s="223" t="s">
        <v>704</v>
      </c>
      <c r="K278" s="224">
        <f t="shared" si="99"/>
        <v>72.5</v>
      </c>
      <c r="L278" s="225">
        <f t="shared" si="100"/>
        <v>0.29292929292929293</v>
      </c>
      <c r="M278" s="220" t="s">
        <v>614</v>
      </c>
      <c r="N278" s="226">
        <v>44323</v>
      </c>
      <c r="O278" s="1"/>
      <c r="P278" s="1"/>
      <c r="Q278" s="1"/>
      <c r="R278" s="6" t="s">
        <v>807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48">
        <v>158</v>
      </c>
      <c r="B279" s="249">
        <v>44140</v>
      </c>
      <c r="C279" s="249"/>
      <c r="D279" s="250" t="s">
        <v>273</v>
      </c>
      <c r="E279" s="251" t="s">
        <v>646</v>
      </c>
      <c r="F279" s="221">
        <v>925</v>
      </c>
      <c r="G279" s="251"/>
      <c r="H279" s="251">
        <v>1095</v>
      </c>
      <c r="I279" s="253">
        <v>1093</v>
      </c>
      <c r="J279" s="223" t="s">
        <v>837</v>
      </c>
      <c r="K279" s="224">
        <f t="shared" si="99"/>
        <v>170</v>
      </c>
      <c r="L279" s="225">
        <f t="shared" si="100"/>
        <v>0.18378378378378379</v>
      </c>
      <c r="M279" s="220" t="s">
        <v>614</v>
      </c>
      <c r="N279" s="226">
        <v>44201</v>
      </c>
      <c r="O279" s="1"/>
      <c r="P279" s="1"/>
      <c r="Q279" s="1"/>
      <c r="R279" s="6" t="s">
        <v>807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48">
        <v>159</v>
      </c>
      <c r="B280" s="249">
        <v>44140</v>
      </c>
      <c r="C280" s="249"/>
      <c r="D280" s="250" t="s">
        <v>348</v>
      </c>
      <c r="E280" s="251" t="s">
        <v>646</v>
      </c>
      <c r="F280" s="221">
        <v>332.5</v>
      </c>
      <c r="G280" s="251"/>
      <c r="H280" s="251">
        <v>393</v>
      </c>
      <c r="I280" s="253">
        <v>406</v>
      </c>
      <c r="J280" s="223" t="s">
        <v>838</v>
      </c>
      <c r="K280" s="224">
        <f t="shared" si="99"/>
        <v>60.5</v>
      </c>
      <c r="L280" s="225">
        <f t="shared" si="100"/>
        <v>0.18195488721804512</v>
      </c>
      <c r="M280" s="220" t="s">
        <v>614</v>
      </c>
      <c r="N280" s="226">
        <v>44256</v>
      </c>
      <c r="O280" s="1"/>
      <c r="P280" s="1"/>
      <c r="Q280" s="1"/>
      <c r="R280" s="6" t="s">
        <v>807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48">
        <v>160</v>
      </c>
      <c r="B281" s="249">
        <v>44141</v>
      </c>
      <c r="C281" s="249"/>
      <c r="D281" s="250" t="s">
        <v>496</v>
      </c>
      <c r="E281" s="251" t="s">
        <v>646</v>
      </c>
      <c r="F281" s="221">
        <v>231</v>
      </c>
      <c r="G281" s="251"/>
      <c r="H281" s="251">
        <v>281</v>
      </c>
      <c r="I281" s="253">
        <v>281</v>
      </c>
      <c r="J281" s="223" t="s">
        <v>704</v>
      </c>
      <c r="K281" s="224">
        <f t="shared" si="99"/>
        <v>50</v>
      </c>
      <c r="L281" s="225">
        <f t="shared" si="100"/>
        <v>0.21645021645021645</v>
      </c>
      <c r="M281" s="220" t="s">
        <v>614</v>
      </c>
      <c r="N281" s="226">
        <v>44358</v>
      </c>
      <c r="O281" s="1"/>
      <c r="P281" s="1"/>
      <c r="Q281" s="1"/>
      <c r="R281" s="6" t="s">
        <v>807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75">
        <v>161</v>
      </c>
      <c r="B282" s="268">
        <v>44187</v>
      </c>
      <c r="C282" s="268"/>
      <c r="D282" s="269" t="s">
        <v>469</v>
      </c>
      <c r="E282" s="56" t="s">
        <v>646</v>
      </c>
      <c r="F282" s="270" t="s">
        <v>839</v>
      </c>
      <c r="G282" s="56"/>
      <c r="H282" s="56"/>
      <c r="I282" s="271">
        <v>239</v>
      </c>
      <c r="J282" s="266" t="s">
        <v>617</v>
      </c>
      <c r="K282" s="266"/>
      <c r="L282" s="272"/>
      <c r="M282" s="273"/>
      <c r="N282" s="274"/>
      <c r="O282" s="1"/>
      <c r="P282" s="1"/>
      <c r="Q282" s="1"/>
      <c r="R282" s="6" t="s">
        <v>807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75">
        <v>162</v>
      </c>
      <c r="B283" s="268">
        <v>44258</v>
      </c>
      <c r="C283" s="268"/>
      <c r="D283" s="269" t="s">
        <v>834</v>
      </c>
      <c r="E283" s="56" t="s">
        <v>646</v>
      </c>
      <c r="F283" s="270" t="s">
        <v>835</v>
      </c>
      <c r="G283" s="56"/>
      <c r="H283" s="56"/>
      <c r="I283" s="271">
        <v>590</v>
      </c>
      <c r="J283" s="266" t="s">
        <v>617</v>
      </c>
      <c r="K283" s="266"/>
      <c r="L283" s="272"/>
      <c r="M283" s="273"/>
      <c r="N283" s="274"/>
      <c r="O283" s="1"/>
      <c r="P283" s="1"/>
      <c r="R283" s="6" t="s">
        <v>807</v>
      </c>
    </row>
    <row r="284" spans="1:26" ht="12.75" customHeight="1">
      <c r="A284" s="248">
        <v>163</v>
      </c>
      <c r="B284" s="249">
        <v>44274</v>
      </c>
      <c r="C284" s="249"/>
      <c r="D284" s="250" t="s">
        <v>348</v>
      </c>
      <c r="E284" s="251" t="s">
        <v>646</v>
      </c>
      <c r="F284" s="221">
        <v>355</v>
      </c>
      <c r="G284" s="251"/>
      <c r="H284" s="251">
        <v>422.5</v>
      </c>
      <c r="I284" s="253">
        <v>420</v>
      </c>
      <c r="J284" s="223" t="s">
        <v>840</v>
      </c>
      <c r="K284" s="224">
        <f t="shared" ref="K284:K286" si="101">H284-F284</f>
        <v>67.5</v>
      </c>
      <c r="L284" s="225">
        <f t="shared" ref="L284:L286" si="102">K284/F284</f>
        <v>0.19014084507042253</v>
      </c>
      <c r="M284" s="220" t="s">
        <v>614</v>
      </c>
      <c r="N284" s="226">
        <v>44361</v>
      </c>
      <c r="O284" s="1"/>
      <c r="R284" s="276" t="s">
        <v>807</v>
      </c>
    </row>
    <row r="285" spans="1:26" ht="12.75" customHeight="1">
      <c r="A285" s="248">
        <v>164</v>
      </c>
      <c r="B285" s="249">
        <v>44295</v>
      </c>
      <c r="C285" s="249"/>
      <c r="D285" s="250" t="s">
        <v>841</v>
      </c>
      <c r="E285" s="251" t="s">
        <v>646</v>
      </c>
      <c r="F285" s="221">
        <v>555</v>
      </c>
      <c r="G285" s="251"/>
      <c r="H285" s="251">
        <v>663</v>
      </c>
      <c r="I285" s="253">
        <v>663</v>
      </c>
      <c r="J285" s="223" t="s">
        <v>842</v>
      </c>
      <c r="K285" s="224">
        <f t="shared" si="101"/>
        <v>108</v>
      </c>
      <c r="L285" s="225">
        <f t="shared" si="102"/>
        <v>0.19459459459459461</v>
      </c>
      <c r="M285" s="220" t="s">
        <v>614</v>
      </c>
      <c r="N285" s="226">
        <v>44321</v>
      </c>
      <c r="O285" s="1"/>
      <c r="P285" s="1"/>
      <c r="Q285" s="1"/>
      <c r="R285" s="276" t="s">
        <v>807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48">
        <v>165</v>
      </c>
      <c r="B286" s="249">
        <v>44308</v>
      </c>
      <c r="C286" s="249"/>
      <c r="D286" s="250" t="s">
        <v>385</v>
      </c>
      <c r="E286" s="251" t="s">
        <v>646</v>
      </c>
      <c r="F286" s="221">
        <v>126.5</v>
      </c>
      <c r="G286" s="251"/>
      <c r="H286" s="251">
        <v>155</v>
      </c>
      <c r="I286" s="253">
        <v>155</v>
      </c>
      <c r="J286" s="223" t="s">
        <v>704</v>
      </c>
      <c r="K286" s="224">
        <f t="shared" si="101"/>
        <v>28.5</v>
      </c>
      <c r="L286" s="225">
        <f t="shared" si="102"/>
        <v>0.22529644268774704</v>
      </c>
      <c r="M286" s="220" t="s">
        <v>614</v>
      </c>
      <c r="N286" s="226">
        <v>44362</v>
      </c>
      <c r="O286" s="1"/>
      <c r="R286" s="276" t="s">
        <v>807</v>
      </c>
    </row>
    <row r="287" spans="1:26" ht="12.75" customHeight="1">
      <c r="A287" s="275">
        <v>166</v>
      </c>
      <c r="B287" s="268">
        <v>44368</v>
      </c>
      <c r="C287" s="268"/>
      <c r="D287" s="269" t="s">
        <v>404</v>
      </c>
      <c r="E287" s="56" t="s">
        <v>646</v>
      </c>
      <c r="F287" s="270" t="s">
        <v>843</v>
      </c>
      <c r="G287" s="56"/>
      <c r="H287" s="56"/>
      <c r="I287" s="271">
        <v>344</v>
      </c>
      <c r="J287" s="266" t="s">
        <v>617</v>
      </c>
      <c r="K287" s="275"/>
      <c r="L287" s="268"/>
      <c r="M287" s="268"/>
      <c r="N287" s="269"/>
      <c r="O287" s="1"/>
      <c r="R287" s="276" t="s">
        <v>807</v>
      </c>
    </row>
    <row r="288" spans="1:26" ht="12.75" customHeight="1">
      <c r="A288" s="275">
        <v>167</v>
      </c>
      <c r="B288" s="268">
        <v>44368</v>
      </c>
      <c r="C288" s="268"/>
      <c r="D288" s="269" t="s">
        <v>496</v>
      </c>
      <c r="E288" s="56" t="s">
        <v>646</v>
      </c>
      <c r="F288" s="270" t="s">
        <v>844</v>
      </c>
      <c r="G288" s="56"/>
      <c r="H288" s="56"/>
      <c r="I288" s="271">
        <v>320</v>
      </c>
      <c r="J288" s="266" t="s">
        <v>617</v>
      </c>
      <c r="K288" s="275"/>
      <c r="L288" s="268"/>
      <c r="M288" s="268"/>
      <c r="N288" s="269"/>
      <c r="O288" s="44"/>
      <c r="R288" s="276" t="s">
        <v>807</v>
      </c>
    </row>
    <row r="289" spans="1:18" ht="12.75" customHeight="1">
      <c r="A289" s="275">
        <v>168</v>
      </c>
      <c r="B289" s="268">
        <v>44406</v>
      </c>
      <c r="C289" s="268"/>
      <c r="D289" s="269" t="s">
        <v>385</v>
      </c>
      <c r="E289" s="56" t="s">
        <v>646</v>
      </c>
      <c r="F289" s="270" t="s">
        <v>849</v>
      </c>
      <c r="G289" s="56"/>
      <c r="H289" s="56"/>
      <c r="I289" s="56">
        <v>200</v>
      </c>
      <c r="J289" s="266" t="s">
        <v>617</v>
      </c>
      <c r="K289" s="275"/>
      <c r="L289" s="268"/>
      <c r="M289" s="268"/>
      <c r="N289" s="269"/>
      <c r="O289" s="44"/>
      <c r="R289" s="276" t="s">
        <v>807</v>
      </c>
    </row>
    <row r="290" spans="1:18" ht="12.75" customHeight="1">
      <c r="F290" s="59"/>
      <c r="G290" s="59"/>
      <c r="H290" s="59"/>
      <c r="I290" s="59"/>
      <c r="J290" s="44"/>
      <c r="K290" s="59"/>
      <c r="L290" s="59"/>
      <c r="M290" s="59"/>
      <c r="O290" s="44"/>
      <c r="R290" s="276"/>
    </row>
    <row r="291" spans="1:18" ht="12.75" customHeight="1">
      <c r="F291" s="59"/>
      <c r="G291" s="59"/>
      <c r="H291" s="59"/>
      <c r="I291" s="59"/>
      <c r="J291" s="44"/>
      <c r="K291" s="59"/>
      <c r="L291" s="59"/>
      <c r="M291" s="59"/>
      <c r="O291" s="44"/>
      <c r="R291" s="276"/>
    </row>
    <row r="292" spans="1:18" ht="12.75" customHeight="1">
      <c r="F292" s="59"/>
      <c r="G292" s="59"/>
      <c r="H292" s="59"/>
      <c r="I292" s="59"/>
      <c r="J292" s="44"/>
      <c r="K292" s="59"/>
      <c r="L292" s="59"/>
      <c r="M292" s="59"/>
      <c r="O292" s="44"/>
      <c r="R292" s="276"/>
    </row>
    <row r="293" spans="1:18" ht="12.75" customHeight="1">
      <c r="F293" s="59"/>
      <c r="G293" s="59"/>
      <c r="H293" s="59"/>
      <c r="I293" s="59"/>
      <c r="J293" s="44"/>
      <c r="K293" s="59"/>
      <c r="L293" s="59"/>
      <c r="M293" s="59"/>
      <c r="O293" s="44"/>
      <c r="R293" s="276"/>
    </row>
    <row r="294" spans="1:18" ht="12.75" customHeight="1">
      <c r="A294" s="275"/>
      <c r="B294" s="277" t="s">
        <v>845</v>
      </c>
      <c r="F294" s="59"/>
      <c r="G294" s="59"/>
      <c r="H294" s="59"/>
      <c r="I294" s="59"/>
      <c r="J294" s="44"/>
      <c r="K294" s="59"/>
      <c r="L294" s="59"/>
      <c r="M294" s="59"/>
      <c r="O294" s="44"/>
      <c r="R294" s="276"/>
    </row>
    <row r="295" spans="1:18" ht="12.75" customHeight="1">
      <c r="F295" s="59"/>
      <c r="G295" s="59"/>
      <c r="H295" s="59"/>
      <c r="I295" s="59"/>
      <c r="J295" s="44"/>
      <c r="K295" s="59"/>
      <c r="L295" s="59"/>
      <c r="M295" s="59"/>
      <c r="O295" s="44"/>
      <c r="R295" s="59"/>
    </row>
    <row r="296" spans="1:18" ht="12.75" customHeight="1">
      <c r="F296" s="59"/>
      <c r="G296" s="59"/>
      <c r="H296" s="59"/>
      <c r="I296" s="59"/>
      <c r="J296" s="44"/>
      <c r="K296" s="59"/>
      <c r="L296" s="59"/>
      <c r="M296" s="59"/>
      <c r="O296" s="44"/>
      <c r="R296" s="59"/>
    </row>
    <row r="297" spans="1:18" ht="12.75" customHeight="1">
      <c r="F297" s="59"/>
      <c r="G297" s="59"/>
      <c r="H297" s="59"/>
      <c r="I297" s="59"/>
      <c r="J297" s="44"/>
      <c r="K297" s="59"/>
      <c r="L297" s="59"/>
      <c r="M297" s="59"/>
      <c r="O297" s="44"/>
      <c r="R297" s="59"/>
    </row>
    <row r="298" spans="1:18" ht="12.75" customHeight="1">
      <c r="F298" s="59"/>
      <c r="G298" s="59"/>
      <c r="H298" s="59"/>
      <c r="I298" s="59"/>
      <c r="J298" s="44"/>
      <c r="K298" s="59"/>
      <c r="L298" s="59"/>
      <c r="M298" s="59"/>
      <c r="O298" s="44"/>
      <c r="R298" s="59"/>
    </row>
    <row r="299" spans="1:18" ht="12.75" customHeight="1">
      <c r="F299" s="59"/>
      <c r="G299" s="59"/>
      <c r="H299" s="59"/>
      <c r="I299" s="59"/>
      <c r="J299" s="44"/>
      <c r="K299" s="59"/>
      <c r="L299" s="59"/>
      <c r="M299" s="59"/>
      <c r="O299" s="44"/>
      <c r="R299" s="59"/>
    </row>
    <row r="300" spans="1:18" ht="12.75" customHeight="1">
      <c r="F300" s="59"/>
      <c r="G300" s="59"/>
      <c r="H300" s="59"/>
      <c r="I300" s="59"/>
      <c r="J300" s="44"/>
      <c r="K300" s="59"/>
      <c r="L300" s="59"/>
      <c r="M300" s="59"/>
      <c r="O300" s="44"/>
      <c r="R300" s="59"/>
    </row>
    <row r="301" spans="1:18" ht="12.75" customHeight="1">
      <c r="F301" s="59"/>
      <c r="G301" s="59"/>
      <c r="H301" s="59"/>
      <c r="I301" s="59"/>
      <c r="J301" s="44"/>
      <c r="K301" s="59"/>
      <c r="L301" s="59"/>
      <c r="M301" s="59"/>
      <c r="O301" s="44"/>
      <c r="R301" s="59"/>
    </row>
    <row r="302" spans="1:18" ht="12.75" customHeight="1">
      <c r="F302" s="59"/>
      <c r="G302" s="59"/>
      <c r="H302" s="59"/>
      <c r="I302" s="59"/>
      <c r="J302" s="44"/>
      <c r="K302" s="59"/>
      <c r="L302" s="59"/>
      <c r="M302" s="59"/>
      <c r="O302" s="44"/>
      <c r="R302" s="59"/>
    </row>
    <row r="303" spans="1:18" ht="12.75" customHeight="1">
      <c r="F303" s="59"/>
      <c r="G303" s="59"/>
      <c r="H303" s="59"/>
      <c r="I303" s="59"/>
      <c r="J303" s="44"/>
      <c r="K303" s="59"/>
      <c r="L303" s="59"/>
      <c r="M303" s="59"/>
      <c r="O303" s="44"/>
      <c r="R303" s="59"/>
    </row>
    <row r="304" spans="1:18" ht="12.75" customHeight="1">
      <c r="A304" s="278"/>
      <c r="F304" s="59"/>
      <c r="G304" s="59"/>
      <c r="H304" s="59"/>
      <c r="I304" s="59"/>
      <c r="J304" s="44"/>
      <c r="K304" s="59"/>
      <c r="L304" s="59"/>
      <c r="M304" s="59"/>
      <c r="O304" s="44"/>
      <c r="R304" s="59"/>
    </row>
    <row r="305" spans="1:18" ht="12.75" customHeight="1">
      <c r="A305" s="278"/>
      <c r="F305" s="59"/>
      <c r="G305" s="59"/>
      <c r="H305" s="59"/>
      <c r="I305" s="59"/>
      <c r="J305" s="44"/>
      <c r="K305" s="59"/>
      <c r="L305" s="59"/>
      <c r="M305" s="59"/>
      <c r="O305" s="44"/>
      <c r="R305" s="59"/>
    </row>
    <row r="306" spans="1:18" ht="12.75" customHeight="1">
      <c r="A306" s="56"/>
      <c r="F306" s="59"/>
      <c r="G306" s="59"/>
      <c r="H306" s="59"/>
      <c r="I306" s="59"/>
      <c r="J306" s="44"/>
      <c r="K306" s="59"/>
      <c r="L306" s="59"/>
      <c r="M306" s="59"/>
      <c r="O306" s="44"/>
      <c r="R306" s="59"/>
    </row>
    <row r="307" spans="1:18" ht="12.75" customHeight="1">
      <c r="F307" s="59"/>
      <c r="G307" s="59"/>
      <c r="H307" s="59"/>
      <c r="I307" s="59"/>
      <c r="J307" s="44"/>
      <c r="K307" s="59"/>
      <c r="L307" s="59"/>
      <c r="M307" s="59"/>
      <c r="O307" s="44"/>
      <c r="R307" s="59"/>
    </row>
    <row r="308" spans="1:18" ht="12.75" customHeight="1">
      <c r="F308" s="59"/>
      <c r="G308" s="59"/>
      <c r="H308" s="59"/>
      <c r="I308" s="59"/>
      <c r="J308" s="44"/>
      <c r="K308" s="59"/>
      <c r="L308" s="59"/>
      <c r="M308" s="59"/>
      <c r="O308" s="44"/>
      <c r="R308" s="59"/>
    </row>
    <row r="309" spans="1:18" ht="12.75" customHeight="1">
      <c r="F309" s="59"/>
      <c r="G309" s="59"/>
      <c r="H309" s="59"/>
      <c r="I309" s="59"/>
      <c r="J309" s="44"/>
      <c r="K309" s="59"/>
      <c r="L309" s="59"/>
      <c r="M309" s="59"/>
      <c r="O309" s="44"/>
      <c r="R309" s="59"/>
    </row>
    <row r="310" spans="1:18" ht="12.75" customHeight="1">
      <c r="F310" s="59"/>
      <c r="G310" s="59"/>
      <c r="H310" s="59"/>
      <c r="I310" s="59"/>
      <c r="J310" s="44"/>
      <c r="K310" s="59"/>
      <c r="L310" s="59"/>
      <c r="M310" s="59"/>
      <c r="O310" s="44"/>
      <c r="R310" s="59"/>
    </row>
    <row r="311" spans="1:18" ht="12.75" customHeight="1">
      <c r="F311" s="59"/>
      <c r="G311" s="59"/>
      <c r="H311" s="59"/>
      <c r="I311" s="59"/>
      <c r="J311" s="44"/>
      <c r="K311" s="59"/>
      <c r="L311" s="59"/>
      <c r="M311" s="59"/>
      <c r="O311" s="44"/>
      <c r="R311" s="59"/>
    </row>
    <row r="312" spans="1:18" ht="12.75" customHeight="1">
      <c r="F312" s="59"/>
      <c r="G312" s="59"/>
      <c r="H312" s="59"/>
      <c r="I312" s="59"/>
      <c r="J312" s="44"/>
      <c r="K312" s="59"/>
      <c r="L312" s="59"/>
      <c r="M312" s="59"/>
      <c r="O312" s="44"/>
      <c r="R312" s="59"/>
    </row>
    <row r="313" spans="1:18" ht="12.75" customHeight="1">
      <c r="F313" s="59"/>
      <c r="G313" s="59"/>
      <c r="H313" s="59"/>
      <c r="I313" s="59"/>
      <c r="J313" s="44"/>
      <c r="K313" s="59"/>
      <c r="L313" s="59"/>
      <c r="M313" s="59"/>
      <c r="O313" s="44"/>
      <c r="R313" s="59"/>
    </row>
    <row r="314" spans="1:18" ht="12.75" customHeight="1">
      <c r="F314" s="59"/>
      <c r="G314" s="59"/>
      <c r="H314" s="59"/>
      <c r="I314" s="59"/>
      <c r="J314" s="44"/>
      <c r="K314" s="59"/>
      <c r="L314" s="59"/>
      <c r="M314" s="59"/>
      <c r="O314" s="44"/>
      <c r="R314" s="59"/>
    </row>
    <row r="315" spans="1:18" ht="12.75" customHeight="1">
      <c r="F315" s="59"/>
      <c r="G315" s="59"/>
      <c r="H315" s="59"/>
      <c r="I315" s="59"/>
      <c r="J315" s="44"/>
      <c r="K315" s="59"/>
      <c r="L315" s="59"/>
      <c r="M315" s="59"/>
      <c r="O315" s="44"/>
      <c r="R315" s="59"/>
    </row>
    <row r="316" spans="1:18" ht="12.75" customHeight="1">
      <c r="F316" s="59"/>
      <c r="G316" s="59"/>
      <c r="H316" s="59"/>
      <c r="I316" s="59"/>
      <c r="J316" s="44"/>
      <c r="K316" s="59"/>
      <c r="L316" s="59"/>
      <c r="M316" s="59"/>
      <c r="O316" s="44"/>
      <c r="R316" s="59"/>
    </row>
    <row r="317" spans="1:18" ht="12.75" customHeight="1">
      <c r="F317" s="59"/>
      <c r="G317" s="59"/>
      <c r="H317" s="59"/>
      <c r="I317" s="59"/>
      <c r="J317" s="44"/>
      <c r="K317" s="59"/>
      <c r="L317" s="59"/>
      <c r="M317" s="59"/>
      <c r="O317" s="44"/>
      <c r="R317" s="59"/>
    </row>
    <row r="318" spans="1:18" ht="12.75" customHeight="1">
      <c r="F318" s="59"/>
      <c r="G318" s="59"/>
      <c r="H318" s="59"/>
      <c r="I318" s="59"/>
      <c r="J318" s="44"/>
      <c r="K318" s="59"/>
      <c r="L318" s="59"/>
      <c r="M318" s="59"/>
      <c r="O318" s="44"/>
      <c r="R318" s="59"/>
    </row>
    <row r="319" spans="1:18" ht="12.75" customHeight="1">
      <c r="F319" s="59"/>
      <c r="G319" s="59"/>
      <c r="H319" s="59"/>
      <c r="I319" s="59"/>
      <c r="J319" s="44"/>
      <c r="K319" s="59"/>
      <c r="L319" s="59"/>
      <c r="M319" s="59"/>
      <c r="O319" s="44"/>
      <c r="R319" s="59"/>
    </row>
    <row r="320" spans="1:18" ht="12.75" customHeight="1">
      <c r="F320" s="59"/>
      <c r="G320" s="59"/>
      <c r="H320" s="59"/>
      <c r="I320" s="59"/>
      <c r="J320" s="44"/>
      <c r="K320" s="59"/>
      <c r="L320" s="59"/>
      <c r="M320" s="59"/>
      <c r="O320" s="44"/>
      <c r="R320" s="59"/>
    </row>
    <row r="321" spans="6:18" ht="12.75" customHeight="1">
      <c r="F321" s="59"/>
      <c r="G321" s="59"/>
      <c r="H321" s="59"/>
      <c r="I321" s="59"/>
      <c r="J321" s="44"/>
      <c r="K321" s="59"/>
      <c r="L321" s="59"/>
      <c r="M321" s="59"/>
      <c r="O321" s="44"/>
      <c r="R321" s="59"/>
    </row>
    <row r="322" spans="6:18" ht="12.75" customHeight="1">
      <c r="F322" s="59"/>
      <c r="G322" s="59"/>
      <c r="H322" s="59"/>
      <c r="I322" s="59"/>
      <c r="J322" s="44"/>
      <c r="K322" s="59"/>
      <c r="L322" s="59"/>
      <c r="M322" s="59"/>
      <c r="O322" s="44"/>
      <c r="R322" s="59"/>
    </row>
    <row r="323" spans="6:18" ht="12.75" customHeight="1">
      <c r="F323" s="59"/>
      <c r="G323" s="59"/>
      <c r="H323" s="59"/>
      <c r="I323" s="59"/>
      <c r="J323" s="44"/>
      <c r="K323" s="59"/>
      <c r="L323" s="59"/>
      <c r="M323" s="59"/>
      <c r="O323" s="44"/>
      <c r="R323" s="59"/>
    </row>
    <row r="324" spans="6:18" ht="12.75" customHeight="1"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6:18" ht="12.75" customHeight="1"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6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6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6:18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6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6:18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6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6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6:18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6:18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6:18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6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  <row r="471" spans="6:18" ht="12.75" customHeight="1">
      <c r="F471" s="59"/>
      <c r="G471" s="59"/>
      <c r="H471" s="59"/>
      <c r="I471" s="59"/>
      <c r="J471" s="44"/>
      <c r="K471" s="59"/>
      <c r="L471" s="59"/>
      <c r="M471" s="59"/>
      <c r="O471" s="44"/>
      <c r="R471" s="59"/>
    </row>
    <row r="472" spans="6:18" ht="12.75" customHeight="1">
      <c r="F472" s="59"/>
      <c r="G472" s="59"/>
      <c r="H472" s="59"/>
      <c r="I472" s="59"/>
      <c r="J472" s="44"/>
      <c r="K472" s="59"/>
      <c r="L472" s="59"/>
      <c r="M472" s="59"/>
      <c r="O472" s="44"/>
      <c r="R472" s="59"/>
    </row>
    <row r="473" spans="6:18" ht="12.75" customHeight="1">
      <c r="F473" s="59"/>
      <c r="G473" s="59"/>
      <c r="H473" s="59"/>
      <c r="I473" s="59"/>
      <c r="J473" s="44"/>
      <c r="K473" s="59"/>
      <c r="L473" s="59"/>
      <c r="M473" s="59"/>
      <c r="O473" s="44"/>
      <c r="R473" s="59"/>
    </row>
    <row r="474" spans="6:18" ht="12.75" customHeight="1">
      <c r="F474" s="59"/>
      <c r="G474" s="59"/>
      <c r="H474" s="59"/>
      <c r="I474" s="59"/>
      <c r="J474" s="44"/>
      <c r="K474" s="59"/>
      <c r="L474" s="59"/>
      <c r="M474" s="59"/>
      <c r="O474" s="44"/>
      <c r="R474" s="59"/>
    </row>
    <row r="475" spans="6:18" ht="12.75" customHeight="1">
      <c r="F475" s="59"/>
      <c r="G475" s="59"/>
      <c r="H475" s="59"/>
      <c r="I475" s="59"/>
      <c r="J475" s="44"/>
      <c r="K475" s="59"/>
      <c r="L475" s="59"/>
      <c r="M475" s="59"/>
      <c r="O475" s="44"/>
      <c r="R475" s="59"/>
    </row>
    <row r="476" spans="6:18" ht="12.75" customHeight="1">
      <c r="F476" s="59"/>
      <c r="G476" s="59"/>
      <c r="H476" s="59"/>
      <c r="I476" s="59"/>
      <c r="J476" s="44"/>
      <c r="K476" s="59"/>
      <c r="L476" s="59"/>
      <c r="M476" s="59"/>
      <c r="O476" s="44"/>
      <c r="R476" s="59"/>
    </row>
    <row r="477" spans="6:18" ht="12.75" customHeight="1">
      <c r="F477" s="59"/>
      <c r="G477" s="59"/>
      <c r="H477" s="59"/>
      <c r="I477" s="59"/>
      <c r="J477" s="44"/>
      <c r="K477" s="59"/>
      <c r="L477" s="59"/>
      <c r="M477" s="59"/>
      <c r="O477" s="44"/>
      <c r="R477" s="59"/>
    </row>
    <row r="478" spans="6:18" ht="12.75" customHeight="1">
      <c r="F478" s="59"/>
      <c r="G478" s="59"/>
      <c r="H478" s="59"/>
      <c r="I478" s="59"/>
      <c r="J478" s="44"/>
      <c r="K478" s="59"/>
      <c r="L478" s="59"/>
      <c r="M478" s="59"/>
      <c r="O478" s="44"/>
      <c r="R478" s="59"/>
    </row>
    <row r="479" spans="6:18" ht="12.75" customHeight="1">
      <c r="F479" s="59"/>
      <c r="G479" s="59"/>
      <c r="H479" s="59"/>
      <c r="I479" s="59"/>
      <c r="J479" s="44"/>
      <c r="K479" s="59"/>
      <c r="L479" s="59"/>
      <c r="M479" s="59"/>
      <c r="O479" s="44"/>
      <c r="R479" s="59"/>
    </row>
  </sheetData>
  <autoFilter ref="R1:R302"/>
  <mergeCells count="7">
    <mergeCell ref="O61:O62"/>
    <mergeCell ref="P61:P62"/>
    <mergeCell ref="A61:A62"/>
    <mergeCell ref="B61:B62"/>
    <mergeCell ref="J61:J62"/>
    <mergeCell ref="M61:M62"/>
    <mergeCell ref="N61:N62"/>
  </mergeCells>
  <pageMargins left="0.7" right="0.7" top="0.75" bottom="0.75" header="0.3" footer="0.3"/>
  <pageSetup orientation="portrait" r:id="rId1"/>
  <ignoredErrors>
    <ignoredError sqref="L11:L1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2021-09-13T02:41:44Z</dcterms:modified>
</cp:coreProperties>
</file>