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0736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7" i="7"/>
  <c r="M77" s="1"/>
  <c r="L65"/>
  <c r="K65"/>
  <c r="L63"/>
  <c r="K63"/>
  <c r="M63" s="1"/>
  <c r="L64"/>
  <c r="K64"/>
  <c r="L62"/>
  <c r="K62"/>
  <c r="M62" s="1"/>
  <c r="L34"/>
  <c r="K34"/>
  <c r="L35"/>
  <c r="K35"/>
  <c r="M35" s="1"/>
  <c r="L13"/>
  <c r="K13"/>
  <c r="M13" s="1"/>
  <c r="L94"/>
  <c r="K94"/>
  <c r="L32"/>
  <c r="K32"/>
  <c r="M32" s="1"/>
  <c r="L29"/>
  <c r="K29"/>
  <c r="K76"/>
  <c r="M76" s="1"/>
  <c r="L28"/>
  <c r="K28"/>
  <c r="L11"/>
  <c r="K11"/>
  <c r="M11" s="1"/>
  <c r="L17"/>
  <c r="K17"/>
  <c r="L16"/>
  <c r="K16"/>
  <c r="M16" s="1"/>
  <c r="L61"/>
  <c r="K61"/>
  <c r="L59"/>
  <c r="K59"/>
  <c r="L60"/>
  <c r="K60"/>
  <c r="M60" s="1"/>
  <c r="L33"/>
  <c r="K33"/>
  <c r="L14"/>
  <c r="K75"/>
  <c r="M75" s="1"/>
  <c r="L58"/>
  <c r="M58" s="1"/>
  <c r="K58"/>
  <c r="M17" l="1"/>
  <c r="M65"/>
  <c r="M64"/>
  <c r="M34"/>
  <c r="M94"/>
  <c r="M29"/>
  <c r="M28"/>
  <c r="M6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<sst xmlns="http://schemas.openxmlformats.org/spreadsheetml/2006/main" count="3048" uniqueCount="1133">
  <si>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</si>
  <si>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</si>
  <si>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</si>
  <si>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</si>
  <si>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</si>
  <si>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</si>
  <si>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</si>
  <si>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</si>
  <si>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</si>
  <si>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</si>
  <si>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</si>
  <si>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</si>
  <si>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</si>
  <si>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</si>
  <si>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</si>
  <si>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</si>
  <si>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</si>
  <si>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</si>
  <si>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</si>
  <si>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</si>
  <si>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</si>
  <si>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</si>
  <si>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</si>
  <si>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</si>
  <si>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</si>
  <si>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</si>
  <si>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</si>
  <si>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</si>
  <si>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</si>
  <si>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</si>
  <si>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</si>
  <si>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</si>
  <si>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</si>
  <si>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</si>
  <si>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</si>
  <si>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</si>
  <si>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</si>
  <si>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</si>
  <si>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</si>
  <si>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</si>
  <si>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</si>
  <si>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</si>
  <si>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</si>
  <si>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</si>
  <si>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</si>
  <si>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</si>
  <si>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</si>
  <si>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</si>
  <si>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</si>
  <si>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</si>
  <si>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</si>
  <si>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</si>
  <si>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</si>
  <si>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</si>
  <si>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</si>
  <si>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</si>
  <si>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</si>
  <si>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</si>
  <si>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</si>
  <si>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</si>
  <si>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</si>
  <si>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</si>
  <si>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</si>
  <si>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</si>
  <si>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</si>
  <si>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</si>
  <si>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</si>
  <si>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</si>
  <si>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</si>
  <si>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</si>
  <si>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</si>
  <si>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</si>
  <si>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</si>
  <si>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</si>
  <si>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</si>
  <si>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</si>
  <si>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</si>
  <si>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</si>
  <si>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</si>
  <si>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</si>
  <si>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</si>
  <si>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</si>
  <si>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</si>
  <si>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</si>
  <si>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</si>
  <si>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</si>
  <si>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</si>
  <si>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</si>
  <si>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</si>
  <si>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</si>
  <si>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</si>
  <si>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</si>
  <si>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</si>
  <si>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</si>
  <si>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</si>
  <si>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</si>
  <si>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</si>
  <si>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</si>
  <si>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</si>
  <si>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</si>
  <si>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</si>
  <si>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</si>
  <si>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</si>
  <si>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</si>
  <si>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</si>
  <si>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</si>
  <si>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</si>
  <si>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</si>
  <si>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</si>
  <si>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</si>
  <si>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</si>
  <si>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</si>
  <si>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</si>
  <si>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</si>
  <si>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</si>
  <si>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</si>
  <si>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</si>
  <si>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</si>
  <si>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</si>
  <si>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</si>
  <si>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</si>
  <si>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</si>
  <si>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</si>
  <si>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</si>
  <si>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</si>
  <si>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</si>
  <si>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</si>
  <si>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</si>
  <si>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</si>
  <si>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</si>
  <si>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</si>
  <si>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</si>
  <si>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</si>
  <si>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</si>
  <si>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</si>
  <si>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</si>
  <si>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</si>
  <si>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</si>
  <si>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</si>
  <si>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</si>
  <si>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</si>
  <si>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</si>
  <si>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</si>
  <si>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</si>
  <si>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</si>
  <si>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</si>
  <si>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</si>
  <si>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</si>
  <si>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</si>
  <si>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</si>
  <si>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</si>
  <si>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</si>
  <si>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</si>
  <si>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</si>
  <si>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</si>
  <si>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</si>
  <si>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</si>
  <si>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</si>
  <si>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</si>
  <si>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</si>
  <si>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</si>
  <si>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</si>
  <si>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</si>
  <si>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</si>
  <si>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</si>
  <si>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</si>
  <si>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</si>
  <si>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</si>
  <si>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</si>
  <si>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</si>
  <si>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</si>
  <si>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</si>
  <si>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</si>
  <si>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</si>
  <si>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</si>
  <si>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</si>
  <si>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</si>
  <si>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</si>
  <si>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</si>
  <si>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</si>
  <si>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</si>
  <si>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</si>
  <si>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</si>
  <si>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</si>
  <si>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</si>
  <si>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</si>
  <si>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</si>
  <si>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</si>
  <si>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</si>
  <si>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</si>
  <si>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</si>
  <si>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</si>
  <si>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</si>
  <si>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</si>
  <si>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</si>
  <si>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</si>
  <si>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</si>
  <si>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</si>
  <si>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</si>
  <si>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</si>
  <si>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</si>
  <si>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</si>
  <si>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</si>
  <si>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</si>
  <si>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</si>
  <si>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</si>
  <si>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</si>
  <si>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</si>
  <si>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</si>
  <si>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</si>
  <si>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</si>
  <si>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</si>
  <si>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</si>
  <si>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</si>
  <si>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</si>
  <si>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</si>
  <si>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</si>
  <si>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</si>
  <si>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</si>
  <si>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</si>
  <si>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</si>
  <si>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</si>
  <si>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</si>
  <si>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</si>
  <si>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</si>
  <si>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</si>
  <si>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</si>
  <si>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</si>
  <si>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</si>
  <si>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</si>
  <si>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</si>
  <si>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</si>
  <si>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</si>
  <si>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</si>
  <si>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</si>
  <si>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</si>
  <si>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</si>
  <si>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</si>
  <si>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</si>
  <si>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</si>
  <si>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</si>
  <si>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</si>
  <si>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</si>
  <si>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</si>
  <si>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</si>
  <si>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</si>
  <si>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</si>
  <si>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</si>
  <si>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</si>
  <si>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</si>
  <si>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</si>
  <si>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</si>
  <si>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</si>
  <si>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</si>
  <si>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</si>
  <si>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</si>
  <si>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</si>
  <si>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</si>
  <si>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</si>
  <si>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</si>
  <si>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</si>
  <si>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</si>
  <si>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</si>
  <si>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</si>
  <si>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</si>
  <si>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</si>
  <si>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</si>
  <si>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</si>
  <si>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</si>
  <si>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</si>
  <si>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</si>
  <si>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</si>
  <si>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</si>
  <si>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</si>
  <si>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</si>
  <si>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</si>
  <si>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</si>
  <si>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</si>
  <si>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</si>
  <si>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</si>
  <si>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</si>
  <si>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</si>
  <si>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</si>
  <si>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</si>
  <si>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</si>
  <si>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</si>
  <si>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</si>
  <si>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</si>
  <si>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</si>
  <si>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</si>
  <si>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</si>
  <si>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</si>
  <si>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</si>
  <si>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</si>
  <si>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</si>
  <si>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</si>
  <si>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</si>
  <si>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</si>
  <si>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</si>
  <si>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</si>
  <si>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</si>
  <si>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</si>
  <si>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</si>
  <si>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</si>
  <si>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</si>
  <si>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</si>
  <si>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</si>
  <si>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</si>
  <si>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</si>
  <si>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</si>
  <si>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</si>
  <si>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</si>
  <si>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</si>
  <si>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</si>
  <si>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</si>
  <si>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</si>
  <si>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</si>
  <si>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</si>
  <si>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</si>
  <si>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</si>
  <si>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</si>
  <si>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</si>
  <si>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</si>
  <si>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</si>
  <si>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</si>
  <si>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</si>
  <si>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</si>
  <si>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</si>
  <si>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</si>
  <si>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</si>
  <si>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</si>
  <si>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</si>
  <si>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</si>
  <si>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</si>
  <si>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</si>
  <si>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</si>
  <si>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</si>
  <si>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</si>
  <si>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</si>
  <si>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</si>
  <si>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</si>
  <si>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</si>
  <si>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</si>
  <si>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</si>
  <si>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</si>
  <si>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</si>
  <si>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</si>
  <si>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</si>
  <si>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</si>
  <si>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</si>
  <si>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</si>
  <si>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</si>
  <si>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</si>
  <si>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</si>
  <si>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</si>
  <si>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</si>
  <si>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</si>
  <si>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</si>
  <si>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</si>
  <si>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</si>
  <si>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</si>
  <si>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</si>
  <si>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</si>
  <si>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</si>
  <si>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</si>
  <si>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</si>
  <si>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</si>
  <si>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</si>
  <si>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</si>
  <si>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</si>
  <si>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</si>
  <si>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</si>
  <si>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</si>
  <si>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</si>
  <si>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</si>
  <si>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</si>
  <si>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</si>
  <si>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</si>
  <si>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</si>
  <si>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</si>
  <si>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</si>
  <si>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</si>
  <si>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</si>
  <si>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</si>
  <si>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</si>
  <si>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</si>
  <si>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</si>
  <si>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</si>
  <si>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</si>
  <si>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</si>
  <si>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</si>
  <si>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</si>
  <si>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</si>
  <si>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</si>
  <si>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</si>
  <si>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</si>
  <si>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</si>
  <si>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</si>
  <si>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</si>
  <si>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</si>
  <si>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</si>
  <si>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</si>
  <si>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</si>
  <si>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</si>
  <si>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</si>
  <si>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</si>
  <si>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</si>
  <si>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</si>
  <si>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</si>
  <si>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</si>
  <si>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</si>
  <si>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</si>
  <si>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</si>
  <si>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</si>
  <si>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</si>
  <si>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</si>
  <si>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</si>
  <si>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</si>
  <si>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</si>
  <si>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</si>
  <si>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</si>
  <si>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</si>
  <si>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</si>
  <si>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</si>
  <si>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</si>
  <si>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</si>
  <si>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</si>
  <si>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</si>
  <si>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</si>
  <si>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</si>
  <si>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</si>
  <si>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</si>
  <si>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</si>
  <si>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</si>
  <si>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</si>
  <si>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</si>
  <si>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</si>
  <si>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</si>
  <si>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</si>
  <si>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</si>
  <si>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</si>
  <si>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</si>
  <si>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</si>
  <si>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</si>
  <si>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</si>
  <si>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</si>
  <si>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</si>
  <si>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</si>
  <si>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</si>
  <si>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</si>
  <si>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</si>
  <si>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</si>
  <si>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</si>
  <si>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</si>
  <si>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</si>
  <si>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</si>
  <si>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</si>
  <si>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</si>
  <si>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</si>
  <si>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</si>
  <si>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</si>
  <si>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</si>
  <si>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</si>
  <si>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</si>
  <si>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</si>
  <si>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</si>
  <si>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</si>
  <si>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</si>
  <si>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</si>
  <si>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</si>
  <si>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</si>
  <si>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</si>
  <si>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</si>
  <si>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</si>
  <si>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</si>
  <si>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</si>
  <si>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</si>
  <si>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</si>
  <si>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</si>
  <si>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</si>
  <si>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</si>
  <si>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</si>
  <si>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</si>
  <si>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</si>
  <si>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</si>
  <si>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</si>
  <si>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</si>
  <si>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</si>
  <si>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</si>
  <si>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</si>
  <si>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</si>
  <si>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</si>
  <si>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</si>
  <si>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</si>
  <si>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</si>
  <si>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</si>
  <si>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</si>
  <si>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</si>
  <si>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</si>
  <si>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</si>
  <si>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</si>
  <si>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</si>
  <si>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</si>
  <si>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</si>
  <si>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</si>
  <si>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</si>
  <si>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</si>
  <si>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</si>
  <si>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</si>
  <si>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</si>
  <si>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</si>
  <si>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</si>
  <si>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</si>
  <si>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</si>
  <si>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</si>
  <si>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</si>
  <si>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</si>
  <si>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</si>
  <si>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</si>
  <si>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</si>
  <si>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</si>
  <si>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</si>
  <si>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</si>
  <si>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</si>
  <si>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</si>
  <si>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</si>
  <si>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</si>
  <si>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</si>
  <si>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</si>
  <si>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</si>
  <si>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</si>
  <si>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</si>
  <si>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</si>
  <si>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</si>
  <si>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</si>
  <si>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</si>
  <si>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</si>
  <si>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</si>
  <si>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</si>
  <si>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</si>
  <si>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</si>
  <si>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</si>
  <si>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</si>
  <si>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</si>
  <si>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</si>
  <si>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</si>
  <si>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</si>
  <si>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</si>
  <si>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</si>
  <si>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</si>
  <si>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</si>
  <si>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</si>
  <si>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</si>
  <si>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</si>
  <si>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</si>
  <si>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</si>
  <si>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</si>
  <si>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</si>
  <si>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</si>
  <si>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</si>
  <si>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</si>
  <si>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</si>
  <si>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</si>
  <si>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</si>
  <si>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</si>
  <si>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</si>
  <si>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</si>
  <si>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</si>
  <si>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</si>
  <si>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</si>
  <si>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</si>
  <si>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</si>
  <si>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</si>
  <si>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</si>
  <si>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</si>
  <si>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</si>
  <si>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</si>
  <si>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</si>
  <si>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</si>
  <si>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</si>
  <si>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</si>
  <si>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</si>
  <si>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</si>
  <si>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</si>
  <si>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</si>
  <si>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</si>
  <si>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</si>
  <si>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</si>
  <si>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</si>
  <si>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</si>
  <si>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</si>
  <si>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</si>
  <si>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</si>
  <si>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</si>
  <si>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</si>
  <si>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</si>
  <si>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</si>
  <si>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</si>
  <si>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</si>
  <si>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</si>
  <si>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</si>
  <si>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</si>
  <si>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</si>
  <si>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</si>
  <si>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</si>
  <si>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</si>
  <si>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</si>
  <si>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</si>
  <si>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</si>
  <si>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</si>
  <si>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</si>
  <si>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</si>
  <si>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</si>
  <si>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</si>
  <si>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</si>
  <si>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</si>
  <si>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</si>
  <si>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</si>
  <si>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</si>
  <si>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</si>
  <si>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</si>
  <si>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</si>
  <si>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</si>
  <si>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</si>
  <si>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</si>
  <si>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</si>
  <si>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</si>
  <si>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</si>
  <si>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</si>
  <si>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</si>
  <si>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</si>
  <si>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</si>
  <si>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</si>
  <si>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</si>
  <si>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</si>
  <si>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</si>
  <si>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</si>
  <si>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</si>
  <si>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</si>
  <si>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</si>
  <si>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</si>
  <si>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</si>
  <si>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</si>
  <si>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</si>
  <si>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</si>
  <si>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</si>
  <si>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</si>
  <si>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</si>
  <si>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</si>
  <si>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</si>
  <si>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</si>
  <si>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</si>
  <si>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</si>
  <si>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</si>
  <si>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</si>
  <si>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</si>
  <si>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</si>
  <si>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</si>
  <si>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</si>
  <si>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</si>
  <si>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</si>
  <si>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</si>
  <si>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</si>
  <si>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</si>
  <si>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</si>
  <si>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</si>
  <si>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</si>
  <si>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</si>
  <si>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</si>
  <si>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</si>
  <si>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</si>
  <si>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</si>
  <si>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</si>
  <si>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</si>
  <si>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</si>
  <si>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</si>
  <si>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</si>
  <si>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</si>
  <si>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</si>
  <si>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</si>
  <si>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</si>
  <si>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</si>
  <si>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</si>
  <si>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</si>
  <si>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</si>
  <si>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</si>
  <si>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</si>
  <si>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</si>
  <si>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</si>
  <si>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</si>
  <si>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</si>
  <si>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</si>
  <si>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</si>
  <si>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</si>
  <si>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</si>
  <si>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</si>
  <si>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</si>
  <si>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</si>
  <si>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</si>
  <si>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</si>
  <si>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</si>
  <si>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</si>
  <si>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</si>
  <si>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</si>
  <si>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</si>
  <si>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</si>
  <si>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</si>
  <si>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</si>
  <si>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</si>
  <si>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</si>
  <si>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</si>
  <si>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</si>
  <si>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</si>
  <si>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</si>
  <si>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</si>
  <si>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</si>
  <si>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</si>
  <si>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</si>
  <si>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</si>
  <si>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</si>
  <si>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</si>
  <si>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</si>
  <si>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</si>
  <si>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</si>
  <si>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</si>
  <si>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</si>
  <si>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</si>
  <si>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</si>
  <si>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</si>
  <si>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</si>
  <si>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</si>
  <si>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</si>
  <si>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</si>
  <si>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</si>
  <si>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</si>
  <si>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</si>
  <si>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</si>
  <si>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</si>
  <si>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</si>
  <si>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</si>
  <si>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</si>
  <si>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</si>
  <si>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</si>
  <si>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</si>
  <si>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</si>
  <si>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</si>
  <si>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</si>
  <si>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</si>
  <si>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</si>
  <si>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</si>
  <si>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</si>
  <si>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</si>
  <si>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</si>
  <si>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</si>
  <si>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</si>
  <si>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</si>
  <si>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</si>
  <si>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</si>
  <si>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</si>
  <si>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</si>
  <si>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</si>
  <si>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</si>
  <si>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</si>
  <si>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</si>
  <si>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</si>
  <si>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</si>
  <si>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</si>
  <si>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</si>
  <si>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</si>
  <si>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</si>
  <si>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</si>
  <si>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</si>
  <si>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</si>
  <si>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</si>
  <si>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</si>
  <si>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</si>
  <si>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</si>
  <si>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</si>
  <si>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</si>
  <si>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</si>
  <si>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</si>
  <si>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</si>
  <si>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</si>
  <si>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</si>
  <si>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</si>
  <si>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</si>
  <si>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</si>
  <si>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</si>
  <si>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</si>
  <si>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</si>
  <si>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</si>
  <si>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</si>
  <si>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</si>
  <si>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</si>
  <si>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</si>
  <si>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</si>
  <si>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</si>
  <si>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</si>
  <si>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</si>
  <si>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</si>
  <si>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</si>
  <si>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</si>
  <si>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</si>
  <si>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</si>
  <si>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</si>
  <si>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</si>
  <si>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</si>
  <si>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</si>
  <si>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</si>
  <si>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</si>
  <si>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</si>
  <si>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</si>
  <si>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</si>
  <si>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</si>
  <si>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</si>
  <si>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</si>
  <si>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</si>
  <si>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</si>
  <si>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</si>
  <si>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</si>
  <si>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</si>
  <si>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</si>
  <si>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</si>
  <si>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</si>
  <si>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</si>
  <si>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</si>
  <si>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</si>
  <si>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</si>
  <si>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</si>
  <si>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</si>
  <si>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</si>
  <si>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</si>
  <si>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</si>
  <si>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</si>
  <si>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</si>
  <si>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</si>
  <si>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</si>
  <si>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</si>
  <si>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</si>
  <si>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</si>
  <si>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</si>
  <si>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</si>
  <si>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</si>
  <si>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</si>
  <si>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</si>
  <si>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</si>
  <si>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</si>
  <si>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</si>
  <si>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</si>
  <si>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</si>
  <si>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</si>
  <si>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</si>
  <si>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</si>
  <si>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</si>
  <si>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</si>
  <si>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</si>
  <si>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</si>
  <si>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</si>
  <si>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</si>
  <si>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</si>
  <si>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</si>
  <si>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</si>
  <si>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</si>
  <si>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</si>
  <si>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</si>
  <si>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</si>
  <si>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</si>
  <si>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</si>
  <si>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</si>
  <si>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</si>
  <si>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</si>
  <si>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</si>
  <si>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</si>
  <si>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</si>
  <si>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</si>
  <si>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</si>
  <si>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</si>
  <si>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</si>
  <si>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</si>
  <si>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</si>
  <si>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</si>
  <si>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</si>
  <si>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</si>
  <si>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</si>
  <si>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</si>
  <si>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</si>
  <si>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</si>
  <si>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</si>
  <si>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</si>
  <si>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</si>
  <si>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</si>
  <si>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</si>
  <si>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Rs.25.5/-</t>
  </si>
  <si>
    <t>Profit of Rs.38/-</t>
  </si>
  <si>
    <t>2380-2400</t>
  </si>
  <si>
    <t>Profit of Rs.14.5/-</t>
  </si>
  <si>
    <t>KAPILRAJ</t>
  </si>
  <si>
    <t>UTTAMSTL</t>
  </si>
  <si>
    <t>Uttam Galva Steels Limite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</si>
  <si>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</si>
  <si>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</si>
  <si>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</si>
  <si>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</si>
  <si>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</si>
  <si>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</si>
  <si>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</si>
  <si>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</si>
  <si>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ARCHITORG</t>
  </si>
  <si>
    <t>BRIGHTBR</t>
  </si>
  <si>
    <t>CHDCHEM</t>
  </si>
  <si>
    <t>KIRTI RAMAN MEHTA</t>
  </si>
  <si>
    <t>DIVYA KOTHARI</t>
  </si>
  <si>
    <t>SSPNFIN</t>
  </si>
  <si>
    <t>HEMANT PARMANAND SINGH</t>
  </si>
  <si>
    <t>VMV</t>
  </si>
  <si>
    <t>DWARKESH</t>
  </si>
  <si>
    <t>Dwarikesh Sugar Industrie</t>
  </si>
  <si>
    <t>VIVIDHA</t>
  </si>
  <si>
    <t>Visagar Polytex Ltd</t>
  </si>
  <si>
    <t>SAINATH TRADING COMPANY PRIVATE LIMITED .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</si>
  <si>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</si>
  <si>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</si>
  <si>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</si>
  <si>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</si>
  <si>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</si>
  <si>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</si>
  <si>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7NR</t>
  </si>
  <si>
    <t>PINAL KANCHANLAL SHAH</t>
  </si>
  <si>
    <t>MAYUKH</t>
  </si>
  <si>
    <t>OSIAJEE</t>
  </si>
  <si>
    <t>ESPS FINSERVE PRIVATE LIMITED</t>
  </si>
  <si>
    <t>ADROIT FINANCIAL SERVICES PVT LTD</t>
  </si>
  <si>
    <t>LIBAS</t>
  </si>
  <si>
    <t>Libas Consu Products Ltd</t>
  </si>
  <si>
    <t>MANSI SHARES &amp; STOCK ADVISORS PVT LTD</t>
  </si>
  <si>
    <t>DEN</t>
  </si>
  <si>
    <t>Den Networks Ltd</t>
  </si>
  <si>
    <t>Profit of Rs.8/-</t>
  </si>
  <si>
    <t xml:space="preserve">IRCTC </t>
  </si>
  <si>
    <t>2114-2124</t>
  </si>
  <si>
    <t>2200-2250</t>
  </si>
  <si>
    <t>Profit of Rs.28/-</t>
  </si>
  <si>
    <t>Loss of Rs.21/-</t>
  </si>
  <si>
    <t>Loss of Rs.70/-</t>
  </si>
  <si>
    <t>TECHM 1080 CE JUNE</t>
  </si>
  <si>
    <t>28-32</t>
  </si>
  <si>
    <t>BILLWIN</t>
  </si>
  <si>
    <t>GRISELDA CAROLINA VAZ</t>
  </si>
  <si>
    <t>BIOGEN</t>
  </si>
  <si>
    <t>BNRSEC</t>
  </si>
  <si>
    <t>ALKA JAIN</t>
  </si>
  <si>
    <t>CALSOFT</t>
  </si>
  <si>
    <t>MNIL</t>
  </si>
  <si>
    <t>MRCEXIM</t>
  </si>
  <si>
    <t>BHARAT MALHOTRA</t>
  </si>
  <si>
    <t>NAVEEN GUPTA</t>
  </si>
  <si>
    <t>ARCHIES</t>
  </si>
  <si>
    <t>Archies Limited</t>
  </si>
  <si>
    <t>NK SECURITIES RESEARCH PRIVATE LIMITED</t>
  </si>
  <si>
    <t>BFUTILITIE</t>
  </si>
  <si>
    <t>BF Utilities Limited</t>
  </si>
  <si>
    <t>JUMP TRADING FINANCIAL INDIA PRIVATE LIMITED</t>
  </si>
  <si>
    <t>M/S. PRARTHANA ENTERPRISES</t>
  </si>
  <si>
    <t>VIJETA STOCK &amp; SHARES SERVICES PRIVATE LIMITED VIJETA  STOCK</t>
  </si>
  <si>
    <t>Indiabulls Hsg Fin Ltd</t>
  </si>
  <si>
    <t>JPASSOCIAT</t>
  </si>
  <si>
    <t>Jaiprakash Associates Lim</t>
  </si>
  <si>
    <t>JUMPNET</t>
  </si>
  <si>
    <t>Jump Networks Limited</t>
  </si>
  <si>
    <t>KMSUGAR</t>
  </si>
  <si>
    <t>K.M.Sugar Mills Limited</t>
  </si>
  <si>
    <t>PILITA</t>
  </si>
  <si>
    <t>PIL Italica Lifestyle Ltd</t>
  </si>
  <si>
    <t>TEJAS TRADEFIN LLP</t>
  </si>
  <si>
    <t>TOWER RESEARCH CAPITAL MARKETS INDIA PRIVATE LIMITED</t>
  </si>
  <si>
    <t>UJAAS</t>
  </si>
  <si>
    <t>FOODVILLE HOSPITALITY SERVICES PVT LTD</t>
  </si>
  <si>
    <t>JMTAUTOLTD</t>
  </si>
  <si>
    <t>JMT Auto Limited</t>
  </si>
  <si>
    <t>317-327</t>
  </si>
  <si>
    <t>Buy&lt;&gt;</t>
  </si>
  <si>
    <t xml:space="preserve"> NIFTY 15550 PE 17 JUNE</t>
  </si>
  <si>
    <t>63-66</t>
  </si>
  <si>
    <t>110-120</t>
  </si>
  <si>
    <t>Profit of Rs.4/-</t>
  </si>
  <si>
    <t>2835-2845</t>
  </si>
  <si>
    <t>2980-3020</t>
  </si>
  <si>
    <t>3570-3600</t>
  </si>
  <si>
    <t>3900-4000</t>
  </si>
  <si>
    <t>KAUSHALKUMAR CHATURBHAI SOHAGIA</t>
  </si>
  <si>
    <t>AKASHDEEP</t>
  </si>
  <si>
    <t>SECUROCROP SECURITIES INDIA PRIVATE LIMTED</t>
  </si>
  <si>
    <t>ALEXANDER</t>
  </si>
  <si>
    <t>KAHAR NIKLESH KANAIYABHAI</t>
  </si>
  <si>
    <t>AMBALALSA</t>
  </si>
  <si>
    <t>MANSI SHARE &amp; STOCK ADVISORS PRIVATE LIMITED</t>
  </si>
  <si>
    <t>TOPGAIN FINANCE PRIVATE LIMITED</t>
  </si>
  <si>
    <t>SWETSAM STOCK HOLDING PRIVATE LIMITED</t>
  </si>
  <si>
    <t>NIRAJ RAJNIKANT SHAH</t>
  </si>
  <si>
    <t>PANKAJ DHANJI CHHEDA HUF</t>
  </si>
  <si>
    <t>PARVATHI BALARAMAN</t>
  </si>
  <si>
    <t>RAMSHANKAR BHAGWATIPRASAD DUBEY</t>
  </si>
  <si>
    <t>BP EQUITIES PVT. LTD.</t>
  </si>
  <si>
    <t>STANISLAUSMARTINVIVEKALOYSIUS</t>
  </si>
  <si>
    <t>DGL</t>
  </si>
  <si>
    <t>SUNDARARAJAN SUDHARANI</t>
  </si>
  <si>
    <t>MAANOR INVESTMENTS PRIVATE LIMITED .</t>
  </si>
  <si>
    <t>ECOPLAST</t>
  </si>
  <si>
    <t>BYNASONS</t>
  </si>
  <si>
    <t>GIANLIFE</t>
  </si>
  <si>
    <t>MAULIK CONSULTANCY</t>
  </si>
  <si>
    <t>JINAAM</t>
  </si>
  <si>
    <t>DHIRAJJUNEJA</t>
  </si>
  <si>
    <t>JRFOODS</t>
  </si>
  <si>
    <t>ASHOK KUMAR BISANI</t>
  </si>
  <si>
    <t>KULWANTSINGH</t>
  </si>
  <si>
    <t>KAPILCO</t>
  </si>
  <si>
    <t>PANTOMATH FINANCE PRIVATE LIMITED</t>
  </si>
  <si>
    <t>RAHUL ANANTRAI MEHTA</t>
  </si>
  <si>
    <t>KOTHARI &amp;SONS HUF</t>
  </si>
  <si>
    <t>AMISHA YADAV</t>
  </si>
  <si>
    <t>AJEET SINGH BISEN</t>
  </si>
  <si>
    <t>KDDL</t>
  </si>
  <si>
    <t>K INDIA OPPORTUNITIES FUND LIMITED CLASS S</t>
  </si>
  <si>
    <t>KITARA INDIA MICRO CAP GROWTH FUND</t>
  </si>
  <si>
    <t>MAHACORP</t>
  </si>
  <si>
    <t>TURBOT TRADERS PRIVATE LIMITED</t>
  </si>
  <si>
    <t>MANCREDIT</t>
  </si>
  <si>
    <t>GALARY TRADING PRIVATE LIMITED</t>
  </si>
  <si>
    <t>MASL</t>
  </si>
  <si>
    <t>ASHUTOSH PRAKASH GADKARI .</t>
  </si>
  <si>
    <t>ALPAPRADEEPBHATT</t>
  </si>
  <si>
    <t>AARKEN ADVISORS PRIVATE LIMITED</t>
  </si>
  <si>
    <t>OPTIFIN</t>
  </si>
  <si>
    <t>MUKESH MANUBHAI SHAH</t>
  </si>
  <si>
    <t>VEAM CAPITALS PRIVATE LIMITED</t>
  </si>
  <si>
    <t>NAVRAAV ELECTRO LIMITED</t>
  </si>
  <si>
    <t>ANITA SARNA</t>
  </si>
  <si>
    <t>PRAVEG</t>
  </si>
  <si>
    <t>SHOBHNABEN MANOJBHAI PATEL</t>
  </si>
  <si>
    <t>PRISMMEDI</t>
  </si>
  <si>
    <t>HETAL BHAVESH SHAH .</t>
  </si>
  <si>
    <t>RIBATEX</t>
  </si>
  <si>
    <t>RAJINDER PARSAD</t>
  </si>
  <si>
    <t>SURYAAMBA</t>
  </si>
  <si>
    <t>P PRABHAKARREDDY</t>
  </si>
  <si>
    <t>TUNITEX</t>
  </si>
  <si>
    <t>RAMAKRISHN SEKAR</t>
  </si>
  <si>
    <t>KOOKMIN SECURITIES PRIVATE LIMITED</t>
  </si>
  <si>
    <t>ESPS FINSERVE PRIVATE LIMITED.</t>
  </si>
  <si>
    <t>NITISH BHARGAV</t>
  </si>
  <si>
    <t>ROOPA SHARMA</t>
  </si>
  <si>
    <t>AKSHARCHEM</t>
  </si>
  <si>
    <t>AksharChem India Limited</t>
  </si>
  <si>
    <t>XTX MARKETS LLP</t>
  </si>
  <si>
    <t>ANKUR BIOCHEM PRIVATE  LIMITED</t>
  </si>
  <si>
    <t>ALKALI</t>
  </si>
  <si>
    <t>Alkali Metals Limited</t>
  </si>
  <si>
    <t>ARIES</t>
  </si>
  <si>
    <t>Aries Agro Limited</t>
  </si>
  <si>
    <t>JATESH JAIN</t>
  </si>
  <si>
    <t>S I INVESTMENTS ## BROKING PVT.LTD</t>
  </si>
  <si>
    <t>CENTEXT</t>
  </si>
  <si>
    <t>Century Extrusions Limite</t>
  </si>
  <si>
    <t>SHAH NIRAJ RAJNIKANT</t>
  </si>
  <si>
    <t>DLINKINDIA</t>
  </si>
  <si>
    <t>D-Link India Ltd</t>
  </si>
  <si>
    <t>GEECEE</t>
  </si>
  <si>
    <t>GeeCee Ventures Limited</t>
  </si>
  <si>
    <t>ASHWIN KUMAR KOTHARI</t>
  </si>
  <si>
    <t>MEENA ASHWIN KOTHARI</t>
  </si>
  <si>
    <t>KOTAK SECURITIES LTD</t>
  </si>
  <si>
    <t>SURJECTIVE RESEARCH CAPITAL LLP</t>
  </si>
  <si>
    <t>IRB Infrastructure Develo</t>
  </si>
  <si>
    <t>Jai Corp Limited</t>
  </si>
  <si>
    <t>MULTIPLIER S AND S ADV PVT LTD</t>
  </si>
  <si>
    <t>KULWANT SINGH</t>
  </si>
  <si>
    <t>KELLTONTEC</t>
  </si>
  <si>
    <t>Kellton Tech Sol Ltd</t>
  </si>
  <si>
    <t>LINGARAJU GOWDA  MALLIKARJUNAPPA</t>
  </si>
  <si>
    <t>KHADIM</t>
  </si>
  <si>
    <t>Khadim India Limited</t>
  </si>
  <si>
    <t>VLS FINANCE LTD</t>
  </si>
  <si>
    <t>ANISH J SARAF HUF</t>
  </si>
  <si>
    <t>NELCO</t>
  </si>
  <si>
    <t>Nelco Ltd.</t>
  </si>
  <si>
    <t>ORTINLAB</t>
  </si>
  <si>
    <t>Ortin Laboratories Ltd</t>
  </si>
  <si>
    <t>MUKUL MAHESHWARI</t>
  </si>
  <si>
    <t>NAMAN SECURITIES &amp; FINANCE PVT LTD</t>
  </si>
  <si>
    <t>PODDARHOUS</t>
  </si>
  <si>
    <t>Poddar House &amp; Dvpt Ltd</t>
  </si>
  <si>
    <t>K INDIA OPPORTUNITIES FUND LIMITED - CLASS S</t>
  </si>
  <si>
    <t>RIIL</t>
  </si>
  <si>
    <t>Reliance Indl Infra Ltd</t>
  </si>
  <si>
    <t>GOLDMINE STOCKS PRIVATE LIMITED</t>
  </si>
  <si>
    <t>SKMEGGPROD</t>
  </si>
  <si>
    <t>SKM Egg Products Export</t>
  </si>
  <si>
    <t>TERASOFT</t>
  </si>
  <si>
    <t>Tera Software Limited</t>
  </si>
  <si>
    <t>TRF</t>
  </si>
  <si>
    <t>TRF Limited</t>
  </si>
  <si>
    <t>RAVI SHANKARAN</t>
  </si>
  <si>
    <t>RAGINI CHETAN MEHTA</t>
  </si>
  <si>
    <t>VERTOZ</t>
  </si>
  <si>
    <t>Vertoz Advertising Ltd</t>
  </si>
  <si>
    <t>VIKASWSP</t>
  </si>
  <si>
    <t>Vikas Wsp Ltd</t>
  </si>
  <si>
    <t>SONY  SEBASTIAN</t>
  </si>
  <si>
    <t>WATERBASE</t>
  </si>
  <si>
    <t>Waterbase Limited</t>
  </si>
  <si>
    <t>ZENTEC</t>
  </si>
  <si>
    <t>Zen Technologies Limited</t>
  </si>
  <si>
    <t>VAIBHAV STOCK AND DERIVATIVES BROKING PRIVATE LIMITED</t>
  </si>
  <si>
    <t>BBTCL</t>
  </si>
  <si>
    <t>B&amp;B Triplewall Cont Ltd</t>
  </si>
  <si>
    <t>SAI PARYAVARAN CONSTRUCTIONS PRIVATE LIMITED</t>
  </si>
  <si>
    <t>SARASWATI COMMERCIAL (INDIA) LTD</t>
  </si>
  <si>
    <t>INDLMETER</t>
  </si>
  <si>
    <t>IMP Powers Ltd</t>
  </si>
  <si>
    <t>CANBANK FACTORS LTD</t>
  </si>
  <si>
    <t>KAKATCEM</t>
  </si>
  <si>
    <t>Kakatiya Cements Ltd</t>
  </si>
  <si>
    <t>MAHIMTURA NISHANT MITRASEN</t>
  </si>
  <si>
    <t>Mold-Tek Packaging Ltd</t>
  </si>
  <si>
    <t>ITI MUTUAL FUND</t>
  </si>
  <si>
    <t>RELIGARE</t>
  </si>
  <si>
    <t>Religare Enterprises Limi</t>
  </si>
  <si>
    <t>MARUTI NANDAN COLONIZERS PRIVATE LIMITED</t>
  </si>
  <si>
    <t>GAJANAND GOYAL</t>
  </si>
  <si>
    <t>DHRUMIL PRAVINCHANDRA  GALA</t>
  </si>
  <si>
    <t>PRAVIN N GALA (HUF)</t>
  </si>
  <si>
    <t>NIRMALA PRAVINCHANDRA  GALA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</si>
</sst>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44358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44358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16" t="s">
        <v>16</v>
      </c>
      <c r="B9" s="518" t="s">
        <v>17</v>
      </c>
      <c r="C9" s="518" t="s">
        <v>18</v>
      </c>
      <c r="D9" s="518" t="s">
        <v>829</v>
      </c>
      <c r="E9" s="251" t="s">
        <v>19</v>
      </c>
      <c r="F9" s="251" t="s">
        <v>20</v>
      </c>
      <c r="G9" s="513" t="s">
        <v>21</v>
      </c>
      <c r="H9" s="514"/>
      <c r="I9" s="515"/>
      <c r="J9" s="513" t="s">
        <v>22</v>
      </c>
      <c r="K9" s="514"/>
      <c r="L9" s="515"/>
      <c r="M9" s="251"/>
      <c r="N9" s="258"/>
      <c r="O9" s="258"/>
      <c r="P9" s="258"/>
    </row>
    <row r="10" spans="1:16" ht="59.25" customHeight="1">
      <c r="A10" s="517"/>
      <c r="B10" s="519" t="s">
        <v>17</v>
      </c>
      <c r="C10" s="519"/>
      <c r="D10" s="519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6" t="s">
        <v>35</v>
      </c>
      <c r="D11" s="437">
        <v>44371</v>
      </c>
      <c r="E11" s="275">
        <v>35266.35</v>
      </c>
      <c r="F11" s="275">
        <v>35138.783333333333</v>
      </c>
      <c r="G11" s="287">
        <v>34957.566666666666</v>
      </c>
      <c r="H11" s="287">
        <v>34648.783333333333</v>
      </c>
      <c r="I11" s="287">
        <v>34467.566666666666</v>
      </c>
      <c r="J11" s="287">
        <v>35447.566666666666</v>
      </c>
      <c r="K11" s="287">
        <v>35628.783333333326</v>
      </c>
      <c r="L11" s="287">
        <v>35937.566666666666</v>
      </c>
      <c r="M11" s="274">
        <v>35320</v>
      </c>
      <c r="N11" s="274">
        <v>34830</v>
      </c>
      <c r="O11" s="434">
        <v>1781700</v>
      </c>
      <c r="P11" s="435">
        <v>-5.6177989670242352E-2</v>
      </c>
    </row>
    <row r="12" spans="1:16" ht="14.4">
      <c r="A12" s="254">
        <v>2</v>
      </c>
      <c r="B12" s="343" t="s">
        <v>34</v>
      </c>
      <c r="C12" s="436" t="s">
        <v>36</v>
      </c>
      <c r="D12" s="437">
        <v>44371</v>
      </c>
      <c r="E12" s="288">
        <v>15751.25</v>
      </c>
      <c r="F12" s="288">
        <v>15725.333333333334</v>
      </c>
      <c r="G12" s="289">
        <v>15682.866666666669</v>
      </c>
      <c r="H12" s="289">
        <v>15614.483333333335</v>
      </c>
      <c r="I12" s="289">
        <v>15572.01666666667</v>
      </c>
      <c r="J12" s="289">
        <v>15793.716666666667</v>
      </c>
      <c r="K12" s="289">
        <v>15836.183333333331</v>
      </c>
      <c r="L12" s="289">
        <v>15904.566666666666</v>
      </c>
      <c r="M12" s="276">
        <v>15767.8</v>
      </c>
      <c r="N12" s="276">
        <v>15656.95</v>
      </c>
      <c r="O12" s="291">
        <v>12356500</v>
      </c>
      <c r="P12" s="292">
        <v>6.2065942377776247E-2</v>
      </c>
    </row>
    <row r="13" spans="1:16" ht="14.4">
      <c r="A13" s="254">
        <v>3</v>
      </c>
      <c r="B13" s="343" t="s">
        <v>34</v>
      </c>
      <c r="C13" s="436" t="s">
        <v>827</v>
      </c>
      <c r="D13" s="437">
        <v>44371</v>
      </c>
      <c r="E13" s="402">
        <v>16699.05</v>
      </c>
      <c r="F13" s="402">
        <v>16637.599999999999</v>
      </c>
      <c r="G13" s="403">
        <v>16540.349999999999</v>
      </c>
      <c r="H13" s="403">
        <v>16381.650000000001</v>
      </c>
      <c r="I13" s="403">
        <v>16284.400000000001</v>
      </c>
      <c r="J13" s="403">
        <v>16796.299999999996</v>
      </c>
      <c r="K13" s="403">
        <v>16893.549999999996</v>
      </c>
      <c r="L13" s="403">
        <v>17052.249999999993</v>
      </c>
      <c r="M13" s="404">
        <v>16734.849999999999</v>
      </c>
      <c r="N13" s="404">
        <v>16478.900000000001</v>
      </c>
      <c r="O13" s="405">
        <v>13360</v>
      </c>
      <c r="P13" s="406">
        <v>0.11333333333333333</v>
      </c>
    </row>
    <row r="14" spans="1:16" ht="14.4">
      <c r="A14" s="254">
        <v>4</v>
      </c>
      <c r="B14" s="363" t="s">
        <v>837</v>
      </c>
      <c r="C14" s="436" t="s">
        <v>735</v>
      </c>
      <c r="D14" s="437">
        <v>44371</v>
      </c>
      <c r="E14" s="288">
        <v>1811.6</v>
      </c>
      <c r="F14" s="288">
        <v>1801.1500000000003</v>
      </c>
      <c r="G14" s="289">
        <v>1784.6000000000006</v>
      </c>
      <c r="H14" s="289">
        <v>1757.6000000000004</v>
      </c>
      <c r="I14" s="289">
        <v>1741.0500000000006</v>
      </c>
      <c r="J14" s="289">
        <v>1828.1500000000005</v>
      </c>
      <c r="K14" s="289">
        <v>1844.7000000000003</v>
      </c>
      <c r="L14" s="289">
        <v>1871.7000000000005</v>
      </c>
      <c r="M14" s="276">
        <v>1817.7</v>
      </c>
      <c r="N14" s="276">
        <v>1774.15</v>
      </c>
      <c r="O14" s="291">
        <v>1258850</v>
      </c>
      <c r="P14" s="292">
        <v>-6.1470215462610903E-2</v>
      </c>
    </row>
    <row r="15" spans="1:16" ht="14.4">
      <c r="A15" s="254">
        <v>5</v>
      </c>
      <c r="B15" s="343" t="s">
        <v>37</v>
      </c>
      <c r="C15" s="436" t="s">
        <v>38</v>
      </c>
      <c r="D15" s="437">
        <v>44371</v>
      </c>
      <c r="E15" s="288">
        <v>2039.05</v>
      </c>
      <c r="F15" s="288">
        <v>2034.0333333333335</v>
      </c>
      <c r="G15" s="289">
        <v>2021.3166666666671</v>
      </c>
      <c r="H15" s="289">
        <v>2003.5833333333335</v>
      </c>
      <c r="I15" s="289">
        <v>1990.866666666667</v>
      </c>
      <c r="J15" s="289">
        <v>2051.7666666666673</v>
      </c>
      <c r="K15" s="289">
        <v>2064.4833333333336</v>
      </c>
      <c r="L15" s="289">
        <v>2082.2166666666672</v>
      </c>
      <c r="M15" s="276">
        <v>2046.75</v>
      </c>
      <c r="N15" s="276">
        <v>2016.3</v>
      </c>
      <c r="O15" s="291">
        <v>2220000</v>
      </c>
      <c r="P15" s="292">
        <v>9.7793950420741408E-3</v>
      </c>
    </row>
    <row r="16" spans="1:16" ht="14.4">
      <c r="A16" s="254">
        <v>6</v>
      </c>
      <c r="B16" s="343" t="s">
        <v>39</v>
      </c>
      <c r="C16" s="436" t="s">
        <v>40</v>
      </c>
      <c r="D16" s="437">
        <v>44371</v>
      </c>
      <c r="E16" s="288">
        <v>1615</v>
      </c>
      <c r="F16" s="288">
        <v>1614.8333333333333</v>
      </c>
      <c r="G16" s="289">
        <v>1594.6666666666665</v>
      </c>
      <c r="H16" s="289">
        <v>1574.3333333333333</v>
      </c>
      <c r="I16" s="289">
        <v>1554.1666666666665</v>
      </c>
      <c r="J16" s="289">
        <v>1635.1666666666665</v>
      </c>
      <c r="K16" s="289">
        <v>1655.333333333333</v>
      </c>
      <c r="L16" s="289">
        <v>1675.6666666666665</v>
      </c>
      <c r="M16" s="276">
        <v>1635</v>
      </c>
      <c r="N16" s="276">
        <v>1594.5</v>
      </c>
      <c r="O16" s="291">
        <v>19829000</v>
      </c>
      <c r="P16" s="292">
        <v>-5.0428643469490669E-5</v>
      </c>
    </row>
    <row r="17" spans="1:16" ht="14.4">
      <c r="A17" s="254">
        <v>7</v>
      </c>
      <c r="B17" s="343" t="s">
        <v>39</v>
      </c>
      <c r="C17" s="436" t="s">
        <v>41</v>
      </c>
      <c r="D17" s="437">
        <v>44371</v>
      </c>
      <c r="E17" s="288">
        <v>851.15</v>
      </c>
      <c r="F17" s="288">
        <v>854.5333333333333</v>
      </c>
      <c r="G17" s="289">
        <v>843.11666666666656</v>
      </c>
      <c r="H17" s="289">
        <v>835.08333333333326</v>
      </c>
      <c r="I17" s="289">
        <v>823.66666666666652</v>
      </c>
      <c r="J17" s="289">
        <v>862.56666666666661</v>
      </c>
      <c r="K17" s="289">
        <v>873.98333333333335</v>
      </c>
      <c r="L17" s="289">
        <v>882.01666666666665</v>
      </c>
      <c r="M17" s="276">
        <v>865.95</v>
      </c>
      <c r="N17" s="276">
        <v>846.5</v>
      </c>
      <c r="O17" s="291">
        <v>77293750</v>
      </c>
      <c r="P17" s="292">
        <v>2.736425865621054E-2</v>
      </c>
    </row>
    <row r="18" spans="1:16" ht="14.4">
      <c r="A18" s="254">
        <v>8</v>
      </c>
      <c r="B18" s="343" t="s">
        <v>51</v>
      </c>
      <c r="C18" s="436" t="s">
        <v>226</v>
      </c>
      <c r="D18" s="437">
        <v>44371</v>
      </c>
      <c r="E18" s="288">
        <v>3144.05</v>
      </c>
      <c r="F18" s="288">
        <v>3136.0666666666671</v>
      </c>
      <c r="G18" s="289">
        <v>3116.1833333333343</v>
      </c>
      <c r="H18" s="289">
        <v>3088.3166666666671</v>
      </c>
      <c r="I18" s="289">
        <v>3068.4333333333343</v>
      </c>
      <c r="J18" s="289">
        <v>3163.9333333333343</v>
      </c>
      <c r="K18" s="289">
        <v>3183.8166666666666</v>
      </c>
      <c r="L18" s="289">
        <v>3211.6833333333343</v>
      </c>
      <c r="M18" s="276">
        <v>3155.95</v>
      </c>
      <c r="N18" s="276">
        <v>3108.2</v>
      </c>
      <c r="O18" s="291">
        <v>592600</v>
      </c>
      <c r="P18" s="292">
        <v>4.6996466431095403E-2</v>
      </c>
    </row>
    <row r="19" spans="1:16" ht="14.4">
      <c r="A19" s="254">
        <v>9</v>
      </c>
      <c r="B19" s="343" t="s">
        <v>43</v>
      </c>
      <c r="C19" s="436" t="s">
        <v>44</v>
      </c>
      <c r="D19" s="437">
        <v>44371</v>
      </c>
      <c r="E19" s="288">
        <v>760.95</v>
      </c>
      <c r="F19" s="288">
        <v>760.0333333333333</v>
      </c>
      <c r="G19" s="289">
        <v>757.06666666666661</v>
      </c>
      <c r="H19" s="289">
        <v>753.18333333333328</v>
      </c>
      <c r="I19" s="289">
        <v>750.21666666666658</v>
      </c>
      <c r="J19" s="289">
        <v>763.91666666666663</v>
      </c>
      <c r="K19" s="289">
        <v>766.88333333333333</v>
      </c>
      <c r="L19" s="289">
        <v>770.76666666666665</v>
      </c>
      <c r="M19" s="276">
        <v>763</v>
      </c>
      <c r="N19" s="276">
        <v>756.15</v>
      </c>
      <c r="O19" s="291">
        <v>10399000</v>
      </c>
      <c r="P19" s="292">
        <v>3.3770744886144344E-3</v>
      </c>
    </row>
    <row r="20" spans="1:16" ht="14.4">
      <c r="A20" s="254">
        <v>10</v>
      </c>
      <c r="B20" s="343" t="s">
        <v>37</v>
      </c>
      <c r="C20" s="436" t="s">
        <v>45</v>
      </c>
      <c r="D20" s="437">
        <v>44371</v>
      </c>
      <c r="E20" s="288">
        <v>341.65</v>
      </c>
      <c r="F20" s="288">
        <v>340.41666666666669</v>
      </c>
      <c r="G20" s="289">
        <v>336.58333333333337</v>
      </c>
      <c r="H20" s="289">
        <v>331.51666666666671</v>
      </c>
      <c r="I20" s="289">
        <v>327.68333333333339</v>
      </c>
      <c r="J20" s="289">
        <v>345.48333333333335</v>
      </c>
      <c r="K20" s="289">
        <v>349.31666666666672</v>
      </c>
      <c r="L20" s="289">
        <v>354.38333333333333</v>
      </c>
      <c r="M20" s="276">
        <v>344.25</v>
      </c>
      <c r="N20" s="276">
        <v>335.35</v>
      </c>
      <c r="O20" s="291">
        <v>18216000</v>
      </c>
      <c r="P20" s="292">
        <v>1.5894261335117951E-2</v>
      </c>
    </row>
    <row r="21" spans="1:16" ht="14.4">
      <c r="A21" s="254">
        <v>11</v>
      </c>
      <c r="B21" s="343" t="s">
        <v>51</v>
      </c>
      <c r="C21" s="436" t="s">
        <v>294</v>
      </c>
      <c r="D21" s="437">
        <v>44371</v>
      </c>
      <c r="E21" s="288">
        <v>978.8</v>
      </c>
      <c r="F21" s="288">
        <v>975.38333333333321</v>
      </c>
      <c r="G21" s="289">
        <v>969.61666666666645</v>
      </c>
      <c r="H21" s="289">
        <v>960.43333333333328</v>
      </c>
      <c r="I21" s="289">
        <v>954.66666666666652</v>
      </c>
      <c r="J21" s="289">
        <v>984.56666666666638</v>
      </c>
      <c r="K21" s="289">
        <v>990.33333333333326</v>
      </c>
      <c r="L21" s="289">
        <v>999.51666666666631</v>
      </c>
      <c r="M21" s="276">
        <v>981.15</v>
      </c>
      <c r="N21" s="276">
        <v>966.2</v>
      </c>
      <c r="O21" s="291">
        <v>1468500</v>
      </c>
      <c r="P21" s="292">
        <v>1.876172607879925E-3</v>
      </c>
    </row>
    <row r="22" spans="1:16" ht="14.4">
      <c r="A22" s="254">
        <v>12</v>
      </c>
      <c r="B22" s="343" t="s">
        <v>39</v>
      </c>
      <c r="C22" s="436" t="s">
        <v>46</v>
      </c>
      <c r="D22" s="437">
        <v>44371</v>
      </c>
      <c r="E22" s="288">
        <v>3341</v>
      </c>
      <c r="F22" s="288">
        <v>3336.15</v>
      </c>
      <c r="G22" s="289">
        <v>3310.3</v>
      </c>
      <c r="H22" s="289">
        <v>3279.6</v>
      </c>
      <c r="I22" s="289">
        <v>3253.75</v>
      </c>
      <c r="J22" s="289">
        <v>3366.8500000000004</v>
      </c>
      <c r="K22" s="289">
        <v>3392.7</v>
      </c>
      <c r="L22" s="289">
        <v>3423.4000000000005</v>
      </c>
      <c r="M22" s="276">
        <v>3362</v>
      </c>
      <c r="N22" s="276">
        <v>3305.45</v>
      </c>
      <c r="O22" s="291">
        <v>1675000</v>
      </c>
      <c r="P22" s="292">
        <v>-2.089726728043256E-2</v>
      </c>
    </row>
    <row r="23" spans="1:16" ht="14.4">
      <c r="A23" s="254">
        <v>13</v>
      </c>
      <c r="B23" s="343" t="s">
        <v>43</v>
      </c>
      <c r="C23" s="436" t="s">
        <v>47</v>
      </c>
      <c r="D23" s="437">
        <v>44371</v>
      </c>
      <c r="E23" s="288">
        <v>241.05</v>
      </c>
      <c r="F23" s="288">
        <v>239.93333333333331</v>
      </c>
      <c r="G23" s="289">
        <v>237.86666666666662</v>
      </c>
      <c r="H23" s="289">
        <v>234.68333333333331</v>
      </c>
      <c r="I23" s="289">
        <v>232.61666666666662</v>
      </c>
      <c r="J23" s="289">
        <v>243.11666666666662</v>
      </c>
      <c r="K23" s="289">
        <v>245.18333333333328</v>
      </c>
      <c r="L23" s="289">
        <v>248.36666666666662</v>
      </c>
      <c r="M23" s="276">
        <v>242</v>
      </c>
      <c r="N23" s="276">
        <v>236.75</v>
      </c>
      <c r="O23" s="291">
        <v>14672500</v>
      </c>
      <c r="P23" s="292">
        <v>2.7485994397759103E-2</v>
      </c>
    </row>
    <row r="24" spans="1:16" ht="14.4">
      <c r="A24" s="254">
        <v>14</v>
      </c>
      <c r="B24" s="343" t="s">
        <v>43</v>
      </c>
      <c r="C24" s="436" t="s">
        <v>48</v>
      </c>
      <c r="D24" s="437">
        <v>44371</v>
      </c>
      <c r="E24" s="288">
        <v>127.45</v>
      </c>
      <c r="F24" s="288">
        <v>127.38333333333333</v>
      </c>
      <c r="G24" s="289">
        <v>126.31666666666666</v>
      </c>
      <c r="H24" s="289">
        <v>125.18333333333334</v>
      </c>
      <c r="I24" s="289">
        <v>124.11666666666667</v>
      </c>
      <c r="J24" s="289">
        <v>128.51666666666665</v>
      </c>
      <c r="K24" s="289">
        <v>129.58333333333331</v>
      </c>
      <c r="L24" s="289">
        <v>130.71666666666664</v>
      </c>
      <c r="M24" s="276">
        <v>128.44999999999999</v>
      </c>
      <c r="N24" s="276">
        <v>126.25</v>
      </c>
      <c r="O24" s="291">
        <v>38736000</v>
      </c>
      <c r="P24" s="292">
        <v>1.9788150389942962E-3</v>
      </c>
    </row>
    <row r="25" spans="1:16" ht="14.4">
      <c r="A25" s="254">
        <v>15</v>
      </c>
      <c r="B25" s="343" t="s">
        <v>49</v>
      </c>
      <c r="C25" s="436" t="s">
        <v>50</v>
      </c>
      <c r="D25" s="437">
        <v>44371</v>
      </c>
      <c r="E25" s="288">
        <v>2954.6</v>
      </c>
      <c r="F25" s="288">
        <v>2946.1666666666665</v>
      </c>
      <c r="G25" s="289">
        <v>2932.4333333333329</v>
      </c>
      <c r="H25" s="289">
        <v>2910.2666666666664</v>
      </c>
      <c r="I25" s="289">
        <v>2896.5333333333328</v>
      </c>
      <c r="J25" s="289">
        <v>2968.333333333333</v>
      </c>
      <c r="K25" s="289">
        <v>2982.0666666666666</v>
      </c>
      <c r="L25" s="289">
        <v>3004.2333333333331</v>
      </c>
      <c r="M25" s="276">
        <v>2959.9</v>
      </c>
      <c r="N25" s="276">
        <v>2924</v>
      </c>
      <c r="O25" s="291">
        <v>4173000</v>
      </c>
      <c r="P25" s="292">
        <v>-1.834862385321101E-2</v>
      </c>
    </row>
    <row r="26" spans="1:16" ht="14.4">
      <c r="A26" s="254">
        <v>16</v>
      </c>
      <c r="B26" s="343" t="s">
        <v>53</v>
      </c>
      <c r="C26" s="436" t="s">
        <v>222</v>
      </c>
      <c r="D26" s="437">
        <v>44371</v>
      </c>
      <c r="E26" s="288">
        <v>993.05</v>
      </c>
      <c r="F26" s="288">
        <v>992.5333333333333</v>
      </c>
      <c r="G26" s="289">
        <v>980.76666666666665</v>
      </c>
      <c r="H26" s="289">
        <v>968.48333333333335</v>
      </c>
      <c r="I26" s="289">
        <v>956.7166666666667</v>
      </c>
      <c r="J26" s="289">
        <v>1004.8166666666666</v>
      </c>
      <c r="K26" s="289">
        <v>1016.5833333333333</v>
      </c>
      <c r="L26" s="289">
        <v>1028.8666666666666</v>
      </c>
      <c r="M26" s="276">
        <v>1004.3</v>
      </c>
      <c r="N26" s="276">
        <v>980.25</v>
      </c>
      <c r="O26" s="291">
        <v>2560000</v>
      </c>
      <c r="P26" s="292">
        <v>9.7064495393186206E-2</v>
      </c>
    </row>
    <row r="27" spans="1:16" ht="14.4">
      <c r="A27" s="254">
        <v>17</v>
      </c>
      <c r="B27" s="343" t="s">
        <v>51</v>
      </c>
      <c r="C27" s="436" t="s">
        <v>52</v>
      </c>
      <c r="D27" s="437">
        <v>44371</v>
      </c>
      <c r="E27" s="288">
        <v>967.7</v>
      </c>
      <c r="F27" s="288">
        <v>970.73333333333323</v>
      </c>
      <c r="G27" s="289">
        <v>959.66666666666652</v>
      </c>
      <c r="H27" s="289">
        <v>951.63333333333333</v>
      </c>
      <c r="I27" s="289">
        <v>940.56666666666661</v>
      </c>
      <c r="J27" s="289">
        <v>978.76666666666642</v>
      </c>
      <c r="K27" s="289">
        <v>989.83333333333326</v>
      </c>
      <c r="L27" s="289">
        <v>997.86666666666633</v>
      </c>
      <c r="M27" s="276">
        <v>981.8</v>
      </c>
      <c r="N27" s="276">
        <v>962.7</v>
      </c>
      <c r="O27" s="291">
        <v>10505300</v>
      </c>
      <c r="P27" s="292">
        <v>-1.1921501497829676E-2</v>
      </c>
    </row>
    <row r="28" spans="1:16" ht="14.4">
      <c r="A28" s="254">
        <v>18</v>
      </c>
      <c r="B28" s="343" t="s">
        <v>53</v>
      </c>
      <c r="C28" s="436" t="s">
        <v>54</v>
      </c>
      <c r="D28" s="437">
        <v>44371</v>
      </c>
      <c r="E28" s="288">
        <v>745</v>
      </c>
      <c r="F28" s="288">
        <v>741.66666666666663</v>
      </c>
      <c r="G28" s="289">
        <v>737.33333333333326</v>
      </c>
      <c r="H28" s="289">
        <v>729.66666666666663</v>
      </c>
      <c r="I28" s="289">
        <v>725.33333333333326</v>
      </c>
      <c r="J28" s="289">
        <v>749.33333333333326</v>
      </c>
      <c r="K28" s="289">
        <v>753.66666666666652</v>
      </c>
      <c r="L28" s="289">
        <v>761.33333333333326</v>
      </c>
      <c r="M28" s="276">
        <v>746</v>
      </c>
      <c r="N28" s="276">
        <v>734</v>
      </c>
      <c r="O28" s="291">
        <v>33956400</v>
      </c>
      <c r="P28" s="292">
        <v>-4.3697194998310242E-2</v>
      </c>
    </row>
    <row r="29" spans="1:16" ht="14.4">
      <c r="A29" s="254">
        <v>19</v>
      </c>
      <c r="B29" s="343" t="s">
        <v>43</v>
      </c>
      <c r="C29" s="436" t="s">
        <v>55</v>
      </c>
      <c r="D29" s="437">
        <v>44371</v>
      </c>
      <c r="E29" s="288">
        <v>4198.6000000000004</v>
      </c>
      <c r="F29" s="288">
        <v>4208.5999999999995</v>
      </c>
      <c r="G29" s="289">
        <v>4170.2499999999991</v>
      </c>
      <c r="H29" s="289">
        <v>4141.8999999999996</v>
      </c>
      <c r="I29" s="289">
        <v>4103.5499999999993</v>
      </c>
      <c r="J29" s="289">
        <v>4236.9499999999989</v>
      </c>
      <c r="K29" s="289">
        <v>4275.2999999999993</v>
      </c>
      <c r="L29" s="289">
        <v>4303.6499999999987</v>
      </c>
      <c r="M29" s="276">
        <v>4246.95</v>
      </c>
      <c r="N29" s="276">
        <v>4180.25</v>
      </c>
      <c r="O29" s="291">
        <v>1488500</v>
      </c>
      <c r="P29" s="292">
        <v>1.1552837240910635E-2</v>
      </c>
    </row>
    <row r="30" spans="1:16" ht="14.4">
      <c r="A30" s="254">
        <v>20</v>
      </c>
      <c r="B30" s="343" t="s">
        <v>56</v>
      </c>
      <c r="C30" s="436" t="s">
        <v>57</v>
      </c>
      <c r="D30" s="437">
        <v>44371</v>
      </c>
      <c r="E30" s="288">
        <v>12056</v>
      </c>
      <c r="F30" s="288">
        <v>11960.283333333335</v>
      </c>
      <c r="G30" s="289">
        <v>11636.66666666667</v>
      </c>
      <c r="H30" s="289">
        <v>11217.333333333336</v>
      </c>
      <c r="I30" s="289">
        <v>10893.716666666671</v>
      </c>
      <c r="J30" s="289">
        <v>12379.616666666669</v>
      </c>
      <c r="K30" s="289">
        <v>12703.233333333334</v>
      </c>
      <c r="L30" s="289">
        <v>13122.566666666668</v>
      </c>
      <c r="M30" s="276">
        <v>12283.9</v>
      </c>
      <c r="N30" s="276">
        <v>11540.95</v>
      </c>
      <c r="O30" s="291">
        <v>698025</v>
      </c>
      <c r="P30" s="292">
        <v>-3.6675407121170303E-2</v>
      </c>
    </row>
    <row r="31" spans="1:16" ht="14.4">
      <c r="A31" s="254">
        <v>21</v>
      </c>
      <c r="B31" s="343" t="s">
        <v>56</v>
      </c>
      <c r="C31" s="436" t="s">
        <v>58</v>
      </c>
      <c r="D31" s="437">
        <v>44371</v>
      </c>
      <c r="E31" s="288">
        <v>6114.6</v>
      </c>
      <c r="F31" s="288">
        <v>5981.8166666666666</v>
      </c>
      <c r="G31" s="289">
        <v>5823.6333333333332</v>
      </c>
      <c r="H31" s="289">
        <v>5532.666666666667</v>
      </c>
      <c r="I31" s="289">
        <v>5374.4833333333336</v>
      </c>
      <c r="J31" s="289">
        <v>6272.7833333333328</v>
      </c>
      <c r="K31" s="289">
        <v>6430.9666666666653</v>
      </c>
      <c r="L31" s="289">
        <v>6721.9333333333325</v>
      </c>
      <c r="M31" s="276">
        <v>6140</v>
      </c>
      <c r="N31" s="276">
        <v>5690.85</v>
      </c>
      <c r="O31" s="291">
        <v>4153125</v>
      </c>
      <c r="P31" s="292">
        <v>8.217705686925933E-2</v>
      </c>
    </row>
    <row r="32" spans="1:16" ht="14.4">
      <c r="A32" s="254">
        <v>22</v>
      </c>
      <c r="B32" s="343" t="s">
        <v>43</v>
      </c>
      <c r="C32" s="436" t="s">
        <v>59</v>
      </c>
      <c r="D32" s="437">
        <v>44371</v>
      </c>
      <c r="E32" s="288">
        <v>2273</v>
      </c>
      <c r="F32" s="288">
        <v>2278.7166666666667</v>
      </c>
      <c r="G32" s="289">
        <v>2242.5833333333335</v>
      </c>
      <c r="H32" s="289">
        <v>2212.166666666667</v>
      </c>
      <c r="I32" s="289">
        <v>2176.0333333333338</v>
      </c>
      <c r="J32" s="289">
        <v>2309.1333333333332</v>
      </c>
      <c r="K32" s="289">
        <v>2345.2666666666664</v>
      </c>
      <c r="L32" s="289">
        <v>2375.6833333333329</v>
      </c>
      <c r="M32" s="276">
        <v>2314.85</v>
      </c>
      <c r="N32" s="276">
        <v>2248.3000000000002</v>
      </c>
      <c r="O32" s="291">
        <v>1139600</v>
      </c>
      <c r="P32" s="292">
        <v>3.1872509960159362E-2</v>
      </c>
    </row>
    <row r="33" spans="1:16" ht="14.4">
      <c r="A33" s="254">
        <v>23</v>
      </c>
      <c r="B33" s="343" t="s">
        <v>53</v>
      </c>
      <c r="C33" s="436" t="s">
        <v>229</v>
      </c>
      <c r="D33" s="437">
        <v>44371</v>
      </c>
      <c r="E33" s="288">
        <v>321.75</v>
      </c>
      <c r="F33" s="288">
        <v>320.45</v>
      </c>
      <c r="G33" s="289">
        <v>317.25</v>
      </c>
      <c r="H33" s="289">
        <v>312.75</v>
      </c>
      <c r="I33" s="289">
        <v>309.55</v>
      </c>
      <c r="J33" s="289">
        <v>324.95</v>
      </c>
      <c r="K33" s="289">
        <v>328.14999999999992</v>
      </c>
      <c r="L33" s="289">
        <v>332.65</v>
      </c>
      <c r="M33" s="276">
        <v>323.64999999999998</v>
      </c>
      <c r="N33" s="276">
        <v>315.95</v>
      </c>
      <c r="O33" s="291">
        <v>18932400</v>
      </c>
      <c r="P33" s="292">
        <v>1.3392427016090181E-2</v>
      </c>
    </row>
    <row r="34" spans="1:16" ht="14.4">
      <c r="A34" s="254">
        <v>24</v>
      </c>
      <c r="B34" s="343" t="s">
        <v>53</v>
      </c>
      <c r="C34" s="436" t="s">
        <v>60</v>
      </c>
      <c r="D34" s="437">
        <v>44371</v>
      </c>
      <c r="E34" s="288">
        <v>85.15</v>
      </c>
      <c r="F34" s="288">
        <v>84.3</v>
      </c>
      <c r="G34" s="289">
        <v>82.85</v>
      </c>
      <c r="H34" s="289">
        <v>80.55</v>
      </c>
      <c r="I34" s="289">
        <v>79.099999999999994</v>
      </c>
      <c r="J34" s="289">
        <v>86.6</v>
      </c>
      <c r="K34" s="289">
        <v>88.050000000000011</v>
      </c>
      <c r="L34" s="289">
        <v>90.35</v>
      </c>
      <c r="M34" s="276">
        <v>85.75</v>
      </c>
      <c r="N34" s="276">
        <v>82</v>
      </c>
      <c r="O34" s="291">
        <v>176939100</v>
      </c>
      <c r="P34" s="292">
        <v>-1.0339637458281526E-2</v>
      </c>
    </row>
    <row r="35" spans="1:16" ht="14.4">
      <c r="A35" s="254">
        <v>25</v>
      </c>
      <c r="B35" s="343" t="s">
        <v>49</v>
      </c>
      <c r="C35" s="436" t="s">
        <v>62</v>
      </c>
      <c r="D35" s="437">
        <v>44371</v>
      </c>
      <c r="E35" s="288">
        <v>1638.35</v>
      </c>
      <c r="F35" s="288">
        <v>1618.3500000000001</v>
      </c>
      <c r="G35" s="289">
        <v>1574.5000000000002</v>
      </c>
      <c r="H35" s="289">
        <v>1510.65</v>
      </c>
      <c r="I35" s="289">
        <v>1466.8000000000002</v>
      </c>
      <c r="J35" s="289">
        <v>1682.2000000000003</v>
      </c>
      <c r="K35" s="289">
        <v>1726.0500000000002</v>
      </c>
      <c r="L35" s="289">
        <v>1789.9000000000003</v>
      </c>
      <c r="M35" s="276">
        <v>1662.2</v>
      </c>
      <c r="N35" s="276">
        <v>1554.5</v>
      </c>
      <c r="O35" s="291">
        <v>1361250</v>
      </c>
      <c r="P35" s="292">
        <v>0.31439192777482738</v>
      </c>
    </row>
    <row r="36" spans="1:16" ht="14.4">
      <c r="A36" s="254">
        <v>26</v>
      </c>
      <c r="B36" s="343" t="s">
        <v>63</v>
      </c>
      <c r="C36" s="436" t="s">
        <v>64</v>
      </c>
      <c r="D36" s="437">
        <v>44371</v>
      </c>
      <c r="E36" s="288">
        <v>152.75</v>
      </c>
      <c r="F36" s="288">
        <v>152.35</v>
      </c>
      <c r="G36" s="289">
        <v>151.19999999999999</v>
      </c>
      <c r="H36" s="289">
        <v>149.65</v>
      </c>
      <c r="I36" s="289">
        <v>148.5</v>
      </c>
      <c r="J36" s="289">
        <v>153.89999999999998</v>
      </c>
      <c r="K36" s="289">
        <v>155.05000000000001</v>
      </c>
      <c r="L36" s="289">
        <v>156.59999999999997</v>
      </c>
      <c r="M36" s="276">
        <v>153.5</v>
      </c>
      <c r="N36" s="276">
        <v>150.80000000000001</v>
      </c>
      <c r="O36" s="291">
        <v>31638800</v>
      </c>
      <c r="P36" s="292">
        <v>-3.623104525986804E-2</v>
      </c>
    </row>
    <row r="37" spans="1:16" ht="14.4">
      <c r="A37" s="254">
        <v>27</v>
      </c>
      <c r="B37" s="343" t="s">
        <v>49</v>
      </c>
      <c r="C37" s="436" t="s">
        <v>65</v>
      </c>
      <c r="D37" s="437">
        <v>44371</v>
      </c>
      <c r="E37" s="288">
        <v>811.95</v>
      </c>
      <c r="F37" s="288">
        <v>810.25</v>
      </c>
      <c r="G37" s="289">
        <v>806.15</v>
      </c>
      <c r="H37" s="289">
        <v>800.35</v>
      </c>
      <c r="I37" s="289">
        <v>796.25</v>
      </c>
      <c r="J37" s="289">
        <v>816.05</v>
      </c>
      <c r="K37" s="289">
        <v>820.14999999999986</v>
      </c>
      <c r="L37" s="289">
        <v>825.94999999999993</v>
      </c>
      <c r="M37" s="276">
        <v>814.35</v>
      </c>
      <c r="N37" s="276">
        <v>804.45</v>
      </c>
      <c r="O37" s="291">
        <v>3505700</v>
      </c>
      <c r="P37" s="292">
        <v>6.6329753632343655E-3</v>
      </c>
    </row>
    <row r="38" spans="1:16" ht="14.4">
      <c r="A38" s="254">
        <v>28</v>
      </c>
      <c r="B38" s="343" t="s">
        <v>43</v>
      </c>
      <c r="C38" s="436" t="s">
        <v>66</v>
      </c>
      <c r="D38" s="437">
        <v>44371</v>
      </c>
      <c r="E38" s="288">
        <v>762.15</v>
      </c>
      <c r="F38" s="288">
        <v>760.2166666666667</v>
      </c>
      <c r="G38" s="289">
        <v>753.93333333333339</v>
      </c>
      <c r="H38" s="289">
        <v>745.7166666666667</v>
      </c>
      <c r="I38" s="289">
        <v>739.43333333333339</v>
      </c>
      <c r="J38" s="289">
        <v>768.43333333333339</v>
      </c>
      <c r="K38" s="289">
        <v>774.7166666666667</v>
      </c>
      <c r="L38" s="289">
        <v>782.93333333333339</v>
      </c>
      <c r="M38" s="276">
        <v>766.5</v>
      </c>
      <c r="N38" s="276">
        <v>752</v>
      </c>
      <c r="O38" s="291">
        <v>7654500</v>
      </c>
      <c r="P38" s="292">
        <v>3.2160194174757281E-2</v>
      </c>
    </row>
    <row r="39" spans="1:16" ht="14.4">
      <c r="A39" s="254">
        <v>29</v>
      </c>
      <c r="B39" s="343" t="s">
        <v>67</v>
      </c>
      <c r="C39" s="436" t="s">
        <v>68</v>
      </c>
      <c r="D39" s="437">
        <v>44371</v>
      </c>
      <c r="E39" s="288">
        <v>545.85</v>
      </c>
      <c r="F39" s="288">
        <v>545.2166666666667</v>
      </c>
      <c r="G39" s="289">
        <v>541.83333333333337</v>
      </c>
      <c r="H39" s="289">
        <v>537.81666666666672</v>
      </c>
      <c r="I39" s="289">
        <v>534.43333333333339</v>
      </c>
      <c r="J39" s="289">
        <v>549.23333333333335</v>
      </c>
      <c r="K39" s="289">
        <v>552.61666666666656</v>
      </c>
      <c r="L39" s="289">
        <v>556.63333333333333</v>
      </c>
      <c r="M39" s="276">
        <v>548.6</v>
      </c>
      <c r="N39" s="276">
        <v>541.20000000000005</v>
      </c>
      <c r="O39" s="291">
        <v>110556528</v>
      </c>
      <c r="P39" s="292">
        <v>-1.3640717376226179E-2</v>
      </c>
    </row>
    <row r="40" spans="1:16" ht="14.4">
      <c r="A40" s="254">
        <v>30</v>
      </c>
      <c r="B40" s="343" t="s">
        <v>63</v>
      </c>
      <c r="C40" s="436" t="s">
        <v>69</v>
      </c>
      <c r="D40" s="437">
        <v>44371</v>
      </c>
      <c r="E40" s="288">
        <v>76.05</v>
      </c>
      <c r="F40" s="288">
        <v>75.8</v>
      </c>
      <c r="G40" s="289">
        <v>75.05</v>
      </c>
      <c r="H40" s="289">
        <v>74.05</v>
      </c>
      <c r="I40" s="289">
        <v>73.3</v>
      </c>
      <c r="J40" s="289">
        <v>76.8</v>
      </c>
      <c r="K40" s="289">
        <v>77.55</v>
      </c>
      <c r="L40" s="289">
        <v>78.55</v>
      </c>
      <c r="M40" s="276">
        <v>76.55</v>
      </c>
      <c r="N40" s="276">
        <v>74.8</v>
      </c>
      <c r="O40" s="291">
        <v>119857500</v>
      </c>
      <c r="P40" s="292">
        <v>-5.9565002471576867E-2</v>
      </c>
    </row>
    <row r="41" spans="1:16" ht="14.4">
      <c r="A41" s="254">
        <v>31</v>
      </c>
      <c r="B41" s="343" t="s">
        <v>51</v>
      </c>
      <c r="C41" s="436" t="s">
        <v>70</v>
      </c>
      <c r="D41" s="437">
        <v>44371</v>
      </c>
      <c r="E41" s="288">
        <v>415.55</v>
      </c>
      <c r="F41" s="288">
        <v>412.91666666666669</v>
      </c>
      <c r="G41" s="289">
        <v>409.23333333333335</v>
      </c>
      <c r="H41" s="289">
        <v>402.91666666666669</v>
      </c>
      <c r="I41" s="289">
        <v>399.23333333333335</v>
      </c>
      <c r="J41" s="289">
        <v>419.23333333333335</v>
      </c>
      <c r="K41" s="289">
        <v>422.91666666666663</v>
      </c>
      <c r="L41" s="289">
        <v>429.23333333333335</v>
      </c>
      <c r="M41" s="276">
        <v>416.6</v>
      </c>
      <c r="N41" s="276">
        <v>406.6</v>
      </c>
      <c r="O41" s="291">
        <v>16543900</v>
      </c>
      <c r="P41" s="292">
        <v>-3.7081659973226239E-2</v>
      </c>
    </row>
    <row r="42" spans="1:16" ht="14.4">
      <c r="A42" s="254">
        <v>32</v>
      </c>
      <c r="B42" s="343" t="s">
        <v>43</v>
      </c>
      <c r="C42" s="436" t="s">
        <v>71</v>
      </c>
      <c r="D42" s="437">
        <v>44371</v>
      </c>
      <c r="E42" s="288">
        <v>15847.7</v>
      </c>
      <c r="F42" s="288">
        <v>15827.516666666668</v>
      </c>
      <c r="G42" s="289">
        <v>15671.233333333337</v>
      </c>
      <c r="H42" s="289">
        <v>15494.766666666668</v>
      </c>
      <c r="I42" s="289">
        <v>15338.483333333337</v>
      </c>
      <c r="J42" s="289">
        <v>16003.983333333337</v>
      </c>
      <c r="K42" s="289">
        <v>16160.266666666666</v>
      </c>
      <c r="L42" s="289">
        <v>16336.733333333337</v>
      </c>
      <c r="M42" s="276">
        <v>15983.8</v>
      </c>
      <c r="N42" s="276">
        <v>15651.05</v>
      </c>
      <c r="O42" s="291">
        <v>90000</v>
      </c>
      <c r="P42" s="292">
        <v>-6.6225165562913907E-3</v>
      </c>
    </row>
    <row r="43" spans="1:16" ht="14.4">
      <c r="A43" s="254">
        <v>33</v>
      </c>
      <c r="B43" s="343" t="s">
        <v>72</v>
      </c>
      <c r="C43" s="436" t="s">
        <v>73</v>
      </c>
      <c r="D43" s="437">
        <v>44371</v>
      </c>
      <c r="E43" s="288">
        <v>484.15</v>
      </c>
      <c r="F43" s="288">
        <v>485.18333333333334</v>
      </c>
      <c r="G43" s="289">
        <v>482.36666666666667</v>
      </c>
      <c r="H43" s="289">
        <v>480.58333333333331</v>
      </c>
      <c r="I43" s="289">
        <v>477.76666666666665</v>
      </c>
      <c r="J43" s="289">
        <v>486.9666666666667</v>
      </c>
      <c r="K43" s="289">
        <v>489.78333333333342</v>
      </c>
      <c r="L43" s="289">
        <v>491.56666666666672</v>
      </c>
      <c r="M43" s="276">
        <v>488</v>
      </c>
      <c r="N43" s="276">
        <v>483.4</v>
      </c>
      <c r="O43" s="291">
        <v>36774000</v>
      </c>
      <c r="P43" s="292">
        <v>7.2474486022777694E-3</v>
      </c>
    </row>
    <row r="44" spans="1:16" ht="14.4">
      <c r="A44" s="254">
        <v>34</v>
      </c>
      <c r="B44" s="343" t="s">
        <v>49</v>
      </c>
      <c r="C44" s="436" t="s">
        <v>74</v>
      </c>
      <c r="D44" s="437">
        <v>44371</v>
      </c>
      <c r="E44" s="288">
        <v>3578.95</v>
      </c>
      <c r="F44" s="288">
        <v>3584</v>
      </c>
      <c r="G44" s="289">
        <v>3552.4</v>
      </c>
      <c r="H44" s="289">
        <v>3525.85</v>
      </c>
      <c r="I44" s="289">
        <v>3494.25</v>
      </c>
      <c r="J44" s="289">
        <v>3610.55</v>
      </c>
      <c r="K44" s="289">
        <v>3642.1500000000005</v>
      </c>
      <c r="L44" s="289">
        <v>3668.7000000000003</v>
      </c>
      <c r="M44" s="276">
        <v>3615.6</v>
      </c>
      <c r="N44" s="276">
        <v>3557.45</v>
      </c>
      <c r="O44" s="291">
        <v>1831000</v>
      </c>
      <c r="P44" s="292">
        <v>5.049950598309364E-3</v>
      </c>
    </row>
    <row r="45" spans="1:16" ht="14.4">
      <c r="A45" s="254">
        <v>35</v>
      </c>
      <c r="B45" s="343" t="s">
        <v>51</v>
      </c>
      <c r="C45" s="436" t="s">
        <v>75</v>
      </c>
      <c r="D45" s="437">
        <v>44371</v>
      </c>
      <c r="E45" s="288">
        <v>654.20000000000005</v>
      </c>
      <c r="F45" s="288">
        <v>650.9666666666667</v>
      </c>
      <c r="G45" s="289">
        <v>641.38333333333344</v>
      </c>
      <c r="H45" s="289">
        <v>628.56666666666672</v>
      </c>
      <c r="I45" s="289">
        <v>618.98333333333346</v>
      </c>
      <c r="J45" s="289">
        <v>663.78333333333342</v>
      </c>
      <c r="K45" s="289">
        <v>673.36666666666667</v>
      </c>
      <c r="L45" s="289">
        <v>686.18333333333339</v>
      </c>
      <c r="M45" s="276">
        <v>660.55</v>
      </c>
      <c r="N45" s="276">
        <v>638.15</v>
      </c>
      <c r="O45" s="291">
        <v>24197800</v>
      </c>
      <c r="P45" s="292">
        <v>5.922573189522342E-2</v>
      </c>
    </row>
    <row r="46" spans="1:16" ht="14.4">
      <c r="A46" s="254">
        <v>36</v>
      </c>
      <c r="B46" s="343" t="s">
        <v>53</v>
      </c>
      <c r="C46" s="436" t="s">
        <v>76</v>
      </c>
      <c r="D46" s="437">
        <v>44371</v>
      </c>
      <c r="E46" s="288">
        <v>157</v>
      </c>
      <c r="F46" s="288">
        <v>157.16666666666666</v>
      </c>
      <c r="G46" s="289">
        <v>154.83333333333331</v>
      </c>
      <c r="H46" s="289">
        <v>152.66666666666666</v>
      </c>
      <c r="I46" s="289">
        <v>150.33333333333331</v>
      </c>
      <c r="J46" s="289">
        <v>159.33333333333331</v>
      </c>
      <c r="K46" s="289">
        <v>161.66666666666663</v>
      </c>
      <c r="L46" s="289">
        <v>163.83333333333331</v>
      </c>
      <c r="M46" s="276">
        <v>159.5</v>
      </c>
      <c r="N46" s="276">
        <v>155</v>
      </c>
      <c r="O46" s="291">
        <v>58498200</v>
      </c>
      <c r="P46" s="292">
        <v>-5.2396780965710286E-2</v>
      </c>
    </row>
    <row r="47" spans="1:16" ht="14.4">
      <c r="A47" s="254">
        <v>37</v>
      </c>
      <c r="B47" s="343" t="s">
        <v>56</v>
      </c>
      <c r="C47" s="436" t="s">
        <v>81</v>
      </c>
      <c r="D47" s="437">
        <v>44371</v>
      </c>
      <c r="E47" s="288">
        <v>568.1</v>
      </c>
      <c r="F47" s="288">
        <v>564.23333333333335</v>
      </c>
      <c r="G47" s="289">
        <v>555.06666666666672</v>
      </c>
      <c r="H47" s="289">
        <v>542.03333333333342</v>
      </c>
      <c r="I47" s="289">
        <v>532.86666666666679</v>
      </c>
      <c r="J47" s="289">
        <v>577.26666666666665</v>
      </c>
      <c r="K47" s="289">
        <v>586.43333333333317</v>
      </c>
      <c r="L47" s="289">
        <v>599.46666666666658</v>
      </c>
      <c r="M47" s="276">
        <v>573.4</v>
      </c>
      <c r="N47" s="276">
        <v>551.20000000000005</v>
      </c>
      <c r="O47" s="291">
        <v>8316250</v>
      </c>
      <c r="P47" s="292">
        <v>3.0354653864023539E-2</v>
      </c>
    </row>
    <row r="48" spans="1:16" ht="14.4">
      <c r="A48" s="254">
        <v>38</v>
      </c>
      <c r="B48" s="363" t="s">
        <v>51</v>
      </c>
      <c r="C48" s="436" t="s">
        <v>82</v>
      </c>
      <c r="D48" s="437">
        <v>44371</v>
      </c>
      <c r="E48" s="288">
        <v>975.4</v>
      </c>
      <c r="F48" s="288">
        <v>971.5</v>
      </c>
      <c r="G48" s="289">
        <v>965.9</v>
      </c>
      <c r="H48" s="289">
        <v>956.4</v>
      </c>
      <c r="I48" s="289">
        <v>950.8</v>
      </c>
      <c r="J48" s="289">
        <v>981</v>
      </c>
      <c r="K48" s="289">
        <v>986.59999999999991</v>
      </c>
      <c r="L48" s="289">
        <v>996.1</v>
      </c>
      <c r="M48" s="276">
        <v>977.1</v>
      </c>
      <c r="N48" s="276">
        <v>962</v>
      </c>
      <c r="O48" s="291">
        <v>9404200</v>
      </c>
      <c r="P48" s="292">
        <v>-3.2823049669095529E-2</v>
      </c>
    </row>
    <row r="49" spans="1:16" ht="14.4">
      <c r="A49" s="254">
        <v>39</v>
      </c>
      <c r="B49" s="343" t="s">
        <v>39</v>
      </c>
      <c r="C49" s="436" t="s">
        <v>83</v>
      </c>
      <c r="D49" s="437">
        <v>44371</v>
      </c>
      <c r="E49" s="288">
        <v>156.94999999999999</v>
      </c>
      <c r="F49" s="288">
        <v>157.43333333333334</v>
      </c>
      <c r="G49" s="289">
        <v>155.71666666666667</v>
      </c>
      <c r="H49" s="289">
        <v>154.48333333333332</v>
      </c>
      <c r="I49" s="289">
        <v>152.76666666666665</v>
      </c>
      <c r="J49" s="289">
        <v>158.66666666666669</v>
      </c>
      <c r="K49" s="289">
        <v>160.38333333333338</v>
      </c>
      <c r="L49" s="289">
        <v>161.6166666666667</v>
      </c>
      <c r="M49" s="276">
        <v>159.15</v>
      </c>
      <c r="N49" s="276">
        <v>156.19999999999999</v>
      </c>
      <c r="O49" s="291">
        <v>53978400</v>
      </c>
      <c r="P49" s="292">
        <v>1.5085696232525076E-2</v>
      </c>
    </row>
    <row r="50" spans="1:16" ht="14.4">
      <c r="A50" s="254">
        <v>40</v>
      </c>
      <c r="B50" s="343" t="s">
        <v>106</v>
      </c>
      <c r="C50" s="436" t="s">
        <v>821</v>
      </c>
      <c r="D50" s="437">
        <v>44371</v>
      </c>
      <c r="E50" s="288">
        <v>3913.55</v>
      </c>
      <c r="F50" s="288">
        <v>3912.8333333333335</v>
      </c>
      <c r="G50" s="289">
        <v>3880.666666666667</v>
      </c>
      <c r="H50" s="289">
        <v>3847.7833333333333</v>
      </c>
      <c r="I50" s="289">
        <v>3815.6166666666668</v>
      </c>
      <c r="J50" s="289">
        <v>3945.7166666666672</v>
      </c>
      <c r="K50" s="289">
        <v>3977.8833333333341</v>
      </c>
      <c r="L50" s="289">
        <v>4010.7666666666673</v>
      </c>
      <c r="M50" s="276">
        <v>3945</v>
      </c>
      <c r="N50" s="276">
        <v>3879.95</v>
      </c>
      <c r="O50" s="291">
        <v>745825</v>
      </c>
      <c r="P50" s="292">
        <v>5.5474969042986023E-2</v>
      </c>
    </row>
    <row r="51" spans="1:16" ht="14.4">
      <c r="A51" s="254">
        <v>41</v>
      </c>
      <c r="B51" s="343" t="s">
        <v>49</v>
      </c>
      <c r="C51" s="436" t="s">
        <v>84</v>
      </c>
      <c r="D51" s="437">
        <v>44371</v>
      </c>
      <c r="E51" s="288">
        <v>1711.2</v>
      </c>
      <c r="F51" s="288">
        <v>1713.3999999999999</v>
      </c>
      <c r="G51" s="289">
        <v>1702.7999999999997</v>
      </c>
      <c r="H51" s="289">
        <v>1694.3999999999999</v>
      </c>
      <c r="I51" s="289">
        <v>1683.7999999999997</v>
      </c>
      <c r="J51" s="289">
        <v>1721.7999999999997</v>
      </c>
      <c r="K51" s="289">
        <v>1732.3999999999996</v>
      </c>
      <c r="L51" s="289">
        <v>1740.7999999999997</v>
      </c>
      <c r="M51" s="276">
        <v>1724</v>
      </c>
      <c r="N51" s="276">
        <v>1705</v>
      </c>
      <c r="O51" s="291">
        <v>2606450</v>
      </c>
      <c r="P51" s="292">
        <v>-3.3458244111349037E-3</v>
      </c>
    </row>
    <row r="52" spans="1:16" ht="14.4">
      <c r="A52" s="254">
        <v>42</v>
      </c>
      <c r="B52" s="343" t="s">
        <v>39</v>
      </c>
      <c r="C52" s="436" t="s">
        <v>85</v>
      </c>
      <c r="D52" s="437">
        <v>44371</v>
      </c>
      <c r="E52" s="288">
        <v>699.65</v>
      </c>
      <c r="F52" s="288">
        <v>703.68333333333328</v>
      </c>
      <c r="G52" s="289">
        <v>692.56666666666661</v>
      </c>
      <c r="H52" s="289">
        <v>685.48333333333335</v>
      </c>
      <c r="I52" s="289">
        <v>674.36666666666667</v>
      </c>
      <c r="J52" s="289">
        <v>710.76666666666654</v>
      </c>
      <c r="K52" s="289">
        <v>721.8833333333331</v>
      </c>
      <c r="L52" s="289">
        <v>728.96666666666647</v>
      </c>
      <c r="M52" s="276">
        <v>714.8</v>
      </c>
      <c r="N52" s="276">
        <v>696.6</v>
      </c>
      <c r="O52" s="291">
        <v>7496148</v>
      </c>
      <c r="P52" s="292">
        <v>4.6476107353262054E-2</v>
      </c>
    </row>
    <row r="53" spans="1:16" ht="14.4">
      <c r="A53" s="254">
        <v>43</v>
      </c>
      <c r="B53" s="343" t="s">
        <v>53</v>
      </c>
      <c r="C53" s="436" t="s">
        <v>231</v>
      </c>
      <c r="D53" s="437">
        <v>44371</v>
      </c>
      <c r="E53" s="288">
        <v>167.45</v>
      </c>
      <c r="F53" s="288">
        <v>166.51666666666668</v>
      </c>
      <c r="G53" s="289">
        <v>165.13333333333335</v>
      </c>
      <c r="H53" s="289">
        <v>162.81666666666666</v>
      </c>
      <c r="I53" s="289">
        <v>161.43333333333334</v>
      </c>
      <c r="J53" s="289">
        <v>168.83333333333337</v>
      </c>
      <c r="K53" s="289">
        <v>170.2166666666667</v>
      </c>
      <c r="L53" s="289">
        <v>172.53333333333339</v>
      </c>
      <c r="M53" s="276">
        <v>167.9</v>
      </c>
      <c r="N53" s="276">
        <v>164.2</v>
      </c>
      <c r="O53" s="291">
        <v>8211900</v>
      </c>
      <c r="P53" s="292">
        <v>-2.2509225092250923E-2</v>
      </c>
    </row>
    <row r="54" spans="1:16" ht="14.4">
      <c r="A54" s="254">
        <v>44</v>
      </c>
      <c r="B54" s="343" t="s">
        <v>63</v>
      </c>
      <c r="C54" s="436" t="s">
        <v>86</v>
      </c>
      <c r="D54" s="437">
        <v>44371</v>
      </c>
      <c r="E54" s="288">
        <v>840.35</v>
      </c>
      <c r="F54" s="288">
        <v>838.48333333333323</v>
      </c>
      <c r="G54" s="289">
        <v>829.86666666666645</v>
      </c>
      <c r="H54" s="289">
        <v>819.38333333333321</v>
      </c>
      <c r="I54" s="289">
        <v>810.76666666666642</v>
      </c>
      <c r="J54" s="289">
        <v>848.96666666666647</v>
      </c>
      <c r="K54" s="289">
        <v>857.58333333333326</v>
      </c>
      <c r="L54" s="289">
        <v>868.06666666666649</v>
      </c>
      <c r="M54" s="276">
        <v>847.1</v>
      </c>
      <c r="N54" s="276">
        <v>828</v>
      </c>
      <c r="O54" s="291">
        <v>2950200</v>
      </c>
      <c r="P54" s="292">
        <v>-1.9345831671320302E-2</v>
      </c>
    </row>
    <row r="55" spans="1:16" ht="14.4">
      <c r="A55" s="254">
        <v>45</v>
      </c>
      <c r="B55" s="343" t="s">
        <v>49</v>
      </c>
      <c r="C55" s="436" t="s">
        <v>87</v>
      </c>
      <c r="D55" s="437">
        <v>44371</v>
      </c>
      <c r="E55" s="288">
        <v>562.20000000000005</v>
      </c>
      <c r="F55" s="288">
        <v>561.54999999999995</v>
      </c>
      <c r="G55" s="289">
        <v>557.69999999999993</v>
      </c>
      <c r="H55" s="289">
        <v>553.19999999999993</v>
      </c>
      <c r="I55" s="289">
        <v>549.34999999999991</v>
      </c>
      <c r="J55" s="289">
        <v>566.04999999999995</v>
      </c>
      <c r="K55" s="289">
        <v>569.89999999999986</v>
      </c>
      <c r="L55" s="289">
        <v>574.4</v>
      </c>
      <c r="M55" s="276">
        <v>565.4</v>
      </c>
      <c r="N55" s="276">
        <v>557.04999999999995</v>
      </c>
      <c r="O55" s="291">
        <v>8916250</v>
      </c>
      <c r="P55" s="292">
        <v>-3.2026055095671052E-2</v>
      </c>
    </row>
    <row r="56" spans="1:16" ht="14.4">
      <c r="A56" s="254">
        <v>46</v>
      </c>
      <c r="B56" s="343" t="s">
        <v>837</v>
      </c>
      <c r="C56" s="436" t="s">
        <v>342</v>
      </c>
      <c r="D56" s="437">
        <v>44371</v>
      </c>
      <c r="E56" s="288">
        <v>1792.5</v>
      </c>
      <c r="F56" s="288">
        <v>1786.8</v>
      </c>
      <c r="G56" s="289">
        <v>1767.3</v>
      </c>
      <c r="H56" s="289">
        <v>1742.1</v>
      </c>
      <c r="I56" s="289">
        <v>1722.6</v>
      </c>
      <c r="J56" s="289">
        <v>1812</v>
      </c>
      <c r="K56" s="289">
        <v>1831.5</v>
      </c>
      <c r="L56" s="289">
        <v>1856.7</v>
      </c>
      <c r="M56" s="276">
        <v>1806.3</v>
      </c>
      <c r="N56" s="276">
        <v>1761.6</v>
      </c>
      <c r="O56" s="291">
        <v>2846500</v>
      </c>
      <c r="P56" s="292">
        <v>-2.2493131868131868E-2</v>
      </c>
    </row>
    <row r="57" spans="1:16" ht="14.4">
      <c r="A57" s="254">
        <v>47</v>
      </c>
      <c r="B57" s="343" t="s">
        <v>51</v>
      </c>
      <c r="C57" s="436" t="s">
        <v>90</v>
      </c>
      <c r="D57" s="437">
        <v>44371</v>
      </c>
      <c r="E57" s="288">
        <v>4379.3999999999996</v>
      </c>
      <c r="F57" s="288">
        <v>4366.9833333333336</v>
      </c>
      <c r="G57" s="289">
        <v>4302.416666666667</v>
      </c>
      <c r="H57" s="289">
        <v>4225.4333333333334</v>
      </c>
      <c r="I57" s="289">
        <v>4160.8666666666668</v>
      </c>
      <c r="J57" s="289">
        <v>4443.9666666666672</v>
      </c>
      <c r="K57" s="289">
        <v>4508.5333333333328</v>
      </c>
      <c r="L57" s="289">
        <v>4585.5166666666673</v>
      </c>
      <c r="M57" s="276">
        <v>4431.55</v>
      </c>
      <c r="N57" s="276">
        <v>4290</v>
      </c>
      <c r="O57" s="291">
        <v>2176000</v>
      </c>
      <c r="P57" s="292">
        <v>3.3925686591276254E-2</v>
      </c>
    </row>
    <row r="58" spans="1:16" ht="14.4">
      <c r="A58" s="254">
        <v>48</v>
      </c>
      <c r="B58" s="343" t="s">
        <v>91</v>
      </c>
      <c r="C58" s="436" t="s">
        <v>92</v>
      </c>
      <c r="D58" s="437">
        <v>44371</v>
      </c>
      <c r="E58" s="288">
        <v>315.35000000000002</v>
      </c>
      <c r="F58" s="288">
        <v>310.88333333333338</v>
      </c>
      <c r="G58" s="289">
        <v>303.26666666666677</v>
      </c>
      <c r="H58" s="289">
        <v>291.18333333333339</v>
      </c>
      <c r="I58" s="289">
        <v>283.56666666666678</v>
      </c>
      <c r="J58" s="289">
        <v>322.96666666666675</v>
      </c>
      <c r="K58" s="289">
        <v>330.58333333333343</v>
      </c>
      <c r="L58" s="289">
        <v>342.66666666666674</v>
      </c>
      <c r="M58" s="276">
        <v>318.5</v>
      </c>
      <c r="N58" s="276">
        <v>298.8</v>
      </c>
      <c r="O58" s="291">
        <v>33702900</v>
      </c>
      <c r="P58" s="292">
        <v>0.11886503067484662</v>
      </c>
    </row>
    <row r="59" spans="1:16" ht="14.4">
      <c r="A59" s="254">
        <v>49</v>
      </c>
      <c r="B59" s="343" t="s">
        <v>51</v>
      </c>
      <c r="C59" s="436" t="s">
        <v>93</v>
      </c>
      <c r="D59" s="437">
        <v>44371</v>
      </c>
      <c r="E59" s="288">
        <v>5298.6</v>
      </c>
      <c r="F59" s="288">
        <v>5289.4000000000005</v>
      </c>
      <c r="G59" s="289">
        <v>5264.2500000000009</v>
      </c>
      <c r="H59" s="289">
        <v>5229.9000000000005</v>
      </c>
      <c r="I59" s="289">
        <v>5204.7500000000009</v>
      </c>
      <c r="J59" s="289">
        <v>5323.7500000000009</v>
      </c>
      <c r="K59" s="289">
        <v>5348.9000000000005</v>
      </c>
      <c r="L59" s="289">
        <v>5383.2500000000009</v>
      </c>
      <c r="M59" s="276">
        <v>5314.55</v>
      </c>
      <c r="N59" s="276">
        <v>5255.05</v>
      </c>
      <c r="O59" s="291">
        <v>2694000</v>
      </c>
      <c r="P59" s="292">
        <v>-2.6839426191577974E-3</v>
      </c>
    </row>
    <row r="60" spans="1:16" ht="14.4">
      <c r="A60" s="254">
        <v>50</v>
      </c>
      <c r="B60" s="343" t="s">
        <v>43</v>
      </c>
      <c r="C60" s="436" t="s">
        <v>94</v>
      </c>
      <c r="D60" s="437">
        <v>44371</v>
      </c>
      <c r="E60" s="288">
        <v>2716.85</v>
      </c>
      <c r="F60" s="288">
        <v>2725.2333333333336</v>
      </c>
      <c r="G60" s="289">
        <v>2691.2166666666672</v>
      </c>
      <c r="H60" s="289">
        <v>2665.5833333333335</v>
      </c>
      <c r="I60" s="289">
        <v>2631.5666666666671</v>
      </c>
      <c r="J60" s="289">
        <v>2750.8666666666672</v>
      </c>
      <c r="K60" s="289">
        <v>2784.8833333333337</v>
      </c>
      <c r="L60" s="289">
        <v>2810.5166666666673</v>
      </c>
      <c r="M60" s="276">
        <v>2759.25</v>
      </c>
      <c r="N60" s="276">
        <v>2699.6</v>
      </c>
      <c r="O60" s="291">
        <v>2025450</v>
      </c>
      <c r="P60" s="292">
        <v>9.7714186005932648E-3</v>
      </c>
    </row>
    <row r="61" spans="1:16" ht="14.4">
      <c r="A61" s="254">
        <v>51</v>
      </c>
      <c r="B61" s="343" t="s">
        <v>43</v>
      </c>
      <c r="C61" s="436" t="s">
        <v>96</v>
      </c>
      <c r="D61" s="437">
        <v>44371</v>
      </c>
      <c r="E61" s="288">
        <v>1204.8499999999999</v>
      </c>
      <c r="F61" s="288">
        <v>1204.3500000000001</v>
      </c>
      <c r="G61" s="289">
        <v>1193.9500000000003</v>
      </c>
      <c r="H61" s="289">
        <v>1183.0500000000002</v>
      </c>
      <c r="I61" s="289">
        <v>1172.6500000000003</v>
      </c>
      <c r="J61" s="289">
        <v>1215.2500000000002</v>
      </c>
      <c r="K61" s="289">
        <v>1225.6500000000003</v>
      </c>
      <c r="L61" s="289">
        <v>1236.5500000000002</v>
      </c>
      <c r="M61" s="276">
        <v>1214.75</v>
      </c>
      <c r="N61" s="276">
        <v>1193.45</v>
      </c>
      <c r="O61" s="291">
        <v>6047800</v>
      </c>
      <c r="P61" s="292">
        <v>1.7771195853387635E-2</v>
      </c>
    </row>
    <row r="62" spans="1:16" ht="14.4">
      <c r="A62" s="254">
        <v>52</v>
      </c>
      <c r="B62" s="343" t="s">
        <v>43</v>
      </c>
      <c r="C62" s="436" t="s">
        <v>97</v>
      </c>
      <c r="D62" s="437">
        <v>44371</v>
      </c>
      <c r="E62" s="288">
        <v>192.65</v>
      </c>
      <c r="F62" s="288">
        <v>192.96666666666667</v>
      </c>
      <c r="G62" s="289">
        <v>189.18333333333334</v>
      </c>
      <c r="H62" s="289">
        <v>185.71666666666667</v>
      </c>
      <c r="I62" s="289">
        <v>181.93333333333334</v>
      </c>
      <c r="J62" s="289">
        <v>196.43333333333334</v>
      </c>
      <c r="K62" s="289">
        <v>200.2166666666667</v>
      </c>
      <c r="L62" s="289">
        <v>203.68333333333334</v>
      </c>
      <c r="M62" s="276">
        <v>196.75</v>
      </c>
      <c r="N62" s="276">
        <v>189.5</v>
      </c>
      <c r="O62" s="291">
        <v>14043600</v>
      </c>
      <c r="P62" s="292">
        <v>0.15963139120095124</v>
      </c>
    </row>
    <row r="63" spans="1:16" ht="14.4">
      <c r="A63" s="254">
        <v>53</v>
      </c>
      <c r="B63" s="343" t="s">
        <v>53</v>
      </c>
      <c r="C63" s="436" t="s">
        <v>98</v>
      </c>
      <c r="D63" s="437">
        <v>44371</v>
      </c>
      <c r="E63" s="288">
        <v>86.85</v>
      </c>
      <c r="F63" s="288">
        <v>86.216666666666654</v>
      </c>
      <c r="G63" s="289">
        <v>85.433333333333309</v>
      </c>
      <c r="H63" s="289">
        <v>84.016666666666652</v>
      </c>
      <c r="I63" s="289">
        <v>83.233333333333306</v>
      </c>
      <c r="J63" s="289">
        <v>87.633333333333312</v>
      </c>
      <c r="K63" s="289">
        <v>88.416666666666643</v>
      </c>
      <c r="L63" s="289">
        <v>89.833333333333314</v>
      </c>
      <c r="M63" s="276">
        <v>87</v>
      </c>
      <c r="N63" s="276">
        <v>84.8</v>
      </c>
      <c r="O63" s="291">
        <v>79370000</v>
      </c>
      <c r="P63" s="292">
        <v>5.9569074778200257E-3</v>
      </c>
    </row>
    <row r="64" spans="1:16" ht="14.4">
      <c r="A64" s="254">
        <v>54</v>
      </c>
      <c r="B64" s="363" t="s">
        <v>72</v>
      </c>
      <c r="C64" s="436" t="s">
        <v>99</v>
      </c>
      <c r="D64" s="437">
        <v>44371</v>
      </c>
      <c r="E64" s="288">
        <v>163.75</v>
      </c>
      <c r="F64" s="288">
        <v>163.56666666666666</v>
      </c>
      <c r="G64" s="289">
        <v>160.73333333333332</v>
      </c>
      <c r="H64" s="289">
        <v>157.71666666666667</v>
      </c>
      <c r="I64" s="289">
        <v>154.88333333333333</v>
      </c>
      <c r="J64" s="289">
        <v>166.58333333333331</v>
      </c>
      <c r="K64" s="289">
        <v>169.41666666666669</v>
      </c>
      <c r="L64" s="289">
        <v>172.43333333333331</v>
      </c>
      <c r="M64" s="276">
        <v>166.4</v>
      </c>
      <c r="N64" s="276">
        <v>160.55000000000001</v>
      </c>
      <c r="O64" s="291">
        <v>31982300</v>
      </c>
      <c r="P64" s="292">
        <v>-2.3286140089418778E-2</v>
      </c>
    </row>
    <row r="65" spans="1:16" ht="14.4">
      <c r="A65" s="254">
        <v>55</v>
      </c>
      <c r="B65" s="343" t="s">
        <v>51</v>
      </c>
      <c r="C65" s="436" t="s">
        <v>100</v>
      </c>
      <c r="D65" s="437">
        <v>44371</v>
      </c>
      <c r="E65" s="288">
        <v>636.35</v>
      </c>
      <c r="F65" s="288">
        <v>635.4666666666667</v>
      </c>
      <c r="G65" s="289">
        <v>625.58333333333337</v>
      </c>
      <c r="H65" s="289">
        <v>614.81666666666672</v>
      </c>
      <c r="I65" s="289">
        <v>604.93333333333339</v>
      </c>
      <c r="J65" s="289">
        <v>646.23333333333335</v>
      </c>
      <c r="K65" s="289">
        <v>656.11666666666656</v>
      </c>
      <c r="L65" s="289">
        <v>666.88333333333333</v>
      </c>
      <c r="M65" s="276">
        <v>645.35</v>
      </c>
      <c r="N65" s="276">
        <v>624.70000000000005</v>
      </c>
      <c r="O65" s="291">
        <v>9309250</v>
      </c>
      <c r="P65" s="292">
        <v>-1.3165914909179569E-2</v>
      </c>
    </row>
    <row r="66" spans="1:16" ht="14.4">
      <c r="A66" s="254">
        <v>56</v>
      </c>
      <c r="B66" s="343" t="s">
        <v>101</v>
      </c>
      <c r="C66" s="436" t="s">
        <v>102</v>
      </c>
      <c r="D66" s="437">
        <v>44371</v>
      </c>
      <c r="E66" s="288">
        <v>27</v>
      </c>
      <c r="F66" s="288">
        <v>26.933333333333337</v>
      </c>
      <c r="G66" s="289">
        <v>26.666666666666675</v>
      </c>
      <c r="H66" s="289">
        <v>26.333333333333339</v>
      </c>
      <c r="I66" s="289">
        <v>26.066666666666677</v>
      </c>
      <c r="J66" s="289">
        <v>27.266666666666673</v>
      </c>
      <c r="K66" s="289">
        <v>27.533333333333339</v>
      </c>
      <c r="L66" s="289">
        <v>27.866666666666671</v>
      </c>
      <c r="M66" s="276">
        <v>27.2</v>
      </c>
      <c r="N66" s="276">
        <v>26.6</v>
      </c>
      <c r="O66" s="291">
        <v>88785000</v>
      </c>
      <c r="P66" s="292">
        <v>-9.0406830738322449E-3</v>
      </c>
    </row>
    <row r="67" spans="1:16" ht="14.4">
      <c r="A67" s="254">
        <v>57</v>
      </c>
      <c r="B67" s="343" t="s">
        <v>49</v>
      </c>
      <c r="C67" s="436" t="s">
        <v>103</v>
      </c>
      <c r="D67" s="437">
        <v>44371</v>
      </c>
      <c r="E67" s="402">
        <v>889.5</v>
      </c>
      <c r="F67" s="402">
        <v>881.08333333333337</v>
      </c>
      <c r="G67" s="403">
        <v>862.16666666666674</v>
      </c>
      <c r="H67" s="403">
        <v>834.83333333333337</v>
      </c>
      <c r="I67" s="403">
        <v>815.91666666666674</v>
      </c>
      <c r="J67" s="403">
        <v>908.41666666666674</v>
      </c>
      <c r="K67" s="403">
        <v>927.33333333333348</v>
      </c>
      <c r="L67" s="403">
        <v>954.66666666666674</v>
      </c>
      <c r="M67" s="404">
        <v>900</v>
      </c>
      <c r="N67" s="404">
        <v>853.75</v>
      </c>
      <c r="O67" s="405">
        <v>4190000</v>
      </c>
      <c r="P67" s="406">
        <v>6.6429116823619239E-2</v>
      </c>
    </row>
    <row r="68" spans="1:16" ht="14.4">
      <c r="A68" s="254">
        <v>58</v>
      </c>
      <c r="B68" s="343" t="s">
        <v>91</v>
      </c>
      <c r="C68" s="436" t="s">
        <v>244</v>
      </c>
      <c r="D68" s="437">
        <v>44371</v>
      </c>
      <c r="E68" s="288">
        <v>1444.7</v>
      </c>
      <c r="F68" s="288">
        <v>1433.4166666666667</v>
      </c>
      <c r="G68" s="289">
        <v>1414.9333333333334</v>
      </c>
      <c r="H68" s="289">
        <v>1385.1666666666667</v>
      </c>
      <c r="I68" s="289">
        <v>1366.6833333333334</v>
      </c>
      <c r="J68" s="289">
        <v>1463.1833333333334</v>
      </c>
      <c r="K68" s="289">
        <v>1481.6666666666665</v>
      </c>
      <c r="L68" s="289">
        <v>1511.4333333333334</v>
      </c>
      <c r="M68" s="276">
        <v>1451.9</v>
      </c>
      <c r="N68" s="276">
        <v>1403.65</v>
      </c>
      <c r="O68" s="291">
        <v>1788800</v>
      </c>
      <c r="P68" s="292">
        <v>5.764796310530361E-2</v>
      </c>
    </row>
    <row r="69" spans="1:16" ht="14.4">
      <c r="A69" s="254">
        <v>59</v>
      </c>
      <c r="B69" s="363" t="s">
        <v>51</v>
      </c>
      <c r="C69" s="436" t="s">
        <v>367</v>
      </c>
      <c r="D69" s="437">
        <v>44371</v>
      </c>
      <c r="E69" s="288">
        <v>331.3</v>
      </c>
      <c r="F69" s="288">
        <v>332.93333333333334</v>
      </c>
      <c r="G69" s="289">
        <v>328.76666666666665</v>
      </c>
      <c r="H69" s="289">
        <v>326.23333333333329</v>
      </c>
      <c r="I69" s="289">
        <v>322.06666666666661</v>
      </c>
      <c r="J69" s="289">
        <v>335.4666666666667</v>
      </c>
      <c r="K69" s="289">
        <v>339.63333333333333</v>
      </c>
      <c r="L69" s="289">
        <v>342.16666666666674</v>
      </c>
      <c r="M69" s="276">
        <v>337.1</v>
      </c>
      <c r="N69" s="276">
        <v>330.4</v>
      </c>
      <c r="O69" s="291">
        <v>12596850</v>
      </c>
      <c r="P69" s="292">
        <v>7.7279957582184519E-2</v>
      </c>
    </row>
    <row r="70" spans="1:16" ht="14.4">
      <c r="A70" s="254">
        <v>60</v>
      </c>
      <c r="B70" s="343" t="s">
        <v>37</v>
      </c>
      <c r="C70" s="436" t="s">
        <v>104</v>
      </c>
      <c r="D70" s="437">
        <v>44371</v>
      </c>
      <c r="E70" s="288">
        <v>1497.8</v>
      </c>
      <c r="F70" s="288">
        <v>1503.3333333333333</v>
      </c>
      <c r="G70" s="289">
        <v>1487.9666666666665</v>
      </c>
      <c r="H70" s="289">
        <v>1478.1333333333332</v>
      </c>
      <c r="I70" s="289">
        <v>1462.7666666666664</v>
      </c>
      <c r="J70" s="289">
        <v>1513.1666666666665</v>
      </c>
      <c r="K70" s="289">
        <v>1528.5333333333333</v>
      </c>
      <c r="L70" s="289">
        <v>1538.3666666666666</v>
      </c>
      <c r="M70" s="276">
        <v>1518.7</v>
      </c>
      <c r="N70" s="276">
        <v>1493.5</v>
      </c>
      <c r="O70" s="291">
        <v>12336700</v>
      </c>
      <c r="P70" s="292">
        <v>1.3108181047112345E-3</v>
      </c>
    </row>
    <row r="71" spans="1:16" ht="14.4">
      <c r="A71" s="254">
        <v>61</v>
      </c>
      <c r="B71" s="343" t="s">
        <v>72</v>
      </c>
      <c r="C71" s="436" t="s">
        <v>372</v>
      </c>
      <c r="D71" s="437">
        <v>44371</v>
      </c>
      <c r="E71" s="288">
        <v>614.45000000000005</v>
      </c>
      <c r="F71" s="288">
        <v>611.86666666666667</v>
      </c>
      <c r="G71" s="289">
        <v>604.73333333333335</v>
      </c>
      <c r="H71" s="289">
        <v>595.01666666666665</v>
      </c>
      <c r="I71" s="289">
        <v>587.88333333333333</v>
      </c>
      <c r="J71" s="289">
        <v>621.58333333333337</v>
      </c>
      <c r="K71" s="289">
        <v>628.71666666666681</v>
      </c>
      <c r="L71" s="289">
        <v>638.43333333333339</v>
      </c>
      <c r="M71" s="276">
        <v>619</v>
      </c>
      <c r="N71" s="276">
        <v>602.15</v>
      </c>
      <c r="O71" s="291">
        <v>1733750</v>
      </c>
      <c r="P71" s="292">
        <v>-8.5775553967119365E-3</v>
      </c>
    </row>
    <row r="72" spans="1:16" ht="14.4">
      <c r="A72" s="254">
        <v>62</v>
      </c>
      <c r="B72" s="343" t="s">
        <v>63</v>
      </c>
      <c r="C72" s="436" t="s">
        <v>105</v>
      </c>
      <c r="D72" s="437">
        <v>44371</v>
      </c>
      <c r="E72" s="288">
        <v>1025.3</v>
      </c>
      <c r="F72" s="288">
        <v>1026.6500000000001</v>
      </c>
      <c r="G72" s="289">
        <v>1019.3000000000002</v>
      </c>
      <c r="H72" s="289">
        <v>1013.3000000000001</v>
      </c>
      <c r="I72" s="289">
        <v>1005.9500000000002</v>
      </c>
      <c r="J72" s="289">
        <v>1032.6500000000001</v>
      </c>
      <c r="K72" s="289">
        <v>1040</v>
      </c>
      <c r="L72" s="289">
        <v>1046.0000000000002</v>
      </c>
      <c r="M72" s="276">
        <v>1034</v>
      </c>
      <c r="N72" s="276">
        <v>1020.65</v>
      </c>
      <c r="O72" s="291">
        <v>4595000</v>
      </c>
      <c r="P72" s="292">
        <v>9.9676917554146219E-2</v>
      </c>
    </row>
    <row r="73" spans="1:16" ht="14.4">
      <c r="A73" s="254">
        <v>63</v>
      </c>
      <c r="B73" s="343" t="s">
        <v>106</v>
      </c>
      <c r="C73" s="436" t="s">
        <v>107</v>
      </c>
      <c r="D73" s="437">
        <v>44371</v>
      </c>
      <c r="E73" s="288">
        <v>972.75</v>
      </c>
      <c r="F73" s="288">
        <v>975.55000000000007</v>
      </c>
      <c r="G73" s="289">
        <v>968.20000000000016</v>
      </c>
      <c r="H73" s="289">
        <v>963.65000000000009</v>
      </c>
      <c r="I73" s="289">
        <v>956.30000000000018</v>
      </c>
      <c r="J73" s="289">
        <v>980.10000000000014</v>
      </c>
      <c r="K73" s="289">
        <v>987.45</v>
      </c>
      <c r="L73" s="289">
        <v>992.00000000000011</v>
      </c>
      <c r="M73" s="276">
        <v>982.9</v>
      </c>
      <c r="N73" s="276">
        <v>971</v>
      </c>
      <c r="O73" s="291">
        <v>20478500</v>
      </c>
      <c r="P73" s="292">
        <v>2.8331400049210868E-2</v>
      </c>
    </row>
    <row r="74" spans="1:16" ht="14.4">
      <c r="A74" s="254">
        <v>64</v>
      </c>
      <c r="B74" s="343" t="s">
        <v>56</v>
      </c>
      <c r="C74" s="436" t="s">
        <v>108</v>
      </c>
      <c r="D74" s="437">
        <v>44371</v>
      </c>
      <c r="E74" s="288">
        <v>2565.6999999999998</v>
      </c>
      <c r="F74" s="288">
        <v>2558.5333333333333</v>
      </c>
      <c r="G74" s="289">
        <v>2546.0666666666666</v>
      </c>
      <c r="H74" s="289">
        <v>2526.4333333333334</v>
      </c>
      <c r="I74" s="289">
        <v>2513.9666666666667</v>
      </c>
      <c r="J74" s="289">
        <v>2578.1666666666665</v>
      </c>
      <c r="K74" s="289">
        <v>2590.6333333333328</v>
      </c>
      <c r="L74" s="289">
        <v>2610.2666666666664</v>
      </c>
      <c r="M74" s="276">
        <v>2571</v>
      </c>
      <c r="N74" s="276">
        <v>2538.9</v>
      </c>
      <c r="O74" s="291">
        <v>16110000</v>
      </c>
      <c r="P74" s="292">
        <v>6.9568152412383504E-3</v>
      </c>
    </row>
    <row r="75" spans="1:16" ht="14.4">
      <c r="A75" s="254">
        <v>65</v>
      </c>
      <c r="B75" s="343" t="s">
        <v>56</v>
      </c>
      <c r="C75" s="436" t="s">
        <v>248</v>
      </c>
      <c r="D75" s="437">
        <v>44371</v>
      </c>
      <c r="E75" s="288">
        <v>3092.25</v>
      </c>
      <c r="F75" s="288">
        <v>3080.6833333333329</v>
      </c>
      <c r="G75" s="289">
        <v>3038.3166666666657</v>
      </c>
      <c r="H75" s="289">
        <v>2984.3833333333328</v>
      </c>
      <c r="I75" s="289">
        <v>2942.0166666666655</v>
      </c>
      <c r="J75" s="289">
        <v>3134.6166666666659</v>
      </c>
      <c r="K75" s="289">
        <v>3176.9833333333336</v>
      </c>
      <c r="L75" s="289">
        <v>3230.9166666666661</v>
      </c>
      <c r="M75" s="276">
        <v>3123.05</v>
      </c>
      <c r="N75" s="276">
        <v>3026.75</v>
      </c>
      <c r="O75" s="291">
        <v>559600</v>
      </c>
      <c r="P75" s="292">
        <v>-3.915984336062656E-3</v>
      </c>
    </row>
    <row r="76" spans="1:16" ht="14.4">
      <c r="A76" s="254">
        <v>66</v>
      </c>
      <c r="B76" s="343" t="s">
        <v>53</v>
      </c>
      <c r="C76" t="s">
        <v>109</v>
      </c>
      <c r="D76" s="437">
        <v>44371</v>
      </c>
      <c r="E76" s="402">
        <v>1488.35</v>
      </c>
      <c r="F76" s="402">
        <v>1487.8833333333332</v>
      </c>
      <c r="G76" s="403">
        <v>1480.9666666666665</v>
      </c>
      <c r="H76" s="403">
        <v>1473.5833333333333</v>
      </c>
      <c r="I76" s="403">
        <v>1466.6666666666665</v>
      </c>
      <c r="J76" s="403">
        <v>1495.2666666666664</v>
      </c>
      <c r="K76" s="403">
        <v>1502.1833333333334</v>
      </c>
      <c r="L76" s="403">
        <v>1509.5666666666664</v>
      </c>
      <c r="M76" s="404">
        <v>1494.8</v>
      </c>
      <c r="N76" s="404">
        <v>1480.5</v>
      </c>
      <c r="O76" s="405">
        <v>25493050</v>
      </c>
      <c r="P76" s="406">
        <v>3.7399283795881824E-2</v>
      </c>
    </row>
    <row r="77" spans="1:16" ht="14.4">
      <c r="A77" s="254">
        <v>67</v>
      </c>
      <c r="B77" s="343" t="s">
        <v>56</v>
      </c>
      <c r="C77" s="436" t="s">
        <v>249</v>
      </c>
      <c r="D77" s="437">
        <v>44371</v>
      </c>
      <c r="E77" s="288">
        <v>689.5</v>
      </c>
      <c r="F77" s="288">
        <v>688.83333333333337</v>
      </c>
      <c r="G77" s="289">
        <v>685.41666666666674</v>
      </c>
      <c r="H77" s="289">
        <v>681.33333333333337</v>
      </c>
      <c r="I77" s="289">
        <v>677.91666666666674</v>
      </c>
      <c r="J77" s="289">
        <v>692.91666666666674</v>
      </c>
      <c r="K77" s="289">
        <v>696.33333333333348</v>
      </c>
      <c r="L77" s="289">
        <v>700.41666666666674</v>
      </c>
      <c r="M77" s="276">
        <v>692.25</v>
      </c>
      <c r="N77" s="276">
        <v>684.75</v>
      </c>
      <c r="O77" s="291">
        <v>13532200</v>
      </c>
      <c r="P77" s="292">
        <v>-4.3092719352831363E-2</v>
      </c>
    </row>
    <row r="78" spans="1:16" ht="14.4">
      <c r="A78" s="254">
        <v>68</v>
      </c>
      <c r="B78" s="363" t="s">
        <v>43</v>
      </c>
      <c r="C78" s="436" t="s">
        <v>110</v>
      </c>
      <c r="D78" s="437">
        <v>44371</v>
      </c>
      <c r="E78" s="288">
        <v>3023.15</v>
      </c>
      <c r="F78" s="288">
        <v>3026.2999999999997</v>
      </c>
      <c r="G78" s="289">
        <v>3002.8499999999995</v>
      </c>
      <c r="H78" s="289">
        <v>2982.5499999999997</v>
      </c>
      <c r="I78" s="289">
        <v>2959.0999999999995</v>
      </c>
      <c r="J78" s="289">
        <v>3046.5999999999995</v>
      </c>
      <c r="K78" s="289">
        <v>3070.0499999999993</v>
      </c>
      <c r="L78" s="289">
        <v>3090.3499999999995</v>
      </c>
      <c r="M78" s="276">
        <v>3049.75</v>
      </c>
      <c r="N78" s="276">
        <v>3006</v>
      </c>
      <c r="O78" s="291">
        <v>3783000</v>
      </c>
      <c r="P78" s="292">
        <v>3.5558840436889221E-2</v>
      </c>
    </row>
    <row r="79" spans="1:16" ht="14.4">
      <c r="A79" s="254">
        <v>69</v>
      </c>
      <c r="B79" s="343" t="s">
        <v>111</v>
      </c>
      <c r="C79" s="436" t="s">
        <v>112</v>
      </c>
      <c r="D79" s="437">
        <v>44371</v>
      </c>
      <c r="E79" s="288">
        <v>386.15</v>
      </c>
      <c r="F79" s="288">
        <v>387.45</v>
      </c>
      <c r="G79" s="289">
        <v>383.59999999999997</v>
      </c>
      <c r="H79" s="289">
        <v>381.04999999999995</v>
      </c>
      <c r="I79" s="289">
        <v>377.19999999999993</v>
      </c>
      <c r="J79" s="289">
        <v>390</v>
      </c>
      <c r="K79" s="289">
        <v>393.85</v>
      </c>
      <c r="L79" s="289">
        <v>396.40000000000003</v>
      </c>
      <c r="M79" s="276">
        <v>391.3</v>
      </c>
      <c r="N79" s="276">
        <v>384.9</v>
      </c>
      <c r="O79" s="291">
        <v>26331050</v>
      </c>
      <c r="P79" s="292">
        <v>-8.9820359281437123E-3</v>
      </c>
    </row>
    <row r="80" spans="1:16" ht="14.4">
      <c r="A80" s="254">
        <v>70</v>
      </c>
      <c r="B80" s="343" t="s">
        <v>72</v>
      </c>
      <c r="C80" s="436" t="s">
        <v>113</v>
      </c>
      <c r="D80" s="437">
        <v>44371</v>
      </c>
      <c r="E80" s="288">
        <v>299.75</v>
      </c>
      <c r="F80" s="288">
        <v>300.09999999999997</v>
      </c>
      <c r="G80" s="289">
        <v>297.44999999999993</v>
      </c>
      <c r="H80" s="289">
        <v>295.14999999999998</v>
      </c>
      <c r="I80" s="289">
        <v>292.49999999999994</v>
      </c>
      <c r="J80" s="289">
        <v>302.39999999999992</v>
      </c>
      <c r="K80" s="289">
        <v>305.0499999999999</v>
      </c>
      <c r="L80" s="289">
        <v>307.34999999999991</v>
      </c>
      <c r="M80" s="276">
        <v>302.75</v>
      </c>
      <c r="N80" s="276">
        <v>297.8</v>
      </c>
      <c r="O80" s="291">
        <v>22698900</v>
      </c>
      <c r="P80" s="292">
        <v>2.7876268492480743E-2</v>
      </c>
    </row>
    <row r="81" spans="1:16" ht="14.4">
      <c r="A81" s="254">
        <v>71</v>
      </c>
      <c r="B81" s="343" t="s">
        <v>49</v>
      </c>
      <c r="C81" s="436" t="s">
        <v>114</v>
      </c>
      <c r="D81" s="437">
        <v>44371</v>
      </c>
      <c r="E81" s="288">
        <v>2368.6</v>
      </c>
      <c r="F81" s="288">
        <v>2367.2166666666667</v>
      </c>
      <c r="G81" s="289">
        <v>2346.5333333333333</v>
      </c>
      <c r="H81" s="289">
        <v>2324.4666666666667</v>
      </c>
      <c r="I81" s="289">
        <v>2303.7833333333333</v>
      </c>
      <c r="J81" s="289">
        <v>2389.2833333333333</v>
      </c>
      <c r="K81" s="289">
        <v>2409.9666666666667</v>
      </c>
      <c r="L81" s="289">
        <v>2432.0333333333333</v>
      </c>
      <c r="M81" s="276">
        <v>2387.9</v>
      </c>
      <c r="N81" s="276">
        <v>2345.15</v>
      </c>
      <c r="O81" s="291">
        <v>8207100</v>
      </c>
      <c r="P81" s="292">
        <v>2.6020669940628894E-3</v>
      </c>
    </row>
    <row r="82" spans="1:16" ht="14.4">
      <c r="A82" s="254">
        <v>72</v>
      </c>
      <c r="B82" s="343" t="s">
        <v>56</v>
      </c>
      <c r="C82" s="436" t="s">
        <v>115</v>
      </c>
      <c r="D82" s="437">
        <v>44371</v>
      </c>
      <c r="E82" s="288">
        <v>286.25</v>
      </c>
      <c r="F82" s="288">
        <v>281.61666666666662</v>
      </c>
      <c r="G82" s="289">
        <v>269.58333333333326</v>
      </c>
      <c r="H82" s="289">
        <v>252.91666666666663</v>
      </c>
      <c r="I82" s="289">
        <v>240.88333333333327</v>
      </c>
      <c r="J82" s="289">
        <v>298.28333333333325</v>
      </c>
      <c r="K82" s="289">
        <v>310.31666666666666</v>
      </c>
      <c r="L82" s="289">
        <v>326.98333333333323</v>
      </c>
      <c r="M82" s="276">
        <v>293.64999999999998</v>
      </c>
      <c r="N82" s="276">
        <v>264.95</v>
      </c>
      <c r="O82" s="291">
        <v>37745600</v>
      </c>
      <c r="P82" s="292">
        <v>0.39489059456982473</v>
      </c>
    </row>
    <row r="83" spans="1:16" ht="14.4">
      <c r="A83" s="254">
        <v>73</v>
      </c>
      <c r="B83" s="343" t="s">
        <v>53</v>
      </c>
      <c r="C83" s="436" t="s">
        <v>116</v>
      </c>
      <c r="D83" s="437">
        <v>44371</v>
      </c>
      <c r="E83" s="288">
        <v>642.04999999999995</v>
      </c>
      <c r="F83" s="288">
        <v>639.38333333333333</v>
      </c>
      <c r="G83" s="289">
        <v>635.26666666666665</v>
      </c>
      <c r="H83" s="289">
        <v>628.48333333333335</v>
      </c>
      <c r="I83" s="289">
        <v>624.36666666666667</v>
      </c>
      <c r="J83" s="289">
        <v>646.16666666666663</v>
      </c>
      <c r="K83" s="289">
        <v>650.28333333333319</v>
      </c>
      <c r="L83" s="289">
        <v>657.06666666666661</v>
      </c>
      <c r="M83" s="276">
        <v>643.5</v>
      </c>
      <c r="N83" s="276">
        <v>632.6</v>
      </c>
      <c r="O83" s="291">
        <v>65040250</v>
      </c>
      <c r="P83" s="292">
        <v>9.3461932400136557E-3</v>
      </c>
    </row>
    <row r="84" spans="1:16" ht="14.4">
      <c r="A84" s="254">
        <v>74</v>
      </c>
      <c r="B84" s="343" t="s">
        <v>56</v>
      </c>
      <c r="C84" s="436" t="s">
        <v>252</v>
      </c>
      <c r="D84" s="437">
        <v>44371</v>
      </c>
      <c r="E84" s="288">
        <v>1503.3</v>
      </c>
      <c r="F84" s="288">
        <v>1495.8666666666668</v>
      </c>
      <c r="G84" s="289">
        <v>1480.7833333333335</v>
      </c>
      <c r="H84" s="289">
        <v>1458.2666666666667</v>
      </c>
      <c r="I84" s="289">
        <v>1443.1833333333334</v>
      </c>
      <c r="J84" s="289">
        <v>1518.3833333333337</v>
      </c>
      <c r="K84" s="289">
        <v>1533.4666666666667</v>
      </c>
      <c r="L84" s="289">
        <v>1555.9833333333338</v>
      </c>
      <c r="M84" s="276">
        <v>1510.95</v>
      </c>
      <c r="N84" s="276">
        <v>1473.35</v>
      </c>
      <c r="O84" s="291">
        <v>1284775</v>
      </c>
      <c r="P84" s="292">
        <v>-2.3263327948303717E-2</v>
      </c>
    </row>
    <row r="85" spans="1:16" ht="14.4">
      <c r="A85" s="254">
        <v>75</v>
      </c>
      <c r="B85" s="343" t="s">
        <v>56</v>
      </c>
      <c r="C85" s="436" t="s">
        <v>117</v>
      </c>
      <c r="D85" s="437">
        <v>44371</v>
      </c>
      <c r="E85" s="288">
        <v>581.45000000000005</v>
      </c>
      <c r="F85" s="288">
        <v>578.88333333333333</v>
      </c>
      <c r="G85" s="289">
        <v>573.66666666666663</v>
      </c>
      <c r="H85" s="289">
        <v>565.88333333333333</v>
      </c>
      <c r="I85" s="289">
        <v>560.66666666666663</v>
      </c>
      <c r="J85" s="289">
        <v>586.66666666666663</v>
      </c>
      <c r="K85" s="289">
        <v>591.88333333333333</v>
      </c>
      <c r="L85" s="289">
        <v>599.66666666666663</v>
      </c>
      <c r="M85" s="276">
        <v>584.1</v>
      </c>
      <c r="N85" s="276">
        <v>571.1</v>
      </c>
      <c r="O85" s="291">
        <v>4756500</v>
      </c>
      <c r="P85" s="292">
        <v>-2.938475665748393E-2</v>
      </c>
    </row>
    <row r="86" spans="1:16" ht="14.4">
      <c r="A86" s="254">
        <v>76</v>
      </c>
      <c r="B86" s="343" t="s">
        <v>67</v>
      </c>
      <c r="C86" s="436" t="s">
        <v>118</v>
      </c>
      <c r="D86" s="437">
        <v>44371</v>
      </c>
      <c r="E86" s="288">
        <v>10.050000000000001</v>
      </c>
      <c r="F86" s="288">
        <v>9.9666666666666668</v>
      </c>
      <c r="G86" s="289">
        <v>9.8333333333333339</v>
      </c>
      <c r="H86" s="289">
        <v>9.6166666666666671</v>
      </c>
      <c r="I86" s="289">
        <v>9.4833333333333343</v>
      </c>
      <c r="J86" s="289">
        <v>10.183333333333334</v>
      </c>
      <c r="K86" s="289">
        <v>10.316666666666666</v>
      </c>
      <c r="L86" s="289">
        <v>10.533333333333333</v>
      </c>
      <c r="M86" s="276">
        <v>10.1</v>
      </c>
      <c r="N86" s="276">
        <v>9.75</v>
      </c>
      <c r="O86" s="291">
        <v>716590000</v>
      </c>
      <c r="P86" s="292">
        <v>2.0129546586945692E-2</v>
      </c>
    </row>
    <row r="87" spans="1:16" ht="14.4">
      <c r="A87" s="254">
        <v>77</v>
      </c>
      <c r="B87" s="343" t="s">
        <v>53</v>
      </c>
      <c r="C87" s="436" t="s">
        <v>119</v>
      </c>
      <c r="D87" s="437">
        <v>44371</v>
      </c>
      <c r="E87" s="288">
        <v>60.6</v>
      </c>
      <c r="F87" s="288">
        <v>60.566666666666663</v>
      </c>
      <c r="G87" s="289">
        <v>59.833333333333329</v>
      </c>
      <c r="H87" s="289">
        <v>59.066666666666663</v>
      </c>
      <c r="I87" s="289">
        <v>58.333333333333329</v>
      </c>
      <c r="J87" s="289">
        <v>61.333333333333329</v>
      </c>
      <c r="K87" s="289">
        <v>62.066666666666663</v>
      </c>
      <c r="L87" s="289">
        <v>62.833333333333329</v>
      </c>
      <c r="M87" s="276">
        <v>61.3</v>
      </c>
      <c r="N87" s="276">
        <v>59.8</v>
      </c>
      <c r="O87" s="291">
        <v>138434000</v>
      </c>
      <c r="P87" s="292">
        <v>3.8409463407681893E-2</v>
      </c>
    </row>
    <row r="88" spans="1:16" ht="14.4">
      <c r="A88" s="254">
        <v>78</v>
      </c>
      <c r="B88" s="343" t="s">
        <v>72</v>
      </c>
      <c r="C88" s="436" t="s">
        <v>120</v>
      </c>
      <c r="D88" s="437">
        <v>44371</v>
      </c>
      <c r="E88" s="288">
        <v>540.1</v>
      </c>
      <c r="F88" s="288">
        <v>539.76666666666677</v>
      </c>
      <c r="G88" s="289">
        <v>534.83333333333348</v>
      </c>
      <c r="H88" s="289">
        <v>529.56666666666672</v>
      </c>
      <c r="I88" s="289">
        <v>524.63333333333344</v>
      </c>
      <c r="J88" s="289">
        <v>545.03333333333353</v>
      </c>
      <c r="K88" s="289">
        <v>549.9666666666667</v>
      </c>
      <c r="L88" s="289">
        <v>555.23333333333358</v>
      </c>
      <c r="M88" s="276">
        <v>544.70000000000005</v>
      </c>
      <c r="N88" s="276">
        <v>534.5</v>
      </c>
      <c r="O88" s="291">
        <v>8636375</v>
      </c>
      <c r="P88" s="292">
        <v>2.8740220341689285E-3</v>
      </c>
    </row>
    <row r="89" spans="1:16" ht="14.4">
      <c r="A89" s="254">
        <v>79</v>
      </c>
      <c r="B89" s="343" t="s">
        <v>39</v>
      </c>
      <c r="C89" s="436" t="s">
        <v>121</v>
      </c>
      <c r="D89" s="437">
        <v>44371</v>
      </c>
      <c r="E89" s="288">
        <v>1793.7</v>
      </c>
      <c r="F89" s="288">
        <v>1794.1666666666667</v>
      </c>
      <c r="G89" s="289">
        <v>1773.9333333333334</v>
      </c>
      <c r="H89" s="289">
        <v>1754.1666666666667</v>
      </c>
      <c r="I89" s="289">
        <v>1733.9333333333334</v>
      </c>
      <c r="J89" s="289">
        <v>1813.9333333333334</v>
      </c>
      <c r="K89" s="289">
        <v>1834.1666666666665</v>
      </c>
      <c r="L89" s="289">
        <v>1853.9333333333334</v>
      </c>
      <c r="M89" s="276">
        <v>1814.4</v>
      </c>
      <c r="N89" s="276">
        <v>1774.4</v>
      </c>
      <c r="O89" s="291">
        <v>3273500</v>
      </c>
      <c r="P89" s="292">
        <v>-3.5077376565954312E-2</v>
      </c>
    </row>
    <row r="90" spans="1:16" ht="14.4">
      <c r="A90" s="254">
        <v>80</v>
      </c>
      <c r="B90" s="343" t="s">
        <v>53</v>
      </c>
      <c r="C90" s="436" t="s">
        <v>122</v>
      </c>
      <c r="D90" s="437">
        <v>44371</v>
      </c>
      <c r="E90" s="288">
        <v>1028.5999999999999</v>
      </c>
      <c r="F90" s="288">
        <v>1023.1999999999999</v>
      </c>
      <c r="G90" s="289">
        <v>1013.4999999999998</v>
      </c>
      <c r="H90" s="289">
        <v>998.39999999999986</v>
      </c>
      <c r="I90" s="289">
        <v>988.6999999999997</v>
      </c>
      <c r="J90" s="289">
        <v>1038.2999999999997</v>
      </c>
      <c r="K90" s="289">
        <v>1048</v>
      </c>
      <c r="L90" s="289">
        <v>1063.0999999999999</v>
      </c>
      <c r="M90" s="276">
        <v>1032.9000000000001</v>
      </c>
      <c r="N90" s="276">
        <v>1008.1</v>
      </c>
      <c r="O90" s="291">
        <v>18947700</v>
      </c>
      <c r="P90" s="292">
        <v>9.1554021666187327E-3</v>
      </c>
    </row>
    <row r="91" spans="1:16" ht="14.4">
      <c r="A91" s="254">
        <v>81</v>
      </c>
      <c r="B91" s="343" t="s">
        <v>67</v>
      </c>
      <c r="C91" s="436" t="s">
        <v>824</v>
      </c>
      <c r="D91" s="437">
        <v>44371</v>
      </c>
      <c r="E91" s="288">
        <v>255.5</v>
      </c>
      <c r="F91" s="288">
        <v>254.9666666666667</v>
      </c>
      <c r="G91" s="289">
        <v>253.33333333333337</v>
      </c>
      <c r="H91" s="289">
        <v>251.16666666666669</v>
      </c>
      <c r="I91" s="289">
        <v>249.53333333333336</v>
      </c>
      <c r="J91" s="289">
        <v>257.13333333333338</v>
      </c>
      <c r="K91" s="289">
        <v>258.76666666666671</v>
      </c>
      <c r="L91" s="289">
        <v>260.93333333333339</v>
      </c>
      <c r="M91" s="276">
        <v>256.60000000000002</v>
      </c>
      <c r="N91" s="276">
        <v>252.8</v>
      </c>
      <c r="O91" s="291">
        <v>9458400</v>
      </c>
      <c r="P91" s="292">
        <v>1.2286484866646689E-2</v>
      </c>
    </row>
    <row r="92" spans="1:16" ht="14.4">
      <c r="A92" s="254">
        <v>82</v>
      </c>
      <c r="B92" s="343" t="s">
        <v>106</v>
      </c>
      <c r="C92" s="436" t="s">
        <v>124</v>
      </c>
      <c r="D92" s="437">
        <v>44371</v>
      </c>
      <c r="E92" s="402">
        <v>1427</v>
      </c>
      <c r="F92" s="402">
        <v>1427.5</v>
      </c>
      <c r="G92" s="403">
        <v>1422.6</v>
      </c>
      <c r="H92" s="403">
        <v>1418.1999999999998</v>
      </c>
      <c r="I92" s="403">
        <v>1413.2999999999997</v>
      </c>
      <c r="J92" s="403">
        <v>1431.9</v>
      </c>
      <c r="K92" s="403">
        <v>1436.8000000000002</v>
      </c>
      <c r="L92" s="403">
        <v>1441.2000000000003</v>
      </c>
      <c r="M92" s="404">
        <v>1432.4</v>
      </c>
      <c r="N92" s="404">
        <v>1423.1</v>
      </c>
      <c r="O92" s="405">
        <v>31711200</v>
      </c>
      <c r="P92" s="406">
        <v>-6.6160439064731971E-3</v>
      </c>
    </row>
    <row r="93" spans="1:16" ht="14.4">
      <c r="A93" s="254">
        <v>83</v>
      </c>
      <c r="B93" s="343" t="s">
        <v>72</v>
      </c>
      <c r="C93" s="436" t="s">
        <v>125</v>
      </c>
      <c r="D93" s="437">
        <v>44371</v>
      </c>
      <c r="E93" s="288">
        <v>116.1</v>
      </c>
      <c r="F93" s="288">
        <v>116</v>
      </c>
      <c r="G93" s="289">
        <v>115.4</v>
      </c>
      <c r="H93" s="289">
        <v>114.7</v>
      </c>
      <c r="I93" s="289">
        <v>114.10000000000001</v>
      </c>
      <c r="J93" s="289">
        <v>116.7</v>
      </c>
      <c r="K93" s="289">
        <v>117.3</v>
      </c>
      <c r="L93" s="289">
        <v>118</v>
      </c>
      <c r="M93" s="276">
        <v>116.6</v>
      </c>
      <c r="N93" s="276">
        <v>115.3</v>
      </c>
      <c r="O93" s="291">
        <v>56998500</v>
      </c>
      <c r="P93" s="292">
        <v>-2.382277635533786E-2</v>
      </c>
    </row>
    <row r="94" spans="1:16" ht="14.4">
      <c r="A94" s="254">
        <v>84</v>
      </c>
      <c r="B94" s="363" t="s">
        <v>39</v>
      </c>
      <c r="C94" s="436" t="s">
        <v>772</v>
      </c>
      <c r="D94" s="437">
        <v>44371</v>
      </c>
      <c r="E94" s="288">
        <v>2111.8000000000002</v>
      </c>
      <c r="F94" s="288">
        <v>2098.9833333333336</v>
      </c>
      <c r="G94" s="289">
        <v>2071.8166666666671</v>
      </c>
      <c r="H94" s="289">
        <v>2031.8333333333335</v>
      </c>
      <c r="I94" s="289">
        <v>2004.666666666667</v>
      </c>
      <c r="J94" s="289">
        <v>2138.9666666666672</v>
      </c>
      <c r="K94" s="289">
        <v>2166.1333333333332</v>
      </c>
      <c r="L94" s="289">
        <v>2206.1166666666672</v>
      </c>
      <c r="M94" s="276">
        <v>2126.15</v>
      </c>
      <c r="N94" s="276">
        <v>2059</v>
      </c>
      <c r="O94" s="291">
        <v>1898325</v>
      </c>
      <c r="P94" s="292">
        <v>-5.7295029051000645E-2</v>
      </c>
    </row>
    <row r="95" spans="1:16" ht="14.4">
      <c r="A95" s="254">
        <v>85</v>
      </c>
      <c r="B95" s="343" t="s">
        <v>49</v>
      </c>
      <c r="C95" s="436" t="s">
        <v>126</v>
      </c>
      <c r="D95" s="437">
        <v>44371</v>
      </c>
      <c r="E95" s="288">
        <v>209.8</v>
      </c>
      <c r="F95" s="288">
        <v>209.78333333333333</v>
      </c>
      <c r="G95" s="289">
        <v>207.81666666666666</v>
      </c>
      <c r="H95" s="289">
        <v>205.83333333333334</v>
      </c>
      <c r="I95" s="289">
        <v>203.86666666666667</v>
      </c>
      <c r="J95" s="289">
        <v>211.76666666666665</v>
      </c>
      <c r="K95" s="289">
        <v>213.73333333333329</v>
      </c>
      <c r="L95" s="289">
        <v>215.71666666666664</v>
      </c>
      <c r="M95" s="276">
        <v>211.75</v>
      </c>
      <c r="N95" s="276">
        <v>207.8</v>
      </c>
      <c r="O95" s="291">
        <v>169724800</v>
      </c>
      <c r="P95" s="292">
        <v>-3.7090156493954467E-2</v>
      </c>
    </row>
    <row r="96" spans="1:16" ht="14.4">
      <c r="A96" s="254">
        <v>86</v>
      </c>
      <c r="B96" s="343" t="s">
        <v>111</v>
      </c>
      <c r="C96" s="436" t="s">
        <v>127</v>
      </c>
      <c r="D96" s="437">
        <v>44371</v>
      </c>
      <c r="E96" s="288">
        <v>407.35</v>
      </c>
      <c r="F96" s="288">
        <v>405.31666666666666</v>
      </c>
      <c r="G96" s="289">
        <v>401.63333333333333</v>
      </c>
      <c r="H96" s="289">
        <v>395.91666666666669</v>
      </c>
      <c r="I96" s="289">
        <v>392.23333333333335</v>
      </c>
      <c r="J96" s="289">
        <v>411.0333333333333</v>
      </c>
      <c r="K96" s="289">
        <v>414.71666666666658</v>
      </c>
      <c r="L96" s="289">
        <v>420.43333333333328</v>
      </c>
      <c r="M96" s="276">
        <v>409</v>
      </c>
      <c r="N96" s="276">
        <v>399.6</v>
      </c>
      <c r="O96" s="291">
        <v>32485000</v>
      </c>
      <c r="P96" s="292">
        <v>-1.6127811009313243E-2</v>
      </c>
    </row>
    <row r="97" spans="1:16" ht="14.4">
      <c r="A97" s="254">
        <v>87</v>
      </c>
      <c r="B97" s="343" t="s">
        <v>111</v>
      </c>
      <c r="C97" s="436" t="s">
        <v>128</v>
      </c>
      <c r="D97" s="437">
        <v>44371</v>
      </c>
      <c r="E97" s="288">
        <v>708.6</v>
      </c>
      <c r="F97" s="288">
        <v>711.08333333333337</v>
      </c>
      <c r="G97" s="289">
        <v>699.36666666666679</v>
      </c>
      <c r="H97" s="289">
        <v>690.13333333333344</v>
      </c>
      <c r="I97" s="289">
        <v>678.41666666666686</v>
      </c>
      <c r="J97" s="289">
        <v>720.31666666666672</v>
      </c>
      <c r="K97" s="289">
        <v>732.03333333333319</v>
      </c>
      <c r="L97" s="289">
        <v>741.26666666666665</v>
      </c>
      <c r="M97" s="276">
        <v>722.8</v>
      </c>
      <c r="N97" s="276">
        <v>701.85</v>
      </c>
      <c r="O97" s="291">
        <v>37014300</v>
      </c>
      <c r="P97" s="292">
        <v>6.6823322073725948E-3</v>
      </c>
    </row>
    <row r="98" spans="1:16" ht="14.4">
      <c r="A98" s="254">
        <v>88</v>
      </c>
      <c r="B98" s="343" t="s">
        <v>39</v>
      </c>
      <c r="C98" s="436" t="s">
        <v>129</v>
      </c>
      <c r="D98" s="437">
        <v>44371</v>
      </c>
      <c r="E98" s="288">
        <v>3221.05</v>
      </c>
      <c r="F98" s="288">
        <v>3215.4333333333329</v>
      </c>
      <c r="G98" s="289">
        <v>3190.8666666666659</v>
      </c>
      <c r="H98" s="289">
        <v>3160.6833333333329</v>
      </c>
      <c r="I98" s="289">
        <v>3136.1166666666659</v>
      </c>
      <c r="J98" s="289">
        <v>3245.6166666666659</v>
      </c>
      <c r="K98" s="289">
        <v>3270.1833333333325</v>
      </c>
      <c r="L98" s="289">
        <v>3300.3666666666659</v>
      </c>
      <c r="M98" s="276">
        <v>3240</v>
      </c>
      <c r="N98" s="276">
        <v>3185.25</v>
      </c>
      <c r="O98" s="291">
        <v>1387750</v>
      </c>
      <c r="P98" s="292">
        <v>2.890695573622403E-3</v>
      </c>
    </row>
    <row r="99" spans="1:16" ht="14.4">
      <c r="A99" s="254">
        <v>89</v>
      </c>
      <c r="B99" s="343" t="s">
        <v>53</v>
      </c>
      <c r="C99" s="436" t="s">
        <v>131</v>
      </c>
      <c r="D99" s="437">
        <v>44371</v>
      </c>
      <c r="E99" s="288">
        <v>1801.7</v>
      </c>
      <c r="F99" s="288">
        <v>1795</v>
      </c>
      <c r="G99" s="289">
        <v>1784.75</v>
      </c>
      <c r="H99" s="289">
        <v>1767.8</v>
      </c>
      <c r="I99" s="289">
        <v>1757.55</v>
      </c>
      <c r="J99" s="289">
        <v>1811.95</v>
      </c>
      <c r="K99" s="289">
        <v>1822.2</v>
      </c>
      <c r="L99" s="289">
        <v>1839.15</v>
      </c>
      <c r="M99" s="276">
        <v>1805.25</v>
      </c>
      <c r="N99" s="276">
        <v>1778.05</v>
      </c>
      <c r="O99" s="291">
        <v>12638800</v>
      </c>
      <c r="P99" s="292">
        <v>-3.6263874873864784E-3</v>
      </c>
    </row>
    <row r="100" spans="1:16" ht="14.4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99.5</v>
      </c>
      <c r="F100" s="288">
        <v>98.649999999999991</v>
      </c>
      <c r="G100" s="289">
        <v>96.34999999999998</v>
      </c>
      <c r="H100" s="289">
        <v>93.199999999999989</v>
      </c>
      <c r="I100" s="289">
        <v>90.899999999999977</v>
      </c>
      <c r="J100" s="289">
        <v>101.79999999999998</v>
      </c>
      <c r="K100" s="289">
        <v>104.1</v>
      </c>
      <c r="L100" s="289">
        <v>107.24999999999999</v>
      </c>
      <c r="M100" s="276">
        <v>100.95</v>
      </c>
      <c r="N100" s="276">
        <v>95.5</v>
      </c>
      <c r="O100" s="291">
        <v>66903228</v>
      </c>
      <c r="P100" s="292">
        <v>6.5520181921546336E-2</v>
      </c>
    </row>
    <row r="101" spans="1:16" ht="14.4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3186.95</v>
      </c>
      <c r="F101" s="288">
        <v>3140.5666666666671</v>
      </c>
      <c r="G101" s="289">
        <v>3055.1333333333341</v>
      </c>
      <c r="H101" s="289">
        <v>2923.3166666666671</v>
      </c>
      <c r="I101" s="289">
        <v>2837.8833333333341</v>
      </c>
      <c r="J101" s="289">
        <v>3272.3833333333341</v>
      </c>
      <c r="K101" s="289">
        <v>3357.8166666666675</v>
      </c>
      <c r="L101" s="289">
        <v>3489.6333333333341</v>
      </c>
      <c r="M101" s="276">
        <v>3226</v>
      </c>
      <c r="N101" s="276">
        <v>3008.75</v>
      </c>
      <c r="O101" s="291">
        <v>456250</v>
      </c>
      <c r="P101" s="292">
        <v>6.850117096018736E-2</v>
      </c>
    </row>
    <row r="102" spans="1:16" ht="14.4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529.5</v>
      </c>
      <c r="F102" s="288">
        <v>523.5</v>
      </c>
      <c r="G102" s="289">
        <v>516</v>
      </c>
      <c r="H102" s="289">
        <v>502.5</v>
      </c>
      <c r="I102" s="289">
        <v>495</v>
      </c>
      <c r="J102" s="289">
        <v>537</v>
      </c>
      <c r="K102" s="289">
        <v>544.5</v>
      </c>
      <c r="L102" s="289">
        <v>558</v>
      </c>
      <c r="M102" s="276">
        <v>531</v>
      </c>
      <c r="N102" s="276">
        <v>510</v>
      </c>
      <c r="O102" s="291">
        <v>9444000</v>
      </c>
      <c r="P102" s="292">
        <v>5.4959785522788206E-2</v>
      </c>
    </row>
    <row r="103" spans="1:16" ht="14.4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1522.35</v>
      </c>
      <c r="F103" s="288">
        <v>1526.2166666666665</v>
      </c>
      <c r="G103" s="289">
        <v>1514.333333333333</v>
      </c>
      <c r="H103" s="289">
        <v>1506.3166666666666</v>
      </c>
      <c r="I103" s="289">
        <v>1494.4333333333332</v>
      </c>
      <c r="J103" s="289">
        <v>1534.2333333333329</v>
      </c>
      <c r="K103" s="289">
        <v>1546.1166666666666</v>
      </c>
      <c r="L103" s="289">
        <v>1554.1333333333328</v>
      </c>
      <c r="M103" s="276">
        <v>1538.1</v>
      </c>
      <c r="N103" s="276">
        <v>1518.2</v>
      </c>
      <c r="O103" s="291">
        <v>13802875</v>
      </c>
      <c r="P103" s="292">
        <v>8.3322917968587265E-5</v>
      </c>
    </row>
    <row r="104" spans="1:16" ht="14.4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4045.45</v>
      </c>
      <c r="F104" s="288">
        <v>4012.3000000000006</v>
      </c>
      <c r="G104" s="289">
        <v>3970.2000000000012</v>
      </c>
      <c r="H104" s="289">
        <v>3894.9500000000007</v>
      </c>
      <c r="I104" s="289">
        <v>3852.8500000000013</v>
      </c>
      <c r="J104" s="289">
        <v>4087.5500000000011</v>
      </c>
      <c r="K104" s="289">
        <v>4129.6500000000005</v>
      </c>
      <c r="L104" s="289">
        <v>4204.9000000000015</v>
      </c>
      <c r="M104" s="276">
        <v>4054.4</v>
      </c>
      <c r="N104" s="276">
        <v>3937.05</v>
      </c>
      <c r="O104" s="291">
        <v>630000</v>
      </c>
      <c r="P104" s="292">
        <v>4.30416068866571E-3</v>
      </c>
    </row>
    <row r="105" spans="1:16" ht="14.4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2823.35</v>
      </c>
      <c r="F105" s="288">
        <v>2811.8666666666663</v>
      </c>
      <c r="G105" s="289">
        <v>2763.4333333333325</v>
      </c>
      <c r="H105" s="289">
        <v>2703.516666666666</v>
      </c>
      <c r="I105" s="289">
        <v>2655.0833333333321</v>
      </c>
      <c r="J105" s="289">
        <v>2871.7833333333328</v>
      </c>
      <c r="K105" s="289">
        <v>2920.2166666666662</v>
      </c>
      <c r="L105" s="289">
        <v>2980.1333333333332</v>
      </c>
      <c r="M105" s="276">
        <v>2860.3</v>
      </c>
      <c r="N105" s="276">
        <v>2751.95</v>
      </c>
      <c r="O105" s="291">
        <v>550400</v>
      </c>
      <c r="P105" s="292">
        <v>9.5977698128235769E-2</v>
      </c>
    </row>
    <row r="106" spans="1:16" ht="14.4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1232.45</v>
      </c>
      <c r="F106" s="288">
        <v>1235.9666666666667</v>
      </c>
      <c r="G106" s="289">
        <v>1223.9833333333333</v>
      </c>
      <c r="H106" s="289">
        <v>1215.5166666666667</v>
      </c>
      <c r="I106" s="289">
        <v>1203.5333333333333</v>
      </c>
      <c r="J106" s="289">
        <v>1244.4333333333334</v>
      </c>
      <c r="K106" s="289">
        <v>1256.416666666667</v>
      </c>
      <c r="L106" s="289">
        <v>1264.8833333333334</v>
      </c>
      <c r="M106" s="276">
        <v>1247.95</v>
      </c>
      <c r="N106" s="276">
        <v>1227.5</v>
      </c>
      <c r="O106" s="291">
        <v>7433250</v>
      </c>
      <c r="P106" s="292">
        <v>-2.6060808553291012E-2</v>
      </c>
    </row>
    <row r="107" spans="1:16" ht="14.4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808.05</v>
      </c>
      <c r="F107" s="288">
        <v>806.80000000000007</v>
      </c>
      <c r="G107" s="289">
        <v>800.40000000000009</v>
      </c>
      <c r="H107" s="289">
        <v>792.75</v>
      </c>
      <c r="I107" s="289">
        <v>786.35</v>
      </c>
      <c r="J107" s="289">
        <v>814.45000000000016</v>
      </c>
      <c r="K107" s="289">
        <v>820.85</v>
      </c>
      <c r="L107" s="289">
        <v>828.50000000000023</v>
      </c>
      <c r="M107" s="276">
        <v>813.2</v>
      </c>
      <c r="N107" s="276">
        <v>799.15</v>
      </c>
      <c r="O107" s="291">
        <v>8948100</v>
      </c>
      <c r="P107" s="292">
        <v>5.7435090479937062E-3</v>
      </c>
    </row>
    <row r="108" spans="1:16" ht="14.4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171.4</v>
      </c>
      <c r="F108" s="288">
        <v>169.5</v>
      </c>
      <c r="G108" s="289">
        <v>166.9</v>
      </c>
      <c r="H108" s="289">
        <v>162.4</v>
      </c>
      <c r="I108" s="289">
        <v>159.80000000000001</v>
      </c>
      <c r="J108" s="289">
        <v>174</v>
      </c>
      <c r="K108" s="289">
        <v>176.60000000000002</v>
      </c>
      <c r="L108" s="289">
        <v>181.1</v>
      </c>
      <c r="M108" s="276">
        <v>172.1</v>
      </c>
      <c r="N108" s="276">
        <v>165</v>
      </c>
      <c r="O108" s="291">
        <v>43284000</v>
      </c>
      <c r="P108" s="292">
        <v>-3.6162821768949853E-2</v>
      </c>
    </row>
    <row r="109" spans="1:16" ht="14.4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164.9</v>
      </c>
      <c r="F109" s="288">
        <v>164.43333333333331</v>
      </c>
      <c r="G109" s="289">
        <v>162.86666666666662</v>
      </c>
      <c r="H109" s="289">
        <v>160.83333333333331</v>
      </c>
      <c r="I109" s="289">
        <v>159.26666666666662</v>
      </c>
      <c r="J109" s="289">
        <v>166.46666666666661</v>
      </c>
      <c r="K109" s="289">
        <v>168.03333333333327</v>
      </c>
      <c r="L109" s="289">
        <v>170.06666666666661</v>
      </c>
      <c r="M109" s="276">
        <v>166</v>
      </c>
      <c r="N109" s="276">
        <v>162.4</v>
      </c>
      <c r="O109" s="291">
        <v>29742000</v>
      </c>
      <c r="P109" s="292">
        <v>-3.0168946098149637E-3</v>
      </c>
    </row>
    <row r="110" spans="1:16" ht="14.4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496</v>
      </c>
      <c r="F110" s="288">
        <v>494.36666666666662</v>
      </c>
      <c r="G110" s="289">
        <v>490.23333333333323</v>
      </c>
      <c r="H110" s="289">
        <v>484.46666666666664</v>
      </c>
      <c r="I110" s="289">
        <v>480.33333333333326</v>
      </c>
      <c r="J110" s="289">
        <v>500.13333333333321</v>
      </c>
      <c r="K110" s="289">
        <v>504.26666666666654</v>
      </c>
      <c r="L110" s="289">
        <v>510.03333333333319</v>
      </c>
      <c r="M110" s="276">
        <v>498.5</v>
      </c>
      <c r="N110" s="276">
        <v>488.6</v>
      </c>
      <c r="O110" s="291">
        <v>5020000</v>
      </c>
      <c r="P110" s="292">
        <v>-2.1060842433697349E-2</v>
      </c>
    </row>
    <row r="111" spans="1:16" ht="14.4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7210.6</v>
      </c>
      <c r="F111" s="288">
        <v>7241.8499999999995</v>
      </c>
      <c r="G111" s="289">
        <v>7160.7999999999993</v>
      </c>
      <c r="H111" s="289">
        <v>7111</v>
      </c>
      <c r="I111" s="289">
        <v>7029.95</v>
      </c>
      <c r="J111" s="289">
        <v>7291.6499999999987</v>
      </c>
      <c r="K111" s="289">
        <v>7372.7</v>
      </c>
      <c r="L111" s="289">
        <v>7422.4999999999982</v>
      </c>
      <c r="M111" s="276">
        <v>7322.9</v>
      </c>
      <c r="N111" s="276">
        <v>7192.05</v>
      </c>
      <c r="O111" s="291">
        <v>1897900</v>
      </c>
      <c r="P111" s="292">
        <v>8.8236857492159683E-3</v>
      </c>
    </row>
    <row r="112" spans="1:16" ht="14.4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646.79999999999995</v>
      </c>
      <c r="F112" s="288">
        <v>642.76666666666665</v>
      </c>
      <c r="G112" s="289">
        <v>636.0333333333333</v>
      </c>
      <c r="H112" s="289">
        <v>625.26666666666665</v>
      </c>
      <c r="I112" s="289">
        <v>618.5333333333333</v>
      </c>
      <c r="J112" s="289">
        <v>653.5333333333333</v>
      </c>
      <c r="K112" s="289">
        <v>660.26666666666665</v>
      </c>
      <c r="L112" s="289">
        <v>671.0333333333333</v>
      </c>
      <c r="M112" s="276">
        <v>649.5</v>
      </c>
      <c r="N112" s="276">
        <v>632</v>
      </c>
      <c r="O112" s="291">
        <v>10718750</v>
      </c>
      <c r="P112" s="292">
        <v>7.5196804135824226E-3</v>
      </c>
    </row>
    <row r="113" spans="1:16" ht="14.4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1032.6500000000001</v>
      </c>
      <c r="F113" s="288">
        <v>1029.2166666666667</v>
      </c>
      <c r="G113" s="289">
        <v>1016.4333333333334</v>
      </c>
      <c r="H113" s="289">
        <v>1000.2166666666667</v>
      </c>
      <c r="I113" s="289">
        <v>987.43333333333339</v>
      </c>
      <c r="J113" s="289">
        <v>1045.4333333333334</v>
      </c>
      <c r="K113" s="289">
        <v>1058.2166666666667</v>
      </c>
      <c r="L113" s="289">
        <v>1074.4333333333334</v>
      </c>
      <c r="M113" s="276">
        <v>1042</v>
      </c>
      <c r="N113" s="276">
        <v>1013</v>
      </c>
      <c r="O113" s="291">
        <v>2542800</v>
      </c>
      <c r="P113" s="292">
        <v>-0.11413043478260869</v>
      </c>
    </row>
    <row r="114" spans="1:16" ht="14.4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1194.3</v>
      </c>
      <c r="F114" s="288">
        <v>1190.45</v>
      </c>
      <c r="G114" s="289">
        <v>1179.9000000000001</v>
      </c>
      <c r="H114" s="289">
        <v>1165.5</v>
      </c>
      <c r="I114" s="289">
        <v>1154.95</v>
      </c>
      <c r="J114" s="289">
        <v>1204.8500000000001</v>
      </c>
      <c r="K114" s="289">
        <v>1215.3999999999999</v>
      </c>
      <c r="L114" s="289">
        <v>1229.8000000000002</v>
      </c>
      <c r="M114" s="276">
        <v>1201</v>
      </c>
      <c r="N114" s="276">
        <v>1176.05</v>
      </c>
      <c r="O114" s="291">
        <v>1953600</v>
      </c>
      <c r="P114" s="292">
        <v>1.2300123001230013E-3</v>
      </c>
    </row>
    <row r="115" spans="1:16" ht="14.4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2451.25</v>
      </c>
      <c r="F115" s="288">
        <v>2446.2666666666664</v>
      </c>
      <c r="G115" s="289">
        <v>2435.6333333333328</v>
      </c>
      <c r="H115" s="289">
        <v>2420.0166666666664</v>
      </c>
      <c r="I115" s="289">
        <v>2409.3833333333328</v>
      </c>
      <c r="J115" s="289">
        <v>2461.8833333333328</v>
      </c>
      <c r="K115" s="289">
        <v>2472.516666666666</v>
      </c>
      <c r="L115" s="289">
        <v>2488.1333333333328</v>
      </c>
      <c r="M115" s="276">
        <v>2456.9</v>
      </c>
      <c r="N115" s="276">
        <v>2430.65</v>
      </c>
      <c r="O115" s="291">
        <v>1782800</v>
      </c>
      <c r="P115" s="292">
        <v>1.2034514078110809E-2</v>
      </c>
    </row>
    <row r="116" spans="1:16" ht="14.4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247.85</v>
      </c>
      <c r="F116" s="288">
        <v>247.98333333333335</v>
      </c>
      <c r="G116" s="289">
        <v>245.81666666666669</v>
      </c>
      <c r="H116" s="289">
        <v>243.78333333333333</v>
      </c>
      <c r="I116" s="289">
        <v>241.61666666666667</v>
      </c>
      <c r="J116" s="289">
        <v>250.01666666666671</v>
      </c>
      <c r="K116" s="289">
        <v>252.18333333333334</v>
      </c>
      <c r="L116" s="289">
        <v>254.21666666666673</v>
      </c>
      <c r="M116" s="276">
        <v>250.15</v>
      </c>
      <c r="N116" s="276">
        <v>245.95</v>
      </c>
      <c r="O116" s="291">
        <v>33456500</v>
      </c>
      <c r="P116" s="292">
        <v>3.6655460362216681E-2</v>
      </c>
    </row>
    <row r="117" spans="1:16" ht="14.4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1974</v>
      </c>
      <c r="F117" s="288">
        <v>1954.5666666666666</v>
      </c>
      <c r="G117" s="289">
        <v>1929.1333333333332</v>
      </c>
      <c r="H117" s="289">
        <v>1884.2666666666667</v>
      </c>
      <c r="I117" s="289">
        <v>1858.8333333333333</v>
      </c>
      <c r="J117" s="289">
        <v>1999.4333333333332</v>
      </c>
      <c r="K117" s="289">
        <v>2024.8666666666666</v>
      </c>
      <c r="L117" s="289">
        <v>2069.7333333333331</v>
      </c>
      <c r="M117" s="276">
        <v>1980</v>
      </c>
      <c r="N117" s="276">
        <v>1909.7</v>
      </c>
      <c r="O117" s="291">
        <v>487500</v>
      </c>
      <c r="P117" s="292">
        <v>0.21951219512195122</v>
      </c>
    </row>
    <row r="118" spans="1:16" ht="14.4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82524.399999999994</v>
      </c>
      <c r="F118" s="288">
        <v>81559.8</v>
      </c>
      <c r="G118" s="289">
        <v>80469.600000000006</v>
      </c>
      <c r="H118" s="289">
        <v>78414.8</v>
      </c>
      <c r="I118" s="289">
        <v>77324.600000000006</v>
      </c>
      <c r="J118" s="289">
        <v>83614.600000000006</v>
      </c>
      <c r="K118" s="289">
        <v>84704.799999999988</v>
      </c>
      <c r="L118" s="289">
        <v>86759.6</v>
      </c>
      <c r="M118" s="276">
        <v>82650</v>
      </c>
      <c r="N118" s="276">
        <v>79505</v>
      </c>
      <c r="O118" s="291">
        <v>52620</v>
      </c>
      <c r="P118" s="292">
        <v>-4.8118668596237341E-2</v>
      </c>
    </row>
    <row r="119" spans="1:16" ht="14.4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1488.4</v>
      </c>
      <c r="F119" s="288">
        <v>1482.4333333333334</v>
      </c>
      <c r="G119" s="289">
        <v>1470.8666666666668</v>
      </c>
      <c r="H119" s="289">
        <v>1453.3333333333335</v>
      </c>
      <c r="I119" s="289">
        <v>1441.7666666666669</v>
      </c>
      <c r="J119" s="289">
        <v>1499.9666666666667</v>
      </c>
      <c r="K119" s="289">
        <v>1511.5333333333333</v>
      </c>
      <c r="L119" s="289">
        <v>1529.0666666666666</v>
      </c>
      <c r="M119" s="276">
        <v>1494</v>
      </c>
      <c r="N119" s="276">
        <v>1464.9</v>
      </c>
      <c r="O119" s="291">
        <v>3469500</v>
      </c>
      <c r="P119" s="292">
        <v>5.3278688524590161E-2</v>
      </c>
    </row>
    <row r="120" spans="1:16" ht="14.4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378.95</v>
      </c>
      <c r="F120" s="288">
        <v>377.43333333333339</v>
      </c>
      <c r="G120" s="289">
        <v>370.61666666666679</v>
      </c>
      <c r="H120" s="289">
        <v>362.28333333333342</v>
      </c>
      <c r="I120" s="289">
        <v>355.46666666666681</v>
      </c>
      <c r="J120" s="289">
        <v>385.76666666666677</v>
      </c>
      <c r="K120" s="289">
        <v>392.58333333333337</v>
      </c>
      <c r="L120" s="289">
        <v>400.91666666666674</v>
      </c>
      <c r="M120" s="276">
        <v>384.25</v>
      </c>
      <c r="N120" s="276">
        <v>369.1</v>
      </c>
      <c r="O120" s="291">
        <v>2689600</v>
      </c>
      <c r="P120" s="292">
        <v>-4.2165242165242166E-2</v>
      </c>
    </row>
    <row r="121" spans="1:16" ht="14.4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71.5</v>
      </c>
      <c r="F121" s="288">
        <v>71.383333333333326</v>
      </c>
      <c r="G121" s="289">
        <v>70.916666666666657</v>
      </c>
      <c r="H121" s="289">
        <v>70.333333333333329</v>
      </c>
      <c r="I121" s="289">
        <v>69.86666666666666</v>
      </c>
      <c r="J121" s="289">
        <v>71.966666666666654</v>
      </c>
      <c r="K121" s="289">
        <v>72.433333333333323</v>
      </c>
      <c r="L121" s="289">
        <v>73.016666666666652</v>
      </c>
      <c r="M121" s="276">
        <v>71.849999999999994</v>
      </c>
      <c r="N121" s="276">
        <v>70.8</v>
      </c>
      <c r="O121" s="291">
        <v>93500000</v>
      </c>
      <c r="P121" s="292">
        <v>-1.7857142857142856E-2</v>
      </c>
    </row>
    <row r="122" spans="1:16" ht="14.4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4728.3999999999996</v>
      </c>
      <c r="F122" s="288">
        <v>4713.083333333333</v>
      </c>
      <c r="G122" s="289">
        <v>4680.3166666666657</v>
      </c>
      <c r="H122" s="289">
        <v>4632.2333333333327</v>
      </c>
      <c r="I122" s="289">
        <v>4599.4666666666653</v>
      </c>
      <c r="J122" s="289">
        <v>4761.1666666666661</v>
      </c>
      <c r="K122" s="289">
        <v>4793.9333333333343</v>
      </c>
      <c r="L122" s="289">
        <v>4842.0166666666664</v>
      </c>
      <c r="M122" s="276">
        <v>4745.8500000000004</v>
      </c>
      <c r="N122" s="276">
        <v>4665</v>
      </c>
      <c r="O122" s="291">
        <v>1372500</v>
      </c>
      <c r="P122" s="292">
        <v>-1.8152552982205132E-2</v>
      </c>
    </row>
    <row r="123" spans="1:16" ht="14.4">
      <c r="A123" s="254">
        <v>113</v>
      </c>
      <c r="B123" s="343" t="s">
        <v>837</v>
      </c>
      <c r="C123" s="436" t="s">
        <v>450</v>
      </c>
      <c r="D123" s="437">
        <v>44371</v>
      </c>
      <c r="E123" s="288">
        <v>3400.35</v>
      </c>
      <c r="F123" s="288">
        <v>3401.6833333333329</v>
      </c>
      <c r="G123" s="289">
        <v>3353.4166666666661</v>
      </c>
      <c r="H123" s="289">
        <v>3306.4833333333331</v>
      </c>
      <c r="I123" s="289">
        <v>3258.2166666666662</v>
      </c>
      <c r="J123" s="289">
        <v>3448.6166666666659</v>
      </c>
      <c r="K123" s="289">
        <v>3496.8833333333332</v>
      </c>
      <c r="L123" s="289">
        <v>3543.8166666666657</v>
      </c>
      <c r="M123" s="276">
        <v>3449.95</v>
      </c>
      <c r="N123" s="276">
        <v>3354.75</v>
      </c>
      <c r="O123" s="291">
        <v>334350</v>
      </c>
      <c r="P123" s="292">
        <v>7.4576271186440682E-3</v>
      </c>
    </row>
    <row r="124" spans="1:16" ht="14.4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17588.45</v>
      </c>
      <c r="F124" s="288">
        <v>17623.649999999998</v>
      </c>
      <c r="G124" s="289">
        <v>17507.799999999996</v>
      </c>
      <c r="H124" s="289">
        <v>17427.149999999998</v>
      </c>
      <c r="I124" s="289">
        <v>17311.299999999996</v>
      </c>
      <c r="J124" s="289">
        <v>17704.299999999996</v>
      </c>
      <c r="K124" s="289">
        <v>17820.149999999994</v>
      </c>
      <c r="L124" s="289">
        <v>17900.799999999996</v>
      </c>
      <c r="M124" s="276">
        <v>17739.5</v>
      </c>
      <c r="N124" s="276">
        <v>17543</v>
      </c>
      <c r="O124" s="291">
        <v>220250</v>
      </c>
      <c r="P124" s="292">
        <v>1.6851338873499537E-2</v>
      </c>
    </row>
    <row r="125" spans="1:16" ht="14.4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179.9</v>
      </c>
      <c r="F125" s="288">
        <v>181.41666666666666</v>
      </c>
      <c r="G125" s="289">
        <v>176.68333333333331</v>
      </c>
      <c r="H125" s="289">
        <v>173.46666666666664</v>
      </c>
      <c r="I125" s="289">
        <v>168.73333333333329</v>
      </c>
      <c r="J125" s="289">
        <v>184.63333333333333</v>
      </c>
      <c r="K125" s="289">
        <v>189.36666666666667</v>
      </c>
      <c r="L125" s="289">
        <v>192.58333333333334</v>
      </c>
      <c r="M125" s="276">
        <v>186.15</v>
      </c>
      <c r="N125" s="276">
        <v>178.2</v>
      </c>
      <c r="O125" s="291">
        <v>85498700</v>
      </c>
      <c r="P125" s="292">
        <v>0.16570749977162694</v>
      </c>
    </row>
    <row r="126" spans="1:16" ht="14.4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118.75</v>
      </c>
      <c r="F126" s="288">
        <v>118.85000000000001</v>
      </c>
      <c r="G126" s="289">
        <v>117.60000000000002</v>
      </c>
      <c r="H126" s="289">
        <v>116.45000000000002</v>
      </c>
      <c r="I126" s="289">
        <v>115.20000000000003</v>
      </c>
      <c r="J126" s="289">
        <v>120.00000000000001</v>
      </c>
      <c r="K126" s="289">
        <v>121.24999999999999</v>
      </c>
      <c r="L126" s="289">
        <v>122.4</v>
      </c>
      <c r="M126" s="276">
        <v>120.1</v>
      </c>
      <c r="N126" s="276">
        <v>117.7</v>
      </c>
      <c r="O126" s="291">
        <v>76887300</v>
      </c>
      <c r="P126" s="292">
        <v>-4.7956322856721259E-3</v>
      </c>
    </row>
    <row r="127" spans="1:16" ht="14.4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124.4</v>
      </c>
      <c r="F127" s="288">
        <v>124.21666666666665</v>
      </c>
      <c r="G127" s="289">
        <v>123.13333333333331</v>
      </c>
      <c r="H127" s="289">
        <v>121.86666666666666</v>
      </c>
      <c r="I127" s="289">
        <v>120.78333333333332</v>
      </c>
      <c r="J127" s="289">
        <v>125.48333333333331</v>
      </c>
      <c r="K127" s="289">
        <v>126.56666666666665</v>
      </c>
      <c r="L127" s="289">
        <v>127.8333333333333</v>
      </c>
      <c r="M127" s="276">
        <v>125.3</v>
      </c>
      <c r="N127" s="276">
        <v>122.95</v>
      </c>
      <c r="O127" s="291">
        <v>68814900</v>
      </c>
      <c r="P127" s="292">
        <v>-3.5678447987512545E-3</v>
      </c>
    </row>
    <row r="128" spans="1:16" ht="14.4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30374</v>
      </c>
      <c r="F128" s="288">
        <v>30391.133333333331</v>
      </c>
      <c r="G128" s="289">
        <v>30254.716666666664</v>
      </c>
      <c r="H128" s="289">
        <v>30135.433333333331</v>
      </c>
      <c r="I128" s="289">
        <v>29999.016666666663</v>
      </c>
      <c r="J128" s="289">
        <v>30510.416666666664</v>
      </c>
      <c r="K128" s="289">
        <v>30646.833333333336</v>
      </c>
      <c r="L128" s="289">
        <v>30766.116666666665</v>
      </c>
      <c r="M128" s="276">
        <v>30527.55</v>
      </c>
      <c r="N128" s="276">
        <v>30271.85</v>
      </c>
      <c r="O128" s="291">
        <v>85710</v>
      </c>
      <c r="P128" s="292">
        <v>1.7812611328820806E-2</v>
      </c>
    </row>
    <row r="129" spans="1:16" ht="14.4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2206.4</v>
      </c>
      <c r="F129" s="288">
        <v>2190.9500000000003</v>
      </c>
      <c r="G129" s="289">
        <v>2150.7000000000007</v>
      </c>
      <c r="H129" s="289">
        <v>2095.0000000000005</v>
      </c>
      <c r="I129" s="289">
        <v>2054.7500000000009</v>
      </c>
      <c r="J129" s="289">
        <v>2246.6500000000005</v>
      </c>
      <c r="K129" s="289">
        <v>2286.8999999999996</v>
      </c>
      <c r="L129" s="289">
        <v>2342.6000000000004</v>
      </c>
      <c r="M129" s="276">
        <v>2231.1999999999998</v>
      </c>
      <c r="N129" s="276">
        <v>2135.25</v>
      </c>
      <c r="O129" s="291">
        <v>3491400</v>
      </c>
      <c r="P129" s="292">
        <v>2.2304533376278284E-2</v>
      </c>
    </row>
    <row r="130" spans="1:16" ht="14.4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232.7</v>
      </c>
      <c r="F130" s="288">
        <v>230.76666666666665</v>
      </c>
      <c r="G130" s="289">
        <v>227.98333333333329</v>
      </c>
      <c r="H130" s="289">
        <v>223.26666666666665</v>
      </c>
      <c r="I130" s="289">
        <v>220.48333333333329</v>
      </c>
      <c r="J130" s="289">
        <v>235.48333333333329</v>
      </c>
      <c r="K130" s="289">
        <v>238.26666666666665</v>
      </c>
      <c r="L130" s="289">
        <v>242.98333333333329</v>
      </c>
      <c r="M130" s="276">
        <v>233.55</v>
      </c>
      <c r="N130" s="276">
        <v>226.05</v>
      </c>
      <c r="O130" s="291">
        <v>30009000</v>
      </c>
      <c r="P130" s="292">
        <v>7.2500251736985202E-3</v>
      </c>
    </row>
    <row r="131" spans="1:16" ht="14.4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131</v>
      </c>
      <c r="F131" s="288">
        <v>130.38333333333333</v>
      </c>
      <c r="G131" s="289">
        <v>129.06666666666666</v>
      </c>
      <c r="H131" s="289">
        <v>127.13333333333333</v>
      </c>
      <c r="I131" s="289">
        <v>125.81666666666666</v>
      </c>
      <c r="J131" s="289">
        <v>132.31666666666666</v>
      </c>
      <c r="K131" s="289">
        <v>133.63333333333333</v>
      </c>
      <c r="L131" s="289">
        <v>135.56666666666666</v>
      </c>
      <c r="M131" s="276">
        <v>131.69999999999999</v>
      </c>
      <c r="N131" s="276">
        <v>128.44999999999999</v>
      </c>
      <c r="O131" s="291">
        <v>41385000</v>
      </c>
      <c r="P131" s="292">
        <v>-1.6502136437306615E-2</v>
      </c>
    </row>
    <row r="132" spans="1:16" ht="14.4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5565.55</v>
      </c>
      <c r="F132" s="288">
        <v>5510.05</v>
      </c>
      <c r="G132" s="289">
        <v>5435.1</v>
      </c>
      <c r="H132" s="289">
        <v>5304.6500000000005</v>
      </c>
      <c r="I132" s="289">
        <v>5229.7000000000007</v>
      </c>
      <c r="J132" s="289">
        <v>5640.5</v>
      </c>
      <c r="K132" s="289">
        <v>5715.4499999999989</v>
      </c>
      <c r="L132" s="289">
        <v>5845.9</v>
      </c>
      <c r="M132" s="276">
        <v>5585</v>
      </c>
      <c r="N132" s="276">
        <v>5379.6</v>
      </c>
      <c r="O132" s="291">
        <v>375250</v>
      </c>
      <c r="P132" s="292">
        <v>0.15773235634400309</v>
      </c>
    </row>
    <row r="133" spans="1:16" ht="14.4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2143.5</v>
      </c>
      <c r="F133" s="288">
        <v>2125.75</v>
      </c>
      <c r="G133" s="289">
        <v>2098.5</v>
      </c>
      <c r="H133" s="289">
        <v>2053.5</v>
      </c>
      <c r="I133" s="289">
        <v>2026.25</v>
      </c>
      <c r="J133" s="289">
        <v>2170.75</v>
      </c>
      <c r="K133" s="289">
        <v>2198</v>
      </c>
      <c r="L133" s="289">
        <v>2243</v>
      </c>
      <c r="M133" s="276">
        <v>2153</v>
      </c>
      <c r="N133" s="276">
        <v>2080.75</v>
      </c>
      <c r="O133" s="291">
        <v>2615000</v>
      </c>
      <c r="P133" s="292">
        <v>0.12861458782908933</v>
      </c>
    </row>
    <row r="134" spans="1:16" ht="14.4">
      <c r="A134" s="254">
        <v>124</v>
      </c>
      <c r="B134" s="343" t="s">
        <v>837</v>
      </c>
      <c r="C134" s="436" t="s">
        <v>267</v>
      </c>
      <c r="D134" s="437">
        <v>44371</v>
      </c>
      <c r="E134" s="288">
        <v>2835.15</v>
      </c>
      <c r="F134" s="288">
        <v>2849.3166666666671</v>
      </c>
      <c r="G134" s="289">
        <v>2803.9333333333343</v>
      </c>
      <c r="H134" s="289">
        <v>2772.7166666666672</v>
      </c>
      <c r="I134" s="289">
        <v>2727.3333333333344</v>
      </c>
      <c r="J134" s="289">
        <v>2880.5333333333342</v>
      </c>
      <c r="K134" s="289">
        <v>2925.9166666666665</v>
      </c>
      <c r="L134" s="289">
        <v>2957.1333333333341</v>
      </c>
      <c r="M134" s="276">
        <v>2894.7</v>
      </c>
      <c r="N134" s="276">
        <v>2818.1</v>
      </c>
      <c r="O134" s="291">
        <v>658750</v>
      </c>
      <c r="P134" s="292">
        <v>3.5770440251572326E-2</v>
      </c>
    </row>
    <row r="135" spans="1:16" ht="14.4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42.7</v>
      </c>
      <c r="F135" s="288">
        <v>42.300000000000004</v>
      </c>
      <c r="G135" s="289">
        <v>41.500000000000007</v>
      </c>
      <c r="H135" s="289">
        <v>40.300000000000004</v>
      </c>
      <c r="I135" s="289">
        <v>39.500000000000007</v>
      </c>
      <c r="J135" s="289">
        <v>43.500000000000007</v>
      </c>
      <c r="K135" s="289">
        <v>44.300000000000004</v>
      </c>
      <c r="L135" s="289">
        <v>45.500000000000007</v>
      </c>
      <c r="M135" s="276">
        <v>43.1</v>
      </c>
      <c r="N135" s="276">
        <v>41.1</v>
      </c>
      <c r="O135" s="291">
        <v>327936000</v>
      </c>
      <c r="P135" s="292">
        <v>0.14330339711050372</v>
      </c>
    </row>
    <row r="136" spans="1:16" ht="14.4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241.8</v>
      </c>
      <c r="F136" s="288">
        <v>243.21666666666667</v>
      </c>
      <c r="G136" s="289">
        <v>239.18333333333334</v>
      </c>
      <c r="H136" s="289">
        <v>236.56666666666666</v>
      </c>
      <c r="I136" s="289">
        <v>232.53333333333333</v>
      </c>
      <c r="J136" s="289">
        <v>245.83333333333334</v>
      </c>
      <c r="K136" s="289">
        <v>249.8666666666667</v>
      </c>
      <c r="L136" s="289">
        <v>252.48333333333335</v>
      </c>
      <c r="M136" s="276">
        <v>247.25</v>
      </c>
      <c r="N136" s="276">
        <v>240.6</v>
      </c>
      <c r="O136" s="291">
        <v>19392000</v>
      </c>
      <c r="P136" s="292">
        <v>2.8862478777589132E-2</v>
      </c>
    </row>
    <row r="137" spans="1:16" ht="14.4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1437.85</v>
      </c>
      <c r="F137" s="288">
        <v>1434.4833333333333</v>
      </c>
      <c r="G137" s="289">
        <v>1424.5666666666666</v>
      </c>
      <c r="H137" s="289">
        <v>1411.2833333333333</v>
      </c>
      <c r="I137" s="289">
        <v>1401.3666666666666</v>
      </c>
      <c r="J137" s="289">
        <v>1447.7666666666667</v>
      </c>
      <c r="K137" s="289">
        <v>1457.6833333333332</v>
      </c>
      <c r="L137" s="289">
        <v>1470.9666666666667</v>
      </c>
      <c r="M137" s="276">
        <v>1444.4</v>
      </c>
      <c r="N137" s="276">
        <v>1421.2</v>
      </c>
      <c r="O137" s="291">
        <v>1652827</v>
      </c>
      <c r="P137" s="292">
        <v>4.9492699826775548E-3</v>
      </c>
    </row>
    <row r="138" spans="1:16" ht="14.4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999.95</v>
      </c>
      <c r="F138" s="288">
        <v>994.1</v>
      </c>
      <c r="G138" s="289">
        <v>984.2</v>
      </c>
      <c r="H138" s="289">
        <v>968.45</v>
      </c>
      <c r="I138" s="289">
        <v>958.55000000000007</v>
      </c>
      <c r="J138" s="289">
        <v>1009.85</v>
      </c>
      <c r="K138" s="289">
        <v>1019.7499999999999</v>
      </c>
      <c r="L138" s="289">
        <v>1035.5</v>
      </c>
      <c r="M138" s="276">
        <v>1004</v>
      </c>
      <c r="N138" s="276">
        <v>978.35</v>
      </c>
      <c r="O138" s="291">
        <v>1802000</v>
      </c>
      <c r="P138" s="292">
        <v>-2.1237303785780239E-2</v>
      </c>
    </row>
    <row r="139" spans="1:16" ht="14.4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219.35</v>
      </c>
      <c r="F139" s="288">
        <v>218.06666666666669</v>
      </c>
      <c r="G139" s="289">
        <v>215.58333333333337</v>
      </c>
      <c r="H139" s="289">
        <v>211.81666666666669</v>
      </c>
      <c r="I139" s="289">
        <v>209.33333333333337</v>
      </c>
      <c r="J139" s="289">
        <v>221.83333333333337</v>
      </c>
      <c r="K139" s="289">
        <v>224.31666666666666</v>
      </c>
      <c r="L139" s="289">
        <v>228.08333333333337</v>
      </c>
      <c r="M139" s="276">
        <v>220.55</v>
      </c>
      <c r="N139" s="276">
        <v>214.3</v>
      </c>
      <c r="O139" s="291">
        <v>25551900</v>
      </c>
      <c r="P139" s="292">
        <v>-6.6829061639483156E-2</v>
      </c>
    </row>
    <row r="140" spans="1:16" ht="14.4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164.1</v>
      </c>
      <c r="F140" s="288">
        <v>163.53333333333333</v>
      </c>
      <c r="G140" s="289">
        <v>161.66666666666666</v>
      </c>
      <c r="H140" s="289">
        <v>159.23333333333332</v>
      </c>
      <c r="I140" s="289">
        <v>157.36666666666665</v>
      </c>
      <c r="J140" s="289">
        <v>165.96666666666667</v>
      </c>
      <c r="K140" s="289">
        <v>167.83333333333334</v>
      </c>
      <c r="L140" s="289">
        <v>170.26666666666668</v>
      </c>
      <c r="M140" s="276">
        <v>165.4</v>
      </c>
      <c r="N140" s="276">
        <v>161.1</v>
      </c>
      <c r="O140" s="291">
        <v>19374000</v>
      </c>
      <c r="P140" s="292">
        <v>5.4539516655780537E-2</v>
      </c>
    </row>
    <row r="141" spans="1:16" ht="14.4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2185.25</v>
      </c>
      <c r="F141" s="288">
        <v>2199.1166666666668</v>
      </c>
      <c r="G141" s="289">
        <v>2166.2833333333338</v>
      </c>
      <c r="H141" s="289">
        <v>2147.3166666666671</v>
      </c>
      <c r="I141" s="289">
        <v>2114.483333333334</v>
      </c>
      <c r="J141" s="289">
        <v>2218.0833333333335</v>
      </c>
      <c r="K141" s="289">
        <v>2250.9166666666665</v>
      </c>
      <c r="L141" s="289">
        <v>2269.8833333333332</v>
      </c>
      <c r="M141" s="276">
        <v>2231.9499999999998</v>
      </c>
      <c r="N141" s="276">
        <v>2180.15</v>
      </c>
      <c r="O141" s="291">
        <v>32684750</v>
      </c>
      <c r="P141" s="292">
        <v>3.5212048269090676E-2</v>
      </c>
    </row>
    <row r="142" spans="1:16" ht="14.4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128.75</v>
      </c>
      <c r="F142" s="288">
        <v>127.96666666666665</v>
      </c>
      <c r="G142" s="289">
        <v>126.93333333333331</v>
      </c>
      <c r="H142" s="289">
        <v>125.11666666666666</v>
      </c>
      <c r="I142" s="289">
        <v>124.08333333333331</v>
      </c>
      <c r="J142" s="289">
        <v>129.7833333333333</v>
      </c>
      <c r="K142" s="289">
        <v>130.81666666666663</v>
      </c>
      <c r="L142" s="289">
        <v>132.6333333333333</v>
      </c>
      <c r="M142" s="276">
        <v>129</v>
      </c>
      <c r="N142" s="276">
        <v>126.15</v>
      </c>
      <c r="O142" s="291">
        <v>155743000</v>
      </c>
      <c r="P142" s="292">
        <v>-4.5417491557004773E-2</v>
      </c>
    </row>
    <row r="143" spans="1:16" ht="14.4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998.65</v>
      </c>
      <c r="F143" s="288">
        <v>999.63333333333333</v>
      </c>
      <c r="G143" s="289">
        <v>992.61666666666667</v>
      </c>
      <c r="H143" s="289">
        <v>986.58333333333337</v>
      </c>
      <c r="I143" s="289">
        <v>979.56666666666672</v>
      </c>
      <c r="J143" s="289">
        <v>1005.6666666666666</v>
      </c>
      <c r="K143" s="289">
        <v>1012.6833333333333</v>
      </c>
      <c r="L143" s="289">
        <v>1018.7166666666666</v>
      </c>
      <c r="M143" s="276">
        <v>1006.65</v>
      </c>
      <c r="N143" s="276">
        <v>993.6</v>
      </c>
      <c r="O143" s="291">
        <v>5886750</v>
      </c>
      <c r="P143" s="292">
        <v>2.2985570169837826E-3</v>
      </c>
    </row>
    <row r="144" spans="1:16" ht="14.4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432.8</v>
      </c>
      <c r="F144" s="288">
        <v>429.98333333333335</v>
      </c>
      <c r="G144" s="289">
        <v>425.86666666666667</v>
      </c>
      <c r="H144" s="289">
        <v>418.93333333333334</v>
      </c>
      <c r="I144" s="289">
        <v>414.81666666666666</v>
      </c>
      <c r="J144" s="289">
        <v>436.91666666666669</v>
      </c>
      <c r="K144" s="289">
        <v>441.03333333333336</v>
      </c>
      <c r="L144" s="289">
        <v>447.9666666666667</v>
      </c>
      <c r="M144" s="276">
        <v>434.1</v>
      </c>
      <c r="N144" s="276">
        <v>423.05</v>
      </c>
      <c r="O144" s="291">
        <v>82608000</v>
      </c>
      <c r="P144" s="292">
        <v>-1.3594597983199298E-2</v>
      </c>
    </row>
    <row r="145" spans="1:16" ht="14.4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28350.05</v>
      </c>
      <c r="F145" s="288">
        <v>28606.766666666666</v>
      </c>
      <c r="G145" s="289">
        <v>28043.283333333333</v>
      </c>
      <c r="H145" s="289">
        <v>27736.516666666666</v>
      </c>
      <c r="I145" s="289">
        <v>27173.033333333333</v>
      </c>
      <c r="J145" s="289">
        <v>28913.533333333333</v>
      </c>
      <c r="K145" s="289">
        <v>29477.016666666663</v>
      </c>
      <c r="L145" s="289">
        <v>29783.783333333333</v>
      </c>
      <c r="M145" s="276">
        <v>29170.25</v>
      </c>
      <c r="N145" s="276">
        <v>28300</v>
      </c>
      <c r="O145" s="291">
        <v>136300</v>
      </c>
      <c r="P145" s="292">
        <v>1.1878247958426132E-2</v>
      </c>
    </row>
    <row r="146" spans="1:16" ht="14.4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2102.75</v>
      </c>
      <c r="F146" s="288">
        <v>2102.5833333333335</v>
      </c>
      <c r="G146" s="289">
        <v>2090.2666666666669</v>
      </c>
      <c r="H146" s="289">
        <v>2077.7833333333333</v>
      </c>
      <c r="I146" s="289">
        <v>2065.4666666666667</v>
      </c>
      <c r="J146" s="289">
        <v>2115.0666666666671</v>
      </c>
      <c r="K146" s="289">
        <v>2127.3833333333337</v>
      </c>
      <c r="L146" s="289">
        <v>2139.8666666666672</v>
      </c>
      <c r="M146" s="276">
        <v>2114.9</v>
      </c>
      <c r="N146" s="276">
        <v>2090.1</v>
      </c>
      <c r="O146" s="291">
        <v>980375</v>
      </c>
      <c r="P146" s="292">
        <v>2.442528735632184E-2</v>
      </c>
    </row>
    <row r="147" spans="1:16" ht="14.4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7086.3</v>
      </c>
      <c r="F147" s="288">
        <v>7068.5</v>
      </c>
      <c r="G147" s="289">
        <v>7009.95</v>
      </c>
      <c r="H147" s="289">
        <v>6933.5999999999995</v>
      </c>
      <c r="I147" s="289">
        <v>6875.0499999999993</v>
      </c>
      <c r="J147" s="289">
        <v>7144.85</v>
      </c>
      <c r="K147" s="289">
        <v>7203.4</v>
      </c>
      <c r="L147" s="289">
        <v>7279.7500000000009</v>
      </c>
      <c r="M147" s="276">
        <v>7127.05</v>
      </c>
      <c r="N147" s="276">
        <v>6992.15</v>
      </c>
      <c r="O147" s="291">
        <v>314625</v>
      </c>
      <c r="P147" s="292">
        <v>3.9745627980922101E-4</v>
      </c>
    </row>
    <row r="148" spans="1:16" ht="14.4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1464.55</v>
      </c>
      <c r="F148" s="288">
        <v>1453.7666666666667</v>
      </c>
      <c r="G148" s="289">
        <v>1437.7333333333333</v>
      </c>
      <c r="H148" s="289">
        <v>1410.9166666666667</v>
      </c>
      <c r="I148" s="289">
        <v>1394.8833333333334</v>
      </c>
      <c r="J148" s="289">
        <v>1480.5833333333333</v>
      </c>
      <c r="K148" s="289">
        <v>1496.6166666666666</v>
      </c>
      <c r="L148" s="289">
        <v>1523.4333333333332</v>
      </c>
      <c r="M148" s="276">
        <v>1469.8</v>
      </c>
      <c r="N148" s="276">
        <v>1426.95</v>
      </c>
      <c r="O148" s="291">
        <v>4625600</v>
      </c>
      <c r="P148" s="292">
        <v>-1.0355156183140779E-2</v>
      </c>
    </row>
    <row r="149" spans="1:16" ht="14.4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679</v>
      </c>
      <c r="F149" s="288">
        <v>678.73333333333335</v>
      </c>
      <c r="G149" s="289">
        <v>674.26666666666665</v>
      </c>
      <c r="H149" s="289">
        <v>669.5333333333333</v>
      </c>
      <c r="I149" s="289">
        <v>665.06666666666661</v>
      </c>
      <c r="J149" s="289">
        <v>683.4666666666667</v>
      </c>
      <c r="K149" s="289">
        <v>687.93333333333339</v>
      </c>
      <c r="L149" s="289">
        <v>692.66666666666674</v>
      </c>
      <c r="M149" s="276">
        <v>683.2</v>
      </c>
      <c r="N149" s="276">
        <v>674</v>
      </c>
      <c r="O149" s="291">
        <v>37809800</v>
      </c>
      <c r="P149" s="292">
        <v>-2.1166322351491428E-2</v>
      </c>
    </row>
    <row r="150" spans="1:16" ht="14.4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530.5</v>
      </c>
      <c r="F150" s="288">
        <v>528.61666666666667</v>
      </c>
      <c r="G150" s="289">
        <v>523.23333333333335</v>
      </c>
      <c r="H150" s="289">
        <v>515.9666666666667</v>
      </c>
      <c r="I150" s="289">
        <v>510.58333333333337</v>
      </c>
      <c r="J150" s="289">
        <v>535.88333333333333</v>
      </c>
      <c r="K150" s="289">
        <v>541.26666666666677</v>
      </c>
      <c r="L150" s="289">
        <v>548.5333333333333</v>
      </c>
      <c r="M150" s="276">
        <v>534</v>
      </c>
      <c r="N150" s="276">
        <v>521.35</v>
      </c>
      <c r="O150" s="291">
        <v>13465500</v>
      </c>
      <c r="P150" s="292">
        <v>-5.7592202901760991E-3</v>
      </c>
    </row>
    <row r="151" spans="1:16" ht="14.4">
      <c r="A151" s="254">
        <v>141</v>
      </c>
      <c r="B151" s="343" t="s">
        <v>837</v>
      </c>
      <c r="C151" s="436" t="s">
        <v>177</v>
      </c>
      <c r="D151" s="437">
        <v>44371</v>
      </c>
      <c r="E151" s="288">
        <v>739.7</v>
      </c>
      <c r="F151" s="288">
        <v>737.93333333333339</v>
      </c>
      <c r="G151" s="289">
        <v>732.46666666666681</v>
      </c>
      <c r="H151" s="289">
        <v>725.23333333333346</v>
      </c>
      <c r="I151" s="289">
        <v>719.76666666666688</v>
      </c>
      <c r="J151" s="289">
        <v>745.16666666666674</v>
      </c>
      <c r="K151" s="289">
        <v>750.63333333333344</v>
      </c>
      <c r="L151" s="289">
        <v>757.86666666666667</v>
      </c>
      <c r="M151" s="276">
        <v>743.4</v>
      </c>
      <c r="N151" s="276">
        <v>730.7</v>
      </c>
      <c r="O151" s="291">
        <v>9019000</v>
      </c>
      <c r="P151" s="292">
        <v>-5.5107386066003142E-2</v>
      </c>
    </row>
    <row r="152" spans="1:16" ht="14.4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710.4</v>
      </c>
      <c r="F152" s="288">
        <v>711.80000000000007</v>
      </c>
      <c r="G152" s="289">
        <v>703.60000000000014</v>
      </c>
      <c r="H152" s="289">
        <v>696.80000000000007</v>
      </c>
      <c r="I152" s="289">
        <v>688.60000000000014</v>
      </c>
      <c r="J152" s="289">
        <v>718.60000000000014</v>
      </c>
      <c r="K152" s="289">
        <v>726.80000000000018</v>
      </c>
      <c r="L152" s="289">
        <v>733.60000000000014</v>
      </c>
      <c r="M152" s="276">
        <v>720</v>
      </c>
      <c r="N152" s="276">
        <v>705</v>
      </c>
      <c r="O152" s="291">
        <v>7442550</v>
      </c>
      <c r="P152" s="292">
        <v>2.0359059781602813E-2</v>
      </c>
    </row>
    <row r="153" spans="1:16" ht="14.4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345.4</v>
      </c>
      <c r="F153" s="288">
        <v>345.65000000000003</v>
      </c>
      <c r="G153" s="289">
        <v>342.75000000000006</v>
      </c>
      <c r="H153" s="289">
        <v>340.1</v>
      </c>
      <c r="I153" s="289">
        <v>337.20000000000005</v>
      </c>
      <c r="J153" s="289">
        <v>348.30000000000007</v>
      </c>
      <c r="K153" s="289">
        <v>351.20000000000005</v>
      </c>
      <c r="L153" s="289">
        <v>353.85000000000008</v>
      </c>
      <c r="M153" s="276">
        <v>348.55</v>
      </c>
      <c r="N153" s="276">
        <v>343</v>
      </c>
      <c r="O153" s="291">
        <v>89575500</v>
      </c>
      <c r="P153" s="292">
        <v>-1.3062865037995353E-2</v>
      </c>
    </row>
    <row r="154" spans="1:16" ht="14.4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126.3</v>
      </c>
      <c r="F154" s="288">
        <v>126.36666666666667</v>
      </c>
      <c r="G154" s="289">
        <v>123.73333333333335</v>
      </c>
      <c r="H154" s="289">
        <v>121.16666666666667</v>
      </c>
      <c r="I154" s="289">
        <v>118.53333333333335</v>
      </c>
      <c r="J154" s="289">
        <v>128.93333333333334</v>
      </c>
      <c r="K154" s="289">
        <v>131.56666666666666</v>
      </c>
      <c r="L154" s="289">
        <v>134.13333333333335</v>
      </c>
      <c r="M154" s="276">
        <v>129</v>
      </c>
      <c r="N154" s="276">
        <v>123.8</v>
      </c>
      <c r="O154" s="291">
        <v>148783500</v>
      </c>
      <c r="P154" s="292">
        <v>-1.6991481960487002E-2</v>
      </c>
    </row>
    <row r="155" spans="1:16" ht="14.4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1094.1500000000001</v>
      </c>
      <c r="F155" s="288">
        <v>1094.0666666666666</v>
      </c>
      <c r="G155" s="289">
        <v>1082.1333333333332</v>
      </c>
      <c r="H155" s="289">
        <v>1070.1166666666666</v>
      </c>
      <c r="I155" s="289">
        <v>1058.1833333333332</v>
      </c>
      <c r="J155" s="289">
        <v>1106.0833333333333</v>
      </c>
      <c r="K155" s="289">
        <v>1118.0166666666667</v>
      </c>
      <c r="L155" s="289">
        <v>1130.0333333333333</v>
      </c>
      <c r="M155" s="276">
        <v>1106</v>
      </c>
      <c r="N155" s="276">
        <v>1082.05</v>
      </c>
      <c r="O155" s="291">
        <v>49635750</v>
      </c>
      <c r="P155" s="292">
        <v>-1.931359814042524E-3</v>
      </c>
    </row>
    <row r="156" spans="1:16" ht="14.4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3224.5</v>
      </c>
      <c r="F156" s="288">
        <v>3219.9833333333336</v>
      </c>
      <c r="G156" s="289">
        <v>3207.9666666666672</v>
      </c>
      <c r="H156" s="289">
        <v>3191.4333333333334</v>
      </c>
      <c r="I156" s="289">
        <v>3179.416666666667</v>
      </c>
      <c r="J156" s="289">
        <v>3236.5166666666673</v>
      </c>
      <c r="K156" s="289">
        <v>3248.5333333333338</v>
      </c>
      <c r="L156" s="289">
        <v>3265.0666666666675</v>
      </c>
      <c r="M156" s="276">
        <v>3232</v>
      </c>
      <c r="N156" s="276">
        <v>3203.45</v>
      </c>
      <c r="O156" s="291">
        <v>7754100</v>
      </c>
      <c r="P156" s="292">
        <v>3.5287991668669388E-2</v>
      </c>
    </row>
    <row r="157" spans="1:16" ht="14.4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1066.0999999999999</v>
      </c>
      <c r="F157" s="288">
        <v>1067.4333333333334</v>
      </c>
      <c r="G157" s="289">
        <v>1057.8666666666668</v>
      </c>
      <c r="H157" s="289">
        <v>1049.6333333333334</v>
      </c>
      <c r="I157" s="289">
        <v>1040.0666666666668</v>
      </c>
      <c r="J157" s="289">
        <v>1075.6666666666667</v>
      </c>
      <c r="K157" s="289">
        <v>1085.2333333333333</v>
      </c>
      <c r="L157" s="289">
        <v>1093.4666666666667</v>
      </c>
      <c r="M157" s="276">
        <v>1077</v>
      </c>
      <c r="N157" s="276">
        <v>1059.2</v>
      </c>
      <c r="O157" s="291">
        <v>10741800</v>
      </c>
      <c r="P157" s="292">
        <v>3.0815777678171222E-3</v>
      </c>
    </row>
    <row r="158" spans="1:16" ht="14.4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1739.05</v>
      </c>
      <c r="F158" s="288">
        <v>1736.0166666666667</v>
      </c>
      <c r="G158" s="289">
        <v>1726.0333333333333</v>
      </c>
      <c r="H158" s="289">
        <v>1713.0166666666667</v>
      </c>
      <c r="I158" s="289">
        <v>1703.0333333333333</v>
      </c>
      <c r="J158" s="289">
        <v>1749.0333333333333</v>
      </c>
      <c r="K158" s="289">
        <v>1759.0166666666664</v>
      </c>
      <c r="L158" s="289">
        <v>1772.0333333333333</v>
      </c>
      <c r="M158" s="276">
        <v>1746</v>
      </c>
      <c r="N158" s="276">
        <v>1723</v>
      </c>
      <c r="O158" s="291">
        <v>4234125</v>
      </c>
      <c r="P158" s="292">
        <v>3.5586535815830503E-2</v>
      </c>
    </row>
    <row r="159" spans="1:16" ht="14.4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2848.1</v>
      </c>
      <c r="F159" s="288">
        <v>2840.8666666666668</v>
      </c>
      <c r="G159" s="289">
        <v>2811.7333333333336</v>
      </c>
      <c r="H159" s="289">
        <v>2775.3666666666668</v>
      </c>
      <c r="I159" s="289">
        <v>2746.2333333333336</v>
      </c>
      <c r="J159" s="289">
        <v>2877.2333333333336</v>
      </c>
      <c r="K159" s="289">
        <v>2906.3666666666668</v>
      </c>
      <c r="L159" s="289">
        <v>2942.7333333333336</v>
      </c>
      <c r="M159" s="276">
        <v>2870</v>
      </c>
      <c r="N159" s="276">
        <v>2804.5</v>
      </c>
      <c r="O159" s="291">
        <v>771000</v>
      </c>
      <c r="P159" s="292">
        <v>-1.6267942583732056E-2</v>
      </c>
    </row>
    <row r="160" spans="1:16" ht="14.4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467.6</v>
      </c>
      <c r="F160" s="288">
        <v>470.51666666666665</v>
      </c>
      <c r="G160" s="289">
        <v>462.0333333333333</v>
      </c>
      <c r="H160" s="289">
        <v>456.46666666666664</v>
      </c>
      <c r="I160" s="289">
        <v>447.98333333333329</v>
      </c>
      <c r="J160" s="289">
        <v>476.08333333333331</v>
      </c>
      <c r="K160" s="289">
        <v>484.56666666666666</v>
      </c>
      <c r="L160" s="289">
        <v>490.13333333333333</v>
      </c>
      <c r="M160" s="276">
        <v>479</v>
      </c>
      <c r="N160" s="276">
        <v>464.95</v>
      </c>
      <c r="O160" s="291">
        <v>4554000</v>
      </c>
      <c r="P160" s="292">
        <v>2.3946037099494097E-2</v>
      </c>
    </row>
    <row r="161" spans="1:16" ht="14.4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880</v>
      </c>
      <c r="F161" s="288">
        <v>870.06666666666661</v>
      </c>
      <c r="G161" s="289">
        <v>854.13333333333321</v>
      </c>
      <c r="H161" s="289">
        <v>828.26666666666665</v>
      </c>
      <c r="I161" s="289">
        <v>812.33333333333326</v>
      </c>
      <c r="J161" s="289">
        <v>895.93333333333317</v>
      </c>
      <c r="K161" s="289">
        <v>911.86666666666656</v>
      </c>
      <c r="L161" s="289">
        <v>937.73333333333312</v>
      </c>
      <c r="M161" s="276">
        <v>886</v>
      </c>
      <c r="N161" s="276">
        <v>844.2</v>
      </c>
      <c r="O161" s="291">
        <v>911325</v>
      </c>
      <c r="P161" s="292">
        <v>-7.1090047393364926E-3</v>
      </c>
    </row>
    <row r="162" spans="1:16" ht="14.4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640.65</v>
      </c>
      <c r="F162" s="288">
        <v>639.76666666666665</v>
      </c>
      <c r="G162" s="289">
        <v>635.58333333333326</v>
      </c>
      <c r="H162" s="289">
        <v>630.51666666666665</v>
      </c>
      <c r="I162" s="289">
        <v>626.33333333333326</v>
      </c>
      <c r="J162" s="289">
        <v>644.83333333333326</v>
      </c>
      <c r="K162" s="289">
        <v>649.01666666666665</v>
      </c>
      <c r="L162" s="289">
        <v>654.08333333333326</v>
      </c>
      <c r="M162" s="276">
        <v>643.95000000000005</v>
      </c>
      <c r="N162" s="276">
        <v>634.70000000000005</v>
      </c>
      <c r="O162" s="291">
        <v>6391000</v>
      </c>
      <c r="P162" s="292">
        <v>-2.2483940042826552E-2</v>
      </c>
    </row>
    <row r="163" spans="1:16" ht="14.4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1396.45</v>
      </c>
      <c r="F163" s="288">
        <v>1394.7833333333335</v>
      </c>
      <c r="G163" s="289">
        <v>1387.8166666666671</v>
      </c>
      <c r="H163" s="289">
        <v>1379.1833333333336</v>
      </c>
      <c r="I163" s="289">
        <v>1372.2166666666672</v>
      </c>
      <c r="J163" s="289">
        <v>1403.416666666667</v>
      </c>
      <c r="K163" s="289">
        <v>1410.3833333333337</v>
      </c>
      <c r="L163" s="289">
        <v>1419.0166666666669</v>
      </c>
      <c r="M163" s="276">
        <v>1401.75</v>
      </c>
      <c r="N163" s="276">
        <v>1386.15</v>
      </c>
      <c r="O163" s="291">
        <v>1799000</v>
      </c>
      <c r="P163" s="292">
        <v>-3.1031807602792862E-3</v>
      </c>
    </row>
    <row r="164" spans="1:16" ht="14.4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6739</v>
      </c>
      <c r="F164" s="288">
        <v>6742.5666666666666</v>
      </c>
      <c r="G164" s="289">
        <v>6703.1333333333332</v>
      </c>
      <c r="H164" s="289">
        <v>6667.2666666666664</v>
      </c>
      <c r="I164" s="289">
        <v>6627.833333333333</v>
      </c>
      <c r="J164" s="289">
        <v>6778.4333333333334</v>
      </c>
      <c r="K164" s="289">
        <v>6817.8666666666659</v>
      </c>
      <c r="L164" s="289">
        <v>6853.7333333333336</v>
      </c>
      <c r="M164" s="276">
        <v>6782</v>
      </c>
      <c r="N164" s="276">
        <v>6706.7</v>
      </c>
      <c r="O164" s="291">
        <v>2172200</v>
      </c>
      <c r="P164" s="292">
        <v>4.4855491329479765E-3</v>
      </c>
    </row>
    <row r="165" spans="1:16" ht="14.4">
      <c r="A165" s="254">
        <v>155</v>
      </c>
      <c r="B165" s="343" t="s">
        <v>837</v>
      </c>
      <c r="C165" s="436" t="s">
        <v>193</v>
      </c>
      <c r="D165" s="437">
        <v>44371</v>
      </c>
      <c r="E165" s="288">
        <v>842.6</v>
      </c>
      <c r="F165" s="288">
        <v>845.2166666666667</v>
      </c>
      <c r="G165" s="289">
        <v>836.23333333333335</v>
      </c>
      <c r="H165" s="289">
        <v>829.86666666666667</v>
      </c>
      <c r="I165" s="289">
        <v>820.88333333333333</v>
      </c>
      <c r="J165" s="289">
        <v>851.58333333333337</v>
      </c>
      <c r="K165" s="289">
        <v>860.56666666666672</v>
      </c>
      <c r="L165" s="289">
        <v>866.93333333333339</v>
      </c>
      <c r="M165" s="276">
        <v>854.2</v>
      </c>
      <c r="N165" s="276">
        <v>838.85</v>
      </c>
      <c r="O165" s="291">
        <v>18073900</v>
      </c>
      <c r="P165" s="292">
        <v>1.3338192419825073E-2</v>
      </c>
    </row>
    <row r="166" spans="1:16" ht="14.4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272.35000000000002</v>
      </c>
      <c r="F166" s="288">
        <v>272.38333333333338</v>
      </c>
      <c r="G166" s="289">
        <v>269.96666666666675</v>
      </c>
      <c r="H166" s="289">
        <v>267.58333333333337</v>
      </c>
      <c r="I166" s="289">
        <v>265.16666666666674</v>
      </c>
      <c r="J166" s="289">
        <v>274.76666666666677</v>
      </c>
      <c r="K166" s="289">
        <v>277.18333333333339</v>
      </c>
      <c r="L166" s="289">
        <v>279.56666666666678</v>
      </c>
      <c r="M166" s="276">
        <v>274.8</v>
      </c>
      <c r="N166" s="276">
        <v>270</v>
      </c>
      <c r="O166" s="291">
        <v>122527500</v>
      </c>
      <c r="P166" s="292">
        <v>2.4601805823272799E-3</v>
      </c>
    </row>
    <row r="167" spans="1:16" ht="14.4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1058.55</v>
      </c>
      <c r="F167" s="288">
        <v>1056.2333333333333</v>
      </c>
      <c r="G167" s="289">
        <v>1050.5666666666666</v>
      </c>
      <c r="H167" s="289">
        <v>1042.5833333333333</v>
      </c>
      <c r="I167" s="289">
        <v>1036.9166666666665</v>
      </c>
      <c r="J167" s="289">
        <v>1064.2166666666667</v>
      </c>
      <c r="K167" s="289">
        <v>1069.8833333333332</v>
      </c>
      <c r="L167" s="289">
        <v>1077.8666666666668</v>
      </c>
      <c r="M167" s="276">
        <v>1061.9000000000001</v>
      </c>
      <c r="N167" s="276">
        <v>1048.25</v>
      </c>
      <c r="O167" s="291">
        <v>2771000</v>
      </c>
      <c r="P167" s="292">
        <v>1.8188498989527836E-2</v>
      </c>
    </row>
    <row r="168" spans="1:16" ht="14.4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554.9</v>
      </c>
      <c r="F168" s="288">
        <v>552.80000000000007</v>
      </c>
      <c r="G168" s="289">
        <v>549.20000000000016</v>
      </c>
      <c r="H168" s="289">
        <v>543.50000000000011</v>
      </c>
      <c r="I168" s="289">
        <v>539.9000000000002</v>
      </c>
      <c r="J168" s="289">
        <v>558.50000000000011</v>
      </c>
      <c r="K168" s="289">
        <v>562.1</v>
      </c>
      <c r="L168" s="289">
        <v>567.80000000000007</v>
      </c>
      <c r="M168" s="276">
        <v>556.4</v>
      </c>
      <c r="N168" s="276">
        <v>547.1</v>
      </c>
      <c r="O168" s="291">
        <v>30720000</v>
      </c>
      <c r="P168" s="292">
        <v>-3.3222591362126247E-3</v>
      </c>
    </row>
    <row r="169" spans="1:16" ht="14.4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222.8</v>
      </c>
      <c r="F169" s="288">
        <v>221.45000000000002</v>
      </c>
      <c r="G169" s="289">
        <v>217.45000000000005</v>
      </c>
      <c r="H169" s="289">
        <v>212.10000000000002</v>
      </c>
      <c r="I169" s="289">
        <v>208.10000000000005</v>
      </c>
      <c r="J169" s="289">
        <v>226.80000000000004</v>
      </c>
      <c r="K169" s="289">
        <v>230.79999999999998</v>
      </c>
      <c r="L169" s="289">
        <v>236.15000000000003</v>
      </c>
      <c r="M169" s="276">
        <v>225.45</v>
      </c>
      <c r="N169" s="276">
        <v>216.1</v>
      </c>
      <c r="O169" s="291">
        <v>77787000</v>
      </c>
      <c r="P169" s="292">
        <v>2.9909437559580553E-2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44358</v>
      </c>
    </row>
    <row r="7" spans="1:15">
      <c r="A7"/>
    </row>
    <row r="8" spans="1:15" ht="28.5" customHeight="1">
      <c r="A8" s="521" t="s">
        <v>16</v>
      </c>
      <c r="B8" s="522"/>
      <c r="C8" s="520" t="s">
        <v>19</v>
      </c>
      <c r="D8" s="520" t="s">
        <v>20</v>
      </c>
      <c r="E8" s="520" t="s">
        <v>21</v>
      </c>
      <c r="F8" s="520"/>
      <c r="G8" s="520"/>
      <c r="H8" s="520" t="s">
        <v>22</v>
      </c>
      <c r="I8" s="520"/>
      <c r="J8" s="520"/>
      <c r="K8" s="251"/>
      <c r="L8" s="259"/>
      <c r="M8" s="259"/>
    </row>
    <row r="9" spans="1:15" ht="36" customHeight="1">
      <c r="A9" s="516"/>
      <c r="B9" s="518"/>
      <c r="C9" s="523" t="s">
        <v>23</v>
      </c>
      <c r="D9" s="523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15737.75</v>
      </c>
      <c r="D10" s="275">
        <v>15712.5</v>
      </c>
      <c r="E10" s="275">
        <v>15673.75</v>
      </c>
      <c r="F10" s="275">
        <v>15609.75</v>
      </c>
      <c r="G10" s="275">
        <v>15571</v>
      </c>
      <c r="H10" s="275">
        <v>15776.5</v>
      </c>
      <c r="I10" s="275">
        <v>15815.25</v>
      </c>
      <c r="J10" s="275">
        <v>15879.25</v>
      </c>
      <c r="K10" s="274">
        <v>15751.25</v>
      </c>
      <c r="L10" s="274">
        <v>15648.5</v>
      </c>
      <c r="M10" s="279"/>
    </row>
    <row r="11" spans="1:15">
      <c r="A11" s="273">
        <v>2</v>
      </c>
      <c r="B11" s="254" t="s">
        <v>216</v>
      </c>
      <c r="C11" s="276">
        <v>35131.199999999997</v>
      </c>
      <c r="D11" s="256">
        <v>35010.416666666664</v>
      </c>
      <c r="E11" s="256">
        <v>34855.183333333327</v>
      </c>
      <c r="F11" s="256">
        <v>34579.166666666664</v>
      </c>
      <c r="G11" s="256">
        <v>34423.933333333327</v>
      </c>
      <c r="H11" s="256">
        <v>35286.433333333327</v>
      </c>
      <c r="I11" s="256">
        <v>35441.666666666664</v>
      </c>
      <c r="J11" s="256">
        <v>35717.683333333327</v>
      </c>
      <c r="K11" s="276">
        <v>35165.65</v>
      </c>
      <c r="L11" s="276">
        <v>34734.400000000001</v>
      </c>
      <c r="M11" s="279"/>
    </row>
    <row r="12" spans="1:15">
      <c r="A12" s="273">
        <v>3</v>
      </c>
      <c r="B12" s="262" t="s">
        <v>217</v>
      </c>
      <c r="C12" s="276">
        <v>2077.75</v>
      </c>
      <c r="D12" s="256">
        <v>2082.5166666666664</v>
      </c>
      <c r="E12" s="256">
        <v>2066.6333333333328</v>
      </c>
      <c r="F12" s="256">
        <v>2055.5166666666664</v>
      </c>
      <c r="G12" s="256">
        <v>2039.6333333333328</v>
      </c>
      <c r="H12" s="256">
        <v>2093.6333333333328</v>
      </c>
      <c r="I12" s="256">
        <v>2109.516666666666</v>
      </c>
      <c r="J12" s="256">
        <v>2120.6333333333328</v>
      </c>
      <c r="K12" s="276">
        <v>2098.4</v>
      </c>
      <c r="L12" s="276">
        <v>2071.4</v>
      </c>
      <c r="M12" s="279"/>
    </row>
    <row r="13" spans="1:15">
      <c r="A13" s="273">
        <v>4</v>
      </c>
      <c r="B13" s="254" t="s">
        <v>218</v>
      </c>
      <c r="C13" s="276">
        <v>4473.05</v>
      </c>
      <c r="D13" s="256">
        <v>4479.1833333333334</v>
      </c>
      <c r="E13" s="256">
        <v>4461.0166666666664</v>
      </c>
      <c r="F13" s="256">
        <v>4448.9833333333327</v>
      </c>
      <c r="G13" s="256">
        <v>4430.8166666666657</v>
      </c>
      <c r="H13" s="256">
        <v>4491.2166666666672</v>
      </c>
      <c r="I13" s="256">
        <v>4509.3833333333332</v>
      </c>
      <c r="J13" s="256">
        <v>4521.4166666666679</v>
      </c>
      <c r="K13" s="276">
        <v>4497.3500000000004</v>
      </c>
      <c r="L13" s="276">
        <v>4467.1499999999996</v>
      </c>
      <c r="M13" s="279"/>
    </row>
    <row r="14" spans="1:15">
      <c r="A14" s="273">
        <v>5</v>
      </c>
      <c r="B14" s="254" t="s">
        <v>219</v>
      </c>
      <c r="C14" s="276">
        <v>27798</v>
      </c>
      <c r="D14" s="256">
        <v>27756.683333333334</v>
      </c>
      <c r="E14" s="256">
        <v>27691.26666666667</v>
      </c>
      <c r="F14" s="256">
        <v>27584.533333333336</v>
      </c>
      <c r="G14" s="256">
        <v>27519.116666666672</v>
      </c>
      <c r="H14" s="256">
        <v>27863.416666666668</v>
      </c>
      <c r="I14" s="256">
        <v>27928.833333333332</v>
      </c>
      <c r="J14" s="256">
        <v>28035.566666666666</v>
      </c>
      <c r="K14" s="276">
        <v>27822.1</v>
      </c>
      <c r="L14" s="276">
        <v>27649.95</v>
      </c>
      <c r="M14" s="279"/>
    </row>
    <row r="15" spans="1:15">
      <c r="A15" s="273">
        <v>6</v>
      </c>
      <c r="B15" s="254" t="s">
        <v>220</v>
      </c>
      <c r="C15" s="276">
        <v>3708.45</v>
      </c>
      <c r="D15" s="256">
        <v>3714.35</v>
      </c>
      <c r="E15" s="256">
        <v>3690.95</v>
      </c>
      <c r="F15" s="256">
        <v>3673.45</v>
      </c>
      <c r="G15" s="256">
        <v>3650.0499999999997</v>
      </c>
      <c r="H15" s="256">
        <v>3731.85</v>
      </c>
      <c r="I15" s="256">
        <v>3755.2500000000005</v>
      </c>
      <c r="J15" s="256">
        <v>3772.75</v>
      </c>
      <c r="K15" s="276">
        <v>3737.75</v>
      </c>
      <c r="L15" s="276">
        <v>3696.85</v>
      </c>
      <c r="M15" s="279"/>
    </row>
    <row r="16" spans="1:15">
      <c r="A16" s="273">
        <v>7</v>
      </c>
      <c r="B16" s="254" t="s">
        <v>221</v>
      </c>
      <c r="C16" s="276">
        <v>7589.3</v>
      </c>
      <c r="D16" s="256">
        <v>7561.666666666667</v>
      </c>
      <c r="E16" s="256">
        <v>7528.2333333333336</v>
      </c>
      <c r="F16" s="256">
        <v>7467.166666666667</v>
      </c>
      <c r="G16" s="256">
        <v>7433.7333333333336</v>
      </c>
      <c r="H16" s="256">
        <v>7622.7333333333336</v>
      </c>
      <c r="I16" s="256">
        <v>7656.1666666666661</v>
      </c>
      <c r="J16" s="256">
        <v>7717.2333333333336</v>
      </c>
      <c r="K16" s="276">
        <v>7595.1</v>
      </c>
      <c r="L16" s="276">
        <v>7500.6</v>
      </c>
      <c r="M16" s="279"/>
    </row>
    <row r="17" spans="1:13">
      <c r="A17" s="273">
        <v>8</v>
      </c>
      <c r="B17" s="254" t="s">
        <v>38</v>
      </c>
      <c r="C17" s="254">
        <v>2030.3</v>
      </c>
      <c r="D17" s="256">
        <v>2023.9000000000003</v>
      </c>
      <c r="E17" s="256">
        <v>2010.8000000000006</v>
      </c>
      <c r="F17" s="256">
        <v>1991.3000000000004</v>
      </c>
      <c r="G17" s="256">
        <v>1978.2000000000007</v>
      </c>
      <c r="H17" s="256">
        <v>2043.4000000000005</v>
      </c>
      <c r="I17" s="256">
        <v>2056.5000000000005</v>
      </c>
      <c r="J17" s="256">
        <v>2076.0000000000005</v>
      </c>
      <c r="K17" s="254">
        <v>2037</v>
      </c>
      <c r="L17" s="254">
        <v>2004.4</v>
      </c>
      <c r="M17" s="254">
        <v>3.6462599999999998</v>
      </c>
    </row>
    <row r="18" spans="1:13">
      <c r="A18" s="273">
        <v>9</v>
      </c>
      <c r="B18" s="254" t="s">
        <v>222</v>
      </c>
      <c r="C18" s="254">
        <v>992.55</v>
      </c>
      <c r="D18" s="256">
        <v>991.26666666666677</v>
      </c>
      <c r="E18" s="256">
        <v>981.28333333333353</v>
      </c>
      <c r="F18" s="256">
        <v>970.01666666666677</v>
      </c>
      <c r="G18" s="256">
        <v>960.03333333333353</v>
      </c>
      <c r="H18" s="256">
        <v>1002.5333333333335</v>
      </c>
      <c r="I18" s="256">
        <v>1012.5166666666669</v>
      </c>
      <c r="J18" s="256">
        <v>1023.7833333333335</v>
      </c>
      <c r="K18" s="254">
        <v>1001.25</v>
      </c>
      <c r="L18" s="254">
        <v>980</v>
      </c>
      <c r="M18" s="254">
        <v>7.7785500000000001</v>
      </c>
    </row>
    <row r="19" spans="1:13">
      <c r="A19" s="273">
        <v>10</v>
      </c>
      <c r="B19" s="254" t="s">
        <v>735</v>
      </c>
      <c r="C19" s="255">
        <v>1827.8</v>
      </c>
      <c r="D19" s="256">
        <v>1824.5</v>
      </c>
      <c r="E19" s="256">
        <v>1809.05</v>
      </c>
      <c r="F19" s="256">
        <v>1790.3</v>
      </c>
      <c r="G19" s="256">
        <v>1774.85</v>
      </c>
      <c r="H19" s="256">
        <v>1843.25</v>
      </c>
      <c r="I19" s="256">
        <v>1858.6999999999998</v>
      </c>
      <c r="J19" s="256">
        <v>1877.45</v>
      </c>
      <c r="K19" s="254">
        <v>1839.95</v>
      </c>
      <c r="L19" s="254">
        <v>1805.75</v>
      </c>
      <c r="M19" s="254">
        <v>7.4980900000000004</v>
      </c>
    </row>
    <row r="20" spans="1:13">
      <c r="A20" s="273">
        <v>11</v>
      </c>
      <c r="B20" s="254" t="s">
        <v>288</v>
      </c>
      <c r="C20" s="254">
        <v>16106.15</v>
      </c>
      <c r="D20" s="256">
        <v>16143.666666666666</v>
      </c>
      <c r="E20" s="256">
        <v>16039.433333333332</v>
      </c>
      <c r="F20" s="256">
        <v>15972.716666666667</v>
      </c>
      <c r="G20" s="256">
        <v>15868.483333333334</v>
      </c>
      <c r="H20" s="256">
        <v>16210.383333333331</v>
      </c>
      <c r="I20" s="256">
        <v>16314.616666666665</v>
      </c>
      <c r="J20" s="256">
        <v>16381.33333333333</v>
      </c>
      <c r="K20" s="254">
        <v>16247.9</v>
      </c>
      <c r="L20" s="254">
        <v>16076.95</v>
      </c>
      <c r="M20" s="254">
        <v>0.14674000000000001</v>
      </c>
    </row>
    <row r="21" spans="1:13">
      <c r="A21" s="273">
        <v>12</v>
      </c>
      <c r="B21" s="254" t="s">
        <v>40</v>
      </c>
      <c r="C21" s="254">
        <v>1612</v>
      </c>
      <c r="D21" s="256">
        <v>1611</v>
      </c>
      <c r="E21" s="256">
        <v>1592</v>
      </c>
      <c r="F21" s="256">
        <v>1572</v>
      </c>
      <c r="G21" s="256">
        <v>1553</v>
      </c>
      <c r="H21" s="256">
        <v>1631</v>
      </c>
      <c r="I21" s="256">
        <v>1650</v>
      </c>
      <c r="J21" s="256">
        <v>1670</v>
      </c>
      <c r="K21" s="254">
        <v>1630</v>
      </c>
      <c r="L21" s="254">
        <v>1591</v>
      </c>
      <c r="M21" s="254">
        <v>53.623069999999998</v>
      </c>
    </row>
    <row r="22" spans="1:13">
      <c r="A22" s="273">
        <v>13</v>
      </c>
      <c r="B22" s="254" t="s">
        <v>289</v>
      </c>
      <c r="C22" s="254">
        <v>1233.5</v>
      </c>
      <c r="D22" s="256">
        <v>1233.8333333333333</v>
      </c>
      <c r="E22" s="256">
        <v>1207.6666666666665</v>
      </c>
      <c r="F22" s="256">
        <v>1181.8333333333333</v>
      </c>
      <c r="G22" s="256">
        <v>1155.6666666666665</v>
      </c>
      <c r="H22" s="256">
        <v>1259.6666666666665</v>
      </c>
      <c r="I22" s="256">
        <v>1285.833333333333</v>
      </c>
      <c r="J22" s="256">
        <v>1311.6666666666665</v>
      </c>
      <c r="K22" s="254">
        <v>1260</v>
      </c>
      <c r="L22" s="254">
        <v>1208</v>
      </c>
      <c r="M22" s="254">
        <v>13.67276</v>
      </c>
    </row>
    <row r="23" spans="1:13">
      <c r="A23" s="273">
        <v>14</v>
      </c>
      <c r="B23" s="254" t="s">
        <v>41</v>
      </c>
      <c r="C23" s="254">
        <v>846.75</v>
      </c>
      <c r="D23" s="256">
        <v>851.33333333333337</v>
      </c>
      <c r="E23" s="256">
        <v>838.7166666666667</v>
      </c>
      <c r="F23" s="256">
        <v>830.68333333333328</v>
      </c>
      <c r="G23" s="256">
        <v>818.06666666666661</v>
      </c>
      <c r="H23" s="256">
        <v>859.36666666666679</v>
      </c>
      <c r="I23" s="256">
        <v>871.98333333333335</v>
      </c>
      <c r="J23" s="256">
        <v>880.01666666666688</v>
      </c>
      <c r="K23" s="254">
        <v>863.95</v>
      </c>
      <c r="L23" s="254">
        <v>843.3</v>
      </c>
      <c r="M23" s="254">
        <v>117.4419</v>
      </c>
    </row>
    <row r="24" spans="1:13">
      <c r="A24" s="273">
        <v>15</v>
      </c>
      <c r="B24" s="254" t="s">
        <v>828</v>
      </c>
      <c r="C24" s="254">
        <v>1594.05</v>
      </c>
      <c r="D24" s="256">
        <v>1598.8166666666666</v>
      </c>
      <c r="E24" s="256">
        <v>1575.2333333333331</v>
      </c>
      <c r="F24" s="256">
        <v>1556.4166666666665</v>
      </c>
      <c r="G24" s="256">
        <v>1532.833333333333</v>
      </c>
      <c r="H24" s="256">
        <v>1617.6333333333332</v>
      </c>
      <c r="I24" s="256">
        <v>1641.2166666666667</v>
      </c>
      <c r="J24" s="256">
        <v>1660.0333333333333</v>
      </c>
      <c r="K24" s="254">
        <v>1622.4</v>
      </c>
      <c r="L24" s="254">
        <v>1580</v>
      </c>
      <c r="M24" s="254">
        <v>9.2118500000000001</v>
      </c>
    </row>
    <row r="25" spans="1:13">
      <c r="A25" s="273">
        <v>16</v>
      </c>
      <c r="B25" s="254" t="s">
        <v>290</v>
      </c>
      <c r="C25" s="254">
        <v>1589.9</v>
      </c>
      <c r="D25" s="256">
        <v>1589.8999999999999</v>
      </c>
      <c r="E25" s="256">
        <v>1569.9999999999998</v>
      </c>
      <c r="F25" s="256">
        <v>1550.1</v>
      </c>
      <c r="G25" s="256">
        <v>1530.1999999999998</v>
      </c>
      <c r="H25" s="256">
        <v>1609.7999999999997</v>
      </c>
      <c r="I25" s="256">
        <v>1629.6999999999998</v>
      </c>
      <c r="J25" s="256">
        <v>1649.5999999999997</v>
      </c>
      <c r="K25" s="254">
        <v>1609.8</v>
      </c>
      <c r="L25" s="254">
        <v>1570</v>
      </c>
      <c r="M25" s="254">
        <v>1.4358900000000001</v>
      </c>
    </row>
    <row r="26" spans="1:13">
      <c r="A26" s="273">
        <v>17</v>
      </c>
      <c r="B26" s="254" t="s">
        <v>223</v>
      </c>
      <c r="C26" s="254">
        <v>126.55</v>
      </c>
      <c r="D26" s="256">
        <v>126.41666666666667</v>
      </c>
      <c r="E26" s="256">
        <v>124.93333333333334</v>
      </c>
      <c r="F26" s="256">
        <v>123.31666666666666</v>
      </c>
      <c r="G26" s="256">
        <v>121.83333333333333</v>
      </c>
      <c r="H26" s="256">
        <v>128.03333333333336</v>
      </c>
      <c r="I26" s="256">
        <v>129.51666666666665</v>
      </c>
      <c r="J26" s="256">
        <v>131.13333333333335</v>
      </c>
      <c r="K26" s="254">
        <v>127.9</v>
      </c>
      <c r="L26" s="254">
        <v>124.8</v>
      </c>
      <c r="M26" s="254">
        <v>28.014659999999999</v>
      </c>
    </row>
    <row r="27" spans="1:13">
      <c r="A27" s="273">
        <v>18</v>
      </c>
      <c r="B27" s="254" t="s">
        <v>224</v>
      </c>
      <c r="C27" s="254">
        <v>208.2</v>
      </c>
      <c r="D27" s="256">
        <v>207.66666666666666</v>
      </c>
      <c r="E27" s="256">
        <v>204.5333333333333</v>
      </c>
      <c r="F27" s="256">
        <v>200.86666666666665</v>
      </c>
      <c r="G27" s="256">
        <v>197.73333333333329</v>
      </c>
      <c r="H27" s="256">
        <v>211.33333333333331</v>
      </c>
      <c r="I27" s="256">
        <v>214.4666666666667</v>
      </c>
      <c r="J27" s="256">
        <v>218.13333333333333</v>
      </c>
      <c r="K27" s="254">
        <v>210.8</v>
      </c>
      <c r="L27" s="254">
        <v>204</v>
      </c>
      <c r="M27" s="254">
        <v>24.17643</v>
      </c>
    </row>
    <row r="28" spans="1:13">
      <c r="A28" s="273">
        <v>19</v>
      </c>
      <c r="B28" s="254" t="s">
        <v>225</v>
      </c>
      <c r="C28" s="254">
        <v>1952</v>
      </c>
      <c r="D28" s="256">
        <v>1948.5999999999997</v>
      </c>
      <c r="E28" s="256">
        <v>1938.2499999999993</v>
      </c>
      <c r="F28" s="256">
        <v>1924.4999999999995</v>
      </c>
      <c r="G28" s="256">
        <v>1914.1499999999992</v>
      </c>
      <c r="H28" s="256">
        <v>1962.3499999999995</v>
      </c>
      <c r="I28" s="256">
        <v>1972.6999999999998</v>
      </c>
      <c r="J28" s="256">
        <v>1986.4499999999996</v>
      </c>
      <c r="K28" s="254">
        <v>1958.95</v>
      </c>
      <c r="L28" s="254">
        <v>1934.85</v>
      </c>
      <c r="M28" s="254">
        <v>0.43097999999999997</v>
      </c>
    </row>
    <row r="29" spans="1:13">
      <c r="A29" s="273">
        <v>20</v>
      </c>
      <c r="B29" s="254" t="s">
        <v>294</v>
      </c>
      <c r="C29" s="254">
        <v>974.15</v>
      </c>
      <c r="D29" s="256">
        <v>972.0333333333333</v>
      </c>
      <c r="E29" s="256">
        <v>967.36666666666656</v>
      </c>
      <c r="F29" s="256">
        <v>960.58333333333326</v>
      </c>
      <c r="G29" s="256">
        <v>955.91666666666652</v>
      </c>
      <c r="H29" s="256">
        <v>978.81666666666661</v>
      </c>
      <c r="I29" s="256">
        <v>983.48333333333335</v>
      </c>
      <c r="J29" s="256">
        <v>990.26666666666665</v>
      </c>
      <c r="K29" s="254">
        <v>976.7</v>
      </c>
      <c r="L29" s="254">
        <v>965.25</v>
      </c>
      <c r="M29" s="254">
        <v>1.7406999999999999</v>
      </c>
    </row>
    <row r="30" spans="1:13">
      <c r="A30" s="273">
        <v>21</v>
      </c>
      <c r="B30" s="254" t="s">
        <v>226</v>
      </c>
      <c r="C30" s="254">
        <v>3131.25</v>
      </c>
      <c r="D30" s="256">
        <v>3122.2833333333333</v>
      </c>
      <c r="E30" s="256">
        <v>3102.5666666666666</v>
      </c>
      <c r="F30" s="256">
        <v>3073.8833333333332</v>
      </c>
      <c r="G30" s="256">
        <v>3054.1666666666665</v>
      </c>
      <c r="H30" s="256">
        <v>3150.9666666666667</v>
      </c>
      <c r="I30" s="256">
        <v>3170.6833333333329</v>
      </c>
      <c r="J30" s="256">
        <v>3199.3666666666668</v>
      </c>
      <c r="K30" s="254">
        <v>3142</v>
      </c>
      <c r="L30" s="254">
        <v>3093.6</v>
      </c>
      <c r="M30" s="254">
        <v>1.5584</v>
      </c>
    </row>
    <row r="31" spans="1:13">
      <c r="A31" s="273">
        <v>22</v>
      </c>
      <c r="B31" s="254" t="s">
        <v>44</v>
      </c>
      <c r="C31" s="254">
        <v>759.35</v>
      </c>
      <c r="D31" s="256">
        <v>758.9666666666667</v>
      </c>
      <c r="E31" s="256">
        <v>755.63333333333344</v>
      </c>
      <c r="F31" s="256">
        <v>751.91666666666674</v>
      </c>
      <c r="G31" s="256">
        <v>748.58333333333348</v>
      </c>
      <c r="H31" s="256">
        <v>762.68333333333339</v>
      </c>
      <c r="I31" s="256">
        <v>766.01666666666665</v>
      </c>
      <c r="J31" s="256">
        <v>769.73333333333335</v>
      </c>
      <c r="K31" s="254">
        <v>762.3</v>
      </c>
      <c r="L31" s="254">
        <v>755.25</v>
      </c>
      <c r="M31" s="254">
        <v>6.9863600000000003</v>
      </c>
    </row>
    <row r="32" spans="1:13">
      <c r="A32" s="273">
        <v>23</v>
      </c>
      <c r="B32" s="254" t="s">
        <v>45</v>
      </c>
      <c r="C32" s="254">
        <v>341.55</v>
      </c>
      <c r="D32" s="256">
        <v>340.16666666666669</v>
      </c>
      <c r="E32" s="256">
        <v>336.18333333333339</v>
      </c>
      <c r="F32" s="256">
        <v>330.81666666666672</v>
      </c>
      <c r="G32" s="256">
        <v>326.83333333333343</v>
      </c>
      <c r="H32" s="256">
        <v>345.53333333333336</v>
      </c>
      <c r="I32" s="256">
        <v>349.51666666666659</v>
      </c>
      <c r="J32" s="256">
        <v>354.88333333333333</v>
      </c>
      <c r="K32" s="254">
        <v>344.15</v>
      </c>
      <c r="L32" s="254">
        <v>334.8</v>
      </c>
      <c r="M32" s="254">
        <v>37.293869999999998</v>
      </c>
    </row>
    <row r="33" spans="1:13">
      <c r="A33" s="273">
        <v>24</v>
      </c>
      <c r="B33" s="254" t="s">
        <v>46</v>
      </c>
      <c r="C33" s="254">
        <v>3325.7</v>
      </c>
      <c r="D33" s="256">
        <v>3322.5833333333335</v>
      </c>
      <c r="E33" s="256">
        <v>3300.166666666667</v>
      </c>
      <c r="F33" s="256">
        <v>3274.6333333333337</v>
      </c>
      <c r="G33" s="256">
        <v>3252.2166666666672</v>
      </c>
      <c r="H33" s="256">
        <v>3348.1166666666668</v>
      </c>
      <c r="I33" s="256">
        <v>3370.5333333333338</v>
      </c>
      <c r="J33" s="256">
        <v>3396.0666666666666</v>
      </c>
      <c r="K33" s="254">
        <v>3345</v>
      </c>
      <c r="L33" s="254">
        <v>3297.05</v>
      </c>
      <c r="M33" s="254">
        <v>7.4990899999999998</v>
      </c>
    </row>
    <row r="34" spans="1:13">
      <c r="A34" s="273">
        <v>25</v>
      </c>
      <c r="B34" s="254" t="s">
        <v>47</v>
      </c>
      <c r="C34" s="254">
        <v>240.8</v>
      </c>
      <c r="D34" s="256">
        <v>239.41666666666666</v>
      </c>
      <c r="E34" s="256">
        <v>237.38333333333333</v>
      </c>
      <c r="F34" s="256">
        <v>233.96666666666667</v>
      </c>
      <c r="G34" s="256">
        <v>231.93333333333334</v>
      </c>
      <c r="H34" s="256">
        <v>242.83333333333331</v>
      </c>
      <c r="I34" s="256">
        <v>244.86666666666667</v>
      </c>
      <c r="J34" s="256">
        <v>248.2833333333333</v>
      </c>
      <c r="K34" s="254">
        <v>241.45</v>
      </c>
      <c r="L34" s="254">
        <v>236</v>
      </c>
      <c r="M34" s="254">
        <v>45.25461</v>
      </c>
    </row>
    <row r="35" spans="1:13">
      <c r="A35" s="273">
        <v>26</v>
      </c>
      <c r="B35" s="254" t="s">
        <v>48</v>
      </c>
      <c r="C35" s="254">
        <v>126.85</v>
      </c>
      <c r="D35" s="256">
        <v>126.81666666666666</v>
      </c>
      <c r="E35" s="256">
        <v>125.63333333333333</v>
      </c>
      <c r="F35" s="256">
        <v>124.41666666666666</v>
      </c>
      <c r="G35" s="256">
        <v>123.23333333333332</v>
      </c>
      <c r="H35" s="256">
        <v>128.03333333333333</v>
      </c>
      <c r="I35" s="256">
        <v>129.21666666666667</v>
      </c>
      <c r="J35" s="256">
        <v>130.43333333333334</v>
      </c>
      <c r="K35" s="254">
        <v>128</v>
      </c>
      <c r="L35" s="254">
        <v>125.6</v>
      </c>
      <c r="M35" s="254">
        <v>109.01784000000001</v>
      </c>
    </row>
    <row r="36" spans="1:13">
      <c r="A36" s="273">
        <v>27</v>
      </c>
      <c r="B36" s="254" t="s">
        <v>50</v>
      </c>
      <c r="C36" s="254">
        <v>2950.6</v>
      </c>
      <c r="D36" s="256">
        <v>2943.5166666666664</v>
      </c>
      <c r="E36" s="256">
        <v>2927.7333333333327</v>
      </c>
      <c r="F36" s="256">
        <v>2904.8666666666663</v>
      </c>
      <c r="G36" s="256">
        <v>2889.0833333333326</v>
      </c>
      <c r="H36" s="256">
        <v>2966.3833333333328</v>
      </c>
      <c r="I36" s="256">
        <v>2982.1666666666665</v>
      </c>
      <c r="J36" s="256">
        <v>3005.0333333333328</v>
      </c>
      <c r="K36" s="254">
        <v>2959.3</v>
      </c>
      <c r="L36" s="254">
        <v>2920.65</v>
      </c>
      <c r="M36" s="254">
        <v>13.445589999999999</v>
      </c>
    </row>
    <row r="37" spans="1:13">
      <c r="A37" s="273">
        <v>28</v>
      </c>
      <c r="B37" s="254" t="s">
        <v>52</v>
      </c>
      <c r="C37" s="254">
        <v>964</v>
      </c>
      <c r="D37" s="256">
        <v>967.18333333333339</v>
      </c>
      <c r="E37" s="256">
        <v>956.86666666666679</v>
      </c>
      <c r="F37" s="256">
        <v>949.73333333333335</v>
      </c>
      <c r="G37" s="256">
        <v>939.41666666666674</v>
      </c>
      <c r="H37" s="256">
        <v>974.31666666666683</v>
      </c>
      <c r="I37" s="256">
        <v>984.63333333333344</v>
      </c>
      <c r="J37" s="256">
        <v>991.76666666666688</v>
      </c>
      <c r="K37" s="254">
        <v>977.5</v>
      </c>
      <c r="L37" s="254">
        <v>960.05</v>
      </c>
      <c r="M37" s="254">
        <v>16.976050000000001</v>
      </c>
    </row>
    <row r="38" spans="1:13">
      <c r="A38" s="273">
        <v>29</v>
      </c>
      <c r="B38" s="254" t="s">
        <v>227</v>
      </c>
      <c r="C38" s="254">
        <v>3194.5</v>
      </c>
      <c r="D38" s="256">
        <v>3205.1833333333329</v>
      </c>
      <c r="E38" s="256">
        <v>3170.3666666666659</v>
      </c>
      <c r="F38" s="256">
        <v>3146.2333333333331</v>
      </c>
      <c r="G38" s="256">
        <v>3111.4166666666661</v>
      </c>
      <c r="H38" s="256">
        <v>3229.3166666666657</v>
      </c>
      <c r="I38" s="256">
        <v>3264.1333333333323</v>
      </c>
      <c r="J38" s="256">
        <v>3288.2666666666655</v>
      </c>
      <c r="K38" s="254">
        <v>3240</v>
      </c>
      <c r="L38" s="254">
        <v>3181.05</v>
      </c>
      <c r="M38" s="254">
        <v>2.36409</v>
      </c>
    </row>
    <row r="39" spans="1:13">
      <c r="A39" s="273">
        <v>30</v>
      </c>
      <c r="B39" s="254" t="s">
        <v>54</v>
      </c>
      <c r="C39" s="254">
        <v>744.25</v>
      </c>
      <c r="D39" s="256">
        <v>740.83333333333337</v>
      </c>
      <c r="E39" s="256">
        <v>736.31666666666672</v>
      </c>
      <c r="F39" s="256">
        <v>728.38333333333333</v>
      </c>
      <c r="G39" s="256">
        <v>723.86666666666667</v>
      </c>
      <c r="H39" s="256">
        <v>748.76666666666677</v>
      </c>
      <c r="I39" s="256">
        <v>753.28333333333342</v>
      </c>
      <c r="J39" s="256">
        <v>761.21666666666681</v>
      </c>
      <c r="K39" s="254">
        <v>745.35</v>
      </c>
      <c r="L39" s="254">
        <v>732.9</v>
      </c>
      <c r="M39" s="254">
        <v>77.951250000000002</v>
      </c>
    </row>
    <row r="40" spans="1:13">
      <c r="A40" s="273">
        <v>31</v>
      </c>
      <c r="B40" s="254" t="s">
        <v>55</v>
      </c>
      <c r="C40" s="254">
        <v>4179.8999999999996</v>
      </c>
      <c r="D40" s="256">
        <v>4193.1333333333332</v>
      </c>
      <c r="E40" s="256">
        <v>4152.7666666666664</v>
      </c>
      <c r="F40" s="256">
        <v>4125.6333333333332</v>
      </c>
      <c r="G40" s="256">
        <v>4085.2666666666664</v>
      </c>
      <c r="H40" s="256">
        <v>4220.2666666666664</v>
      </c>
      <c r="I40" s="256">
        <v>4260.6333333333332</v>
      </c>
      <c r="J40" s="256">
        <v>4287.7666666666664</v>
      </c>
      <c r="K40" s="254">
        <v>4233.5</v>
      </c>
      <c r="L40" s="254">
        <v>4166</v>
      </c>
      <c r="M40" s="254">
        <v>3.3257099999999999</v>
      </c>
    </row>
    <row r="41" spans="1:13">
      <c r="A41" s="273">
        <v>32</v>
      </c>
      <c r="B41" s="254" t="s">
        <v>58</v>
      </c>
      <c r="C41" s="254">
        <v>6086.4</v>
      </c>
      <c r="D41" s="256">
        <v>5959.4666666666672</v>
      </c>
      <c r="E41" s="256">
        <v>5803.9333333333343</v>
      </c>
      <c r="F41" s="256">
        <v>5521.4666666666672</v>
      </c>
      <c r="G41" s="256">
        <v>5365.9333333333343</v>
      </c>
      <c r="H41" s="256">
        <v>6241.9333333333343</v>
      </c>
      <c r="I41" s="256">
        <v>6397.4666666666672</v>
      </c>
      <c r="J41" s="256">
        <v>6679.9333333333343</v>
      </c>
      <c r="K41" s="254">
        <v>6115</v>
      </c>
      <c r="L41" s="254">
        <v>5677</v>
      </c>
      <c r="M41" s="254">
        <v>52.961199999999998</v>
      </c>
    </row>
    <row r="42" spans="1:13">
      <c r="A42" s="273">
        <v>33</v>
      </c>
      <c r="B42" s="254" t="s">
        <v>57</v>
      </c>
      <c r="C42" s="254">
        <v>11993.1</v>
      </c>
      <c r="D42" s="256">
        <v>11900.483333333332</v>
      </c>
      <c r="E42" s="256">
        <v>11592.966666666664</v>
      </c>
      <c r="F42" s="256">
        <v>11192.833333333332</v>
      </c>
      <c r="G42" s="256">
        <v>10885.316666666664</v>
      </c>
      <c r="H42" s="256">
        <v>12300.616666666663</v>
      </c>
      <c r="I42" s="256">
        <v>12608.13333333333</v>
      </c>
      <c r="J42" s="256">
        <v>13008.266666666663</v>
      </c>
      <c r="K42" s="254">
        <v>12208</v>
      </c>
      <c r="L42" s="254">
        <v>11500.35</v>
      </c>
      <c r="M42" s="254">
        <v>6.2999799999999997</v>
      </c>
    </row>
    <row r="43" spans="1:13">
      <c r="A43" s="273">
        <v>34</v>
      </c>
      <c r="B43" s="254" t="s">
        <v>228</v>
      </c>
      <c r="C43" s="254">
        <v>3520.5</v>
      </c>
      <c r="D43" s="256">
        <v>3518.5166666666664</v>
      </c>
      <c r="E43" s="256">
        <v>3496.0333333333328</v>
      </c>
      <c r="F43" s="256">
        <v>3471.5666666666666</v>
      </c>
      <c r="G43" s="256">
        <v>3449.083333333333</v>
      </c>
      <c r="H43" s="256">
        <v>3542.9833333333327</v>
      </c>
      <c r="I43" s="256">
        <v>3565.4666666666662</v>
      </c>
      <c r="J43" s="256">
        <v>3589.9333333333325</v>
      </c>
      <c r="K43" s="254">
        <v>3541</v>
      </c>
      <c r="L43" s="254">
        <v>3494.05</v>
      </c>
      <c r="M43" s="254">
        <v>0.33023999999999998</v>
      </c>
    </row>
    <row r="44" spans="1:13">
      <c r="A44" s="273">
        <v>35</v>
      </c>
      <c r="B44" s="254" t="s">
        <v>59</v>
      </c>
      <c r="C44" s="254">
        <v>2269.3000000000002</v>
      </c>
      <c r="D44" s="256">
        <v>2277.3333333333335</v>
      </c>
      <c r="E44" s="256">
        <v>2240.9666666666672</v>
      </c>
      <c r="F44" s="256">
        <v>2212.6333333333337</v>
      </c>
      <c r="G44" s="256">
        <v>2176.2666666666673</v>
      </c>
      <c r="H44" s="256">
        <v>2305.666666666667</v>
      </c>
      <c r="I44" s="256">
        <v>2342.0333333333328</v>
      </c>
      <c r="J44" s="256">
        <v>2370.3666666666668</v>
      </c>
      <c r="K44" s="254">
        <v>2313.6999999999998</v>
      </c>
      <c r="L44" s="254">
        <v>2249</v>
      </c>
      <c r="M44" s="254">
        <v>5.13347</v>
      </c>
    </row>
    <row r="45" spans="1:13">
      <c r="A45" s="273">
        <v>36</v>
      </c>
      <c r="B45" s="254" t="s">
        <v>229</v>
      </c>
      <c r="C45" s="254">
        <v>320.3</v>
      </c>
      <c r="D45" s="256">
        <v>319.36666666666667</v>
      </c>
      <c r="E45" s="256">
        <v>316.53333333333336</v>
      </c>
      <c r="F45" s="256">
        <v>312.76666666666671</v>
      </c>
      <c r="G45" s="256">
        <v>309.93333333333339</v>
      </c>
      <c r="H45" s="256">
        <v>323.13333333333333</v>
      </c>
      <c r="I45" s="256">
        <v>325.96666666666658</v>
      </c>
      <c r="J45" s="256">
        <v>329.73333333333329</v>
      </c>
      <c r="K45" s="254">
        <v>322.2</v>
      </c>
      <c r="L45" s="254">
        <v>315.60000000000002</v>
      </c>
      <c r="M45" s="254">
        <v>29.848859999999998</v>
      </c>
    </row>
    <row r="46" spans="1:13">
      <c r="A46" s="273">
        <v>37</v>
      </c>
      <c r="B46" s="254" t="s">
        <v>60</v>
      </c>
      <c r="C46" s="254">
        <v>84.75</v>
      </c>
      <c r="D46" s="256">
        <v>83.966666666666669</v>
      </c>
      <c r="E46" s="256">
        <v>82.63333333333334</v>
      </c>
      <c r="F46" s="256">
        <v>80.516666666666666</v>
      </c>
      <c r="G46" s="256">
        <v>79.183333333333337</v>
      </c>
      <c r="H46" s="256">
        <v>86.083333333333343</v>
      </c>
      <c r="I46" s="256">
        <v>87.416666666666657</v>
      </c>
      <c r="J46" s="256">
        <v>89.533333333333346</v>
      </c>
      <c r="K46" s="254">
        <v>85.3</v>
      </c>
      <c r="L46" s="254">
        <v>81.849999999999994</v>
      </c>
      <c r="M46" s="254">
        <v>599.37914000000001</v>
      </c>
    </row>
    <row r="47" spans="1:13">
      <c r="A47" s="273">
        <v>38</v>
      </c>
      <c r="B47" s="254" t="s">
        <v>61</v>
      </c>
      <c r="C47" s="254">
        <v>80.75</v>
      </c>
      <c r="D47" s="256">
        <v>81.016666666666666</v>
      </c>
      <c r="E47" s="256">
        <v>80.133333333333326</v>
      </c>
      <c r="F47" s="256">
        <v>79.516666666666666</v>
      </c>
      <c r="G47" s="256">
        <v>78.633333333333326</v>
      </c>
      <c r="H47" s="256">
        <v>81.633333333333326</v>
      </c>
      <c r="I47" s="256">
        <v>82.51666666666668</v>
      </c>
      <c r="J47" s="256">
        <v>83.133333333333326</v>
      </c>
      <c r="K47" s="254">
        <v>81.900000000000006</v>
      </c>
      <c r="L47" s="254">
        <v>80.400000000000006</v>
      </c>
      <c r="M47" s="254">
        <v>51.229599999999998</v>
      </c>
    </row>
    <row r="48" spans="1:13">
      <c r="A48" s="273">
        <v>39</v>
      </c>
      <c r="B48" s="254" t="s">
        <v>62</v>
      </c>
      <c r="C48" s="254">
        <v>1632.1</v>
      </c>
      <c r="D48" s="256">
        <v>1614.2333333333333</v>
      </c>
      <c r="E48" s="256">
        <v>1569.4666666666667</v>
      </c>
      <c r="F48" s="256">
        <v>1506.8333333333333</v>
      </c>
      <c r="G48" s="256">
        <v>1462.0666666666666</v>
      </c>
      <c r="H48" s="256">
        <v>1676.8666666666668</v>
      </c>
      <c r="I48" s="256">
        <v>1721.6333333333337</v>
      </c>
      <c r="J48" s="256">
        <v>1784.2666666666669</v>
      </c>
      <c r="K48" s="254">
        <v>1659</v>
      </c>
      <c r="L48" s="254">
        <v>1551.6</v>
      </c>
      <c r="M48" s="254">
        <v>51.033549999999998</v>
      </c>
    </row>
    <row r="49" spans="1:13">
      <c r="A49" s="273">
        <v>40</v>
      </c>
      <c r="B49" s="254" t="s">
        <v>65</v>
      </c>
      <c r="C49" s="254">
        <v>809.1</v>
      </c>
      <c r="D49" s="256">
        <v>808.11666666666667</v>
      </c>
      <c r="E49" s="256">
        <v>803.23333333333335</v>
      </c>
      <c r="F49" s="256">
        <v>797.36666666666667</v>
      </c>
      <c r="G49" s="256">
        <v>792.48333333333335</v>
      </c>
      <c r="H49" s="256">
        <v>813.98333333333335</v>
      </c>
      <c r="I49" s="256">
        <v>818.86666666666679</v>
      </c>
      <c r="J49" s="256">
        <v>824.73333333333335</v>
      </c>
      <c r="K49" s="254">
        <v>813</v>
      </c>
      <c r="L49" s="254">
        <v>802.25</v>
      </c>
      <c r="M49" s="254">
        <v>3.8661799999999999</v>
      </c>
    </row>
    <row r="50" spans="1:13">
      <c r="A50" s="273">
        <v>41</v>
      </c>
      <c r="B50" s="254" t="s">
        <v>64</v>
      </c>
      <c r="C50" s="254">
        <v>152.05000000000001</v>
      </c>
      <c r="D50" s="256">
        <v>151.70000000000002</v>
      </c>
      <c r="E50" s="256">
        <v>150.45000000000005</v>
      </c>
      <c r="F50" s="256">
        <v>148.85000000000002</v>
      </c>
      <c r="G50" s="256">
        <v>147.60000000000005</v>
      </c>
      <c r="H50" s="256">
        <v>153.30000000000004</v>
      </c>
      <c r="I50" s="256">
        <v>154.54999999999998</v>
      </c>
      <c r="J50" s="256">
        <v>156.15000000000003</v>
      </c>
      <c r="K50" s="254">
        <v>152.94999999999999</v>
      </c>
      <c r="L50" s="254">
        <v>150.1</v>
      </c>
      <c r="M50" s="254">
        <v>57.936880000000002</v>
      </c>
    </row>
    <row r="51" spans="1:13">
      <c r="A51" s="273">
        <v>42</v>
      </c>
      <c r="B51" s="254" t="s">
        <v>66</v>
      </c>
      <c r="C51" s="254">
        <v>758.35</v>
      </c>
      <c r="D51" s="256">
        <v>756.7833333333333</v>
      </c>
      <c r="E51" s="256">
        <v>750.56666666666661</v>
      </c>
      <c r="F51" s="256">
        <v>742.7833333333333</v>
      </c>
      <c r="G51" s="256">
        <v>736.56666666666661</v>
      </c>
      <c r="H51" s="256">
        <v>764.56666666666661</v>
      </c>
      <c r="I51" s="256">
        <v>770.7833333333333</v>
      </c>
      <c r="J51" s="256">
        <v>778.56666666666661</v>
      </c>
      <c r="K51" s="254">
        <v>763</v>
      </c>
      <c r="L51" s="254">
        <v>749</v>
      </c>
      <c r="M51" s="254">
        <v>34.426960000000001</v>
      </c>
    </row>
    <row r="52" spans="1:13">
      <c r="A52" s="273">
        <v>43</v>
      </c>
      <c r="B52" s="254" t="s">
        <v>69</v>
      </c>
      <c r="C52" s="254">
        <v>75.8</v>
      </c>
      <c r="D52" s="256">
        <v>75.666666666666671</v>
      </c>
      <c r="E52" s="256">
        <v>74.833333333333343</v>
      </c>
      <c r="F52" s="256">
        <v>73.866666666666674</v>
      </c>
      <c r="G52" s="256">
        <v>73.033333333333346</v>
      </c>
      <c r="H52" s="256">
        <v>76.63333333333334</v>
      </c>
      <c r="I52" s="256">
        <v>77.466666666666683</v>
      </c>
      <c r="J52" s="256">
        <v>78.433333333333337</v>
      </c>
      <c r="K52" s="254">
        <v>76.5</v>
      </c>
      <c r="L52" s="254">
        <v>74.7</v>
      </c>
      <c r="M52" s="254">
        <v>501.34183000000002</v>
      </c>
    </row>
    <row r="53" spans="1:13">
      <c r="A53" s="273">
        <v>44</v>
      </c>
      <c r="B53" s="254" t="s">
        <v>73</v>
      </c>
      <c r="C53" s="254">
        <v>483.55</v>
      </c>
      <c r="D53" s="256">
        <v>484.59999999999997</v>
      </c>
      <c r="E53" s="256">
        <v>481.69999999999993</v>
      </c>
      <c r="F53" s="256">
        <v>479.84999999999997</v>
      </c>
      <c r="G53" s="256">
        <v>476.94999999999993</v>
      </c>
      <c r="H53" s="256">
        <v>486.44999999999993</v>
      </c>
      <c r="I53" s="256">
        <v>489.34999999999991</v>
      </c>
      <c r="J53" s="256">
        <v>491.19999999999993</v>
      </c>
      <c r="K53" s="254">
        <v>487.5</v>
      </c>
      <c r="L53" s="254">
        <v>482.75</v>
      </c>
      <c r="M53" s="254">
        <v>36.943170000000002</v>
      </c>
    </row>
    <row r="54" spans="1:13">
      <c r="A54" s="273">
        <v>45</v>
      </c>
      <c r="B54" s="254" t="s">
        <v>68</v>
      </c>
      <c r="C54" s="254">
        <v>545.15</v>
      </c>
      <c r="D54" s="256">
        <v>544.44999999999993</v>
      </c>
      <c r="E54" s="256">
        <v>541.04999999999984</v>
      </c>
      <c r="F54" s="256">
        <v>536.94999999999993</v>
      </c>
      <c r="G54" s="256">
        <v>533.54999999999984</v>
      </c>
      <c r="H54" s="256">
        <v>548.54999999999984</v>
      </c>
      <c r="I54" s="256">
        <v>551.94999999999993</v>
      </c>
      <c r="J54" s="256">
        <v>556.04999999999984</v>
      </c>
      <c r="K54" s="254">
        <v>547.85</v>
      </c>
      <c r="L54" s="254">
        <v>540.35</v>
      </c>
      <c r="M54" s="254">
        <v>68.888549999999995</v>
      </c>
    </row>
    <row r="55" spans="1:13">
      <c r="A55" s="273">
        <v>46</v>
      </c>
      <c r="B55" s="254" t="s">
        <v>70</v>
      </c>
      <c r="C55" s="254">
        <v>414.75</v>
      </c>
      <c r="D55" s="256">
        <v>412.0333333333333</v>
      </c>
      <c r="E55" s="256">
        <v>408.56666666666661</v>
      </c>
      <c r="F55" s="256">
        <v>402.38333333333333</v>
      </c>
      <c r="G55" s="256">
        <v>398.91666666666663</v>
      </c>
      <c r="H55" s="256">
        <v>418.21666666666658</v>
      </c>
      <c r="I55" s="256">
        <v>421.68333333333328</v>
      </c>
      <c r="J55" s="256">
        <v>427.86666666666656</v>
      </c>
      <c r="K55" s="254">
        <v>415.5</v>
      </c>
      <c r="L55" s="254">
        <v>405.85</v>
      </c>
      <c r="M55" s="254">
        <v>43.643900000000002</v>
      </c>
    </row>
    <row r="56" spans="1:13">
      <c r="A56" s="273">
        <v>47</v>
      </c>
      <c r="B56" s="254" t="s">
        <v>230</v>
      </c>
      <c r="C56" s="254">
        <v>1302.0999999999999</v>
      </c>
      <c r="D56" s="256">
        <v>1306.7</v>
      </c>
      <c r="E56" s="256">
        <v>1293.4000000000001</v>
      </c>
      <c r="F56" s="256">
        <v>1284.7</v>
      </c>
      <c r="G56" s="256">
        <v>1271.4000000000001</v>
      </c>
      <c r="H56" s="256">
        <v>1315.4</v>
      </c>
      <c r="I56" s="256">
        <v>1328.6999999999998</v>
      </c>
      <c r="J56" s="256">
        <v>1337.4</v>
      </c>
      <c r="K56" s="254">
        <v>1320</v>
      </c>
      <c r="L56" s="254">
        <v>1298</v>
      </c>
      <c r="M56" s="254">
        <v>0.86926000000000003</v>
      </c>
    </row>
    <row r="57" spans="1:13">
      <c r="A57" s="273">
        <v>48</v>
      </c>
      <c r="B57" s="254" t="s">
        <v>71</v>
      </c>
      <c r="C57" s="254">
        <v>15786.6</v>
      </c>
      <c r="D57" s="256">
        <v>15807.866666666667</v>
      </c>
      <c r="E57" s="256">
        <v>15610.733333333334</v>
      </c>
      <c r="F57" s="256">
        <v>15434.866666666667</v>
      </c>
      <c r="G57" s="256">
        <v>15237.733333333334</v>
      </c>
      <c r="H57" s="256">
        <v>15983.733333333334</v>
      </c>
      <c r="I57" s="256">
        <v>16180.866666666669</v>
      </c>
      <c r="J57" s="256">
        <v>16356.733333333334</v>
      </c>
      <c r="K57" s="254">
        <v>16005</v>
      </c>
      <c r="L57" s="254">
        <v>15632</v>
      </c>
      <c r="M57" s="254">
        <v>0.44899</v>
      </c>
    </row>
    <row r="58" spans="1:13">
      <c r="A58" s="273">
        <v>49</v>
      </c>
      <c r="B58" s="254" t="s">
        <v>74</v>
      </c>
      <c r="C58" s="254">
        <v>3576.3</v>
      </c>
      <c r="D58" s="256">
        <v>3580.9666666666667</v>
      </c>
      <c r="E58" s="256">
        <v>3550.3333333333335</v>
      </c>
      <c r="F58" s="256">
        <v>3524.3666666666668</v>
      </c>
      <c r="G58" s="256">
        <v>3493.7333333333336</v>
      </c>
      <c r="H58" s="256">
        <v>3606.9333333333334</v>
      </c>
      <c r="I58" s="256">
        <v>3637.5666666666666</v>
      </c>
      <c r="J58" s="256">
        <v>3663.5333333333333</v>
      </c>
      <c r="K58" s="254">
        <v>3611.6</v>
      </c>
      <c r="L58" s="254">
        <v>3555</v>
      </c>
      <c r="M58" s="254">
        <v>3.5509200000000001</v>
      </c>
    </row>
    <row r="59" spans="1:13">
      <c r="A59" s="273">
        <v>50</v>
      </c>
      <c r="B59" s="254" t="s">
        <v>80</v>
      </c>
      <c r="C59" s="254">
        <v>775.15</v>
      </c>
      <c r="D59" s="256">
        <v>777.05000000000007</v>
      </c>
      <c r="E59" s="256">
        <v>768.10000000000014</v>
      </c>
      <c r="F59" s="256">
        <v>761.05000000000007</v>
      </c>
      <c r="G59" s="256">
        <v>752.10000000000014</v>
      </c>
      <c r="H59" s="256">
        <v>784.10000000000014</v>
      </c>
      <c r="I59" s="256">
        <v>793.05000000000018</v>
      </c>
      <c r="J59" s="256">
        <v>800.10000000000014</v>
      </c>
      <c r="K59" s="254">
        <v>786</v>
      </c>
      <c r="L59" s="254">
        <v>770</v>
      </c>
      <c r="M59" s="254">
        <v>7.7256099999999996</v>
      </c>
    </row>
    <row r="60" spans="1:13">
      <c r="A60" s="273">
        <v>51</v>
      </c>
      <c r="B60" s="254" t="s">
        <v>75</v>
      </c>
      <c r="C60" s="254">
        <v>650.65</v>
      </c>
      <c r="D60" s="256">
        <v>648.15</v>
      </c>
      <c r="E60" s="256">
        <v>638.59999999999991</v>
      </c>
      <c r="F60" s="256">
        <v>626.54999999999995</v>
      </c>
      <c r="G60" s="256">
        <v>616.99999999999989</v>
      </c>
      <c r="H60" s="256">
        <v>660.19999999999993</v>
      </c>
      <c r="I60" s="256">
        <v>669.74999999999989</v>
      </c>
      <c r="J60" s="256">
        <v>681.8</v>
      </c>
      <c r="K60" s="254">
        <v>657.7</v>
      </c>
      <c r="L60" s="254">
        <v>636.1</v>
      </c>
      <c r="M60" s="254">
        <v>86.017129999999995</v>
      </c>
    </row>
    <row r="61" spans="1:13">
      <c r="A61" s="273">
        <v>52</v>
      </c>
      <c r="B61" s="254" t="s">
        <v>76</v>
      </c>
      <c r="C61" s="254">
        <v>156.94999999999999</v>
      </c>
      <c r="D61" s="256">
        <v>157.33333333333334</v>
      </c>
      <c r="E61" s="256">
        <v>155.26666666666668</v>
      </c>
      <c r="F61" s="256">
        <v>153.58333333333334</v>
      </c>
      <c r="G61" s="256">
        <v>151.51666666666668</v>
      </c>
      <c r="H61" s="256">
        <v>159.01666666666668</v>
      </c>
      <c r="I61" s="256">
        <v>161.08333333333334</v>
      </c>
      <c r="J61" s="256">
        <v>162.76666666666668</v>
      </c>
      <c r="K61" s="254">
        <v>159.4</v>
      </c>
      <c r="L61" s="254">
        <v>155.65</v>
      </c>
      <c r="M61" s="254">
        <v>113.26908</v>
      </c>
    </row>
    <row r="62" spans="1:13">
      <c r="A62" s="273">
        <v>53</v>
      </c>
      <c r="B62" s="254" t="s">
        <v>77</v>
      </c>
      <c r="C62" s="254">
        <v>148.19999999999999</v>
      </c>
      <c r="D62" s="256">
        <v>148.29999999999998</v>
      </c>
      <c r="E62" s="256">
        <v>146.99999999999997</v>
      </c>
      <c r="F62" s="256">
        <v>145.79999999999998</v>
      </c>
      <c r="G62" s="256">
        <v>144.49999999999997</v>
      </c>
      <c r="H62" s="256">
        <v>149.49999999999997</v>
      </c>
      <c r="I62" s="256">
        <v>150.79999999999998</v>
      </c>
      <c r="J62" s="256">
        <v>151.99999999999997</v>
      </c>
      <c r="K62" s="254">
        <v>149.6</v>
      </c>
      <c r="L62" s="254">
        <v>147.1</v>
      </c>
      <c r="M62" s="254">
        <v>11.848190000000001</v>
      </c>
    </row>
    <row r="63" spans="1:13">
      <c r="A63" s="273">
        <v>54</v>
      </c>
      <c r="B63" s="254" t="s">
        <v>81</v>
      </c>
      <c r="C63" s="254">
        <v>565.75</v>
      </c>
      <c r="D63" s="256">
        <v>561.63333333333333</v>
      </c>
      <c r="E63" s="256">
        <v>552.51666666666665</v>
      </c>
      <c r="F63" s="256">
        <v>539.2833333333333</v>
      </c>
      <c r="G63" s="256">
        <v>530.16666666666663</v>
      </c>
      <c r="H63" s="256">
        <v>574.86666666666667</v>
      </c>
      <c r="I63" s="256">
        <v>583.98333333333323</v>
      </c>
      <c r="J63" s="256">
        <v>597.2166666666667</v>
      </c>
      <c r="K63" s="254">
        <v>570.75</v>
      </c>
      <c r="L63" s="254">
        <v>548.4</v>
      </c>
      <c r="M63" s="254">
        <v>32.02514</v>
      </c>
    </row>
    <row r="64" spans="1:13">
      <c r="A64" s="273">
        <v>55</v>
      </c>
      <c r="B64" s="254" t="s">
        <v>82</v>
      </c>
      <c r="C64" s="254">
        <v>974.2</v>
      </c>
      <c r="D64" s="256">
        <v>969.73333333333323</v>
      </c>
      <c r="E64" s="256">
        <v>964.46666666666647</v>
      </c>
      <c r="F64" s="256">
        <v>954.73333333333323</v>
      </c>
      <c r="G64" s="256">
        <v>949.46666666666647</v>
      </c>
      <c r="H64" s="256">
        <v>979.46666666666647</v>
      </c>
      <c r="I64" s="256">
        <v>984.73333333333312</v>
      </c>
      <c r="J64" s="256">
        <v>994.46666666666647</v>
      </c>
      <c r="K64" s="254">
        <v>975</v>
      </c>
      <c r="L64" s="254">
        <v>960</v>
      </c>
      <c r="M64" s="254">
        <v>47.543500000000002</v>
      </c>
    </row>
    <row r="65" spans="1:13">
      <c r="A65" s="273">
        <v>56</v>
      </c>
      <c r="B65" s="254" t="s">
        <v>231</v>
      </c>
      <c r="C65" s="254">
        <v>166.65</v>
      </c>
      <c r="D65" s="256">
        <v>165.71666666666667</v>
      </c>
      <c r="E65" s="256">
        <v>164.43333333333334</v>
      </c>
      <c r="F65" s="256">
        <v>162.21666666666667</v>
      </c>
      <c r="G65" s="256">
        <v>160.93333333333334</v>
      </c>
      <c r="H65" s="256">
        <v>167.93333333333334</v>
      </c>
      <c r="I65" s="256">
        <v>169.2166666666667</v>
      </c>
      <c r="J65" s="256">
        <v>171.43333333333334</v>
      </c>
      <c r="K65" s="254">
        <v>167</v>
      </c>
      <c r="L65" s="254">
        <v>163.5</v>
      </c>
      <c r="M65" s="254">
        <v>26.24813</v>
      </c>
    </row>
    <row r="66" spans="1:13">
      <c r="A66" s="273">
        <v>57</v>
      </c>
      <c r="B66" s="254" t="s">
        <v>83</v>
      </c>
      <c r="C66" s="254">
        <v>156.5</v>
      </c>
      <c r="D66" s="256">
        <v>157</v>
      </c>
      <c r="E66" s="256">
        <v>155.25</v>
      </c>
      <c r="F66" s="256">
        <v>154</v>
      </c>
      <c r="G66" s="256">
        <v>152.25</v>
      </c>
      <c r="H66" s="256">
        <v>158.25</v>
      </c>
      <c r="I66" s="256">
        <v>160</v>
      </c>
      <c r="J66" s="256">
        <v>161.25</v>
      </c>
      <c r="K66" s="254">
        <v>158.75</v>
      </c>
      <c r="L66" s="254">
        <v>155.75</v>
      </c>
      <c r="M66" s="254">
        <v>114.59484</v>
      </c>
    </row>
    <row r="67" spans="1:13">
      <c r="A67" s="273">
        <v>58</v>
      </c>
      <c r="B67" s="254" t="s">
        <v>821</v>
      </c>
      <c r="C67" s="254">
        <v>3896.9</v>
      </c>
      <c r="D67" s="256">
        <v>3902.2999999999997</v>
      </c>
      <c r="E67" s="256">
        <v>3864.5999999999995</v>
      </c>
      <c r="F67" s="256">
        <v>3832.2999999999997</v>
      </c>
      <c r="G67" s="256">
        <v>3794.5999999999995</v>
      </c>
      <c r="H67" s="256">
        <v>3934.5999999999995</v>
      </c>
      <c r="I67" s="256">
        <v>3972.2999999999993</v>
      </c>
      <c r="J67" s="256">
        <v>4004.5999999999995</v>
      </c>
      <c r="K67" s="254">
        <v>3940</v>
      </c>
      <c r="L67" s="254">
        <v>3870</v>
      </c>
      <c r="M67" s="254">
        <v>3.94096</v>
      </c>
    </row>
    <row r="68" spans="1:13">
      <c r="A68" s="273">
        <v>59</v>
      </c>
      <c r="B68" s="254" t="s">
        <v>84</v>
      </c>
      <c r="C68" s="254">
        <v>1703.65</v>
      </c>
      <c r="D68" s="256">
        <v>1707.0333333333335</v>
      </c>
      <c r="E68" s="256">
        <v>1693.116666666667</v>
      </c>
      <c r="F68" s="256">
        <v>1682.5833333333335</v>
      </c>
      <c r="G68" s="256">
        <v>1668.666666666667</v>
      </c>
      <c r="H68" s="256">
        <v>1717.5666666666671</v>
      </c>
      <c r="I68" s="256">
        <v>1731.4833333333336</v>
      </c>
      <c r="J68" s="256">
        <v>1742.0166666666671</v>
      </c>
      <c r="K68" s="254">
        <v>1720.95</v>
      </c>
      <c r="L68" s="254">
        <v>1696.5</v>
      </c>
      <c r="M68" s="254">
        <v>4.7603799999999996</v>
      </c>
    </row>
    <row r="69" spans="1:13">
      <c r="A69" s="273">
        <v>60</v>
      </c>
      <c r="B69" s="254" t="s">
        <v>85</v>
      </c>
      <c r="C69" s="254">
        <v>696.6</v>
      </c>
      <c r="D69" s="256">
        <v>700.83333333333337</v>
      </c>
      <c r="E69" s="256">
        <v>689.76666666666677</v>
      </c>
      <c r="F69" s="256">
        <v>682.93333333333339</v>
      </c>
      <c r="G69" s="256">
        <v>671.86666666666679</v>
      </c>
      <c r="H69" s="256">
        <v>707.66666666666674</v>
      </c>
      <c r="I69" s="256">
        <v>718.73333333333335</v>
      </c>
      <c r="J69" s="256">
        <v>725.56666666666672</v>
      </c>
      <c r="K69" s="254">
        <v>711.9</v>
      </c>
      <c r="L69" s="254">
        <v>694</v>
      </c>
      <c r="M69" s="254">
        <v>28.66714</v>
      </c>
    </row>
    <row r="70" spans="1:13">
      <c r="A70" s="273">
        <v>61</v>
      </c>
      <c r="B70" s="254" t="s">
        <v>232</v>
      </c>
      <c r="C70" s="254">
        <v>857.15</v>
      </c>
      <c r="D70" s="256">
        <v>856.73333333333323</v>
      </c>
      <c r="E70" s="256">
        <v>848.51666666666642</v>
      </c>
      <c r="F70" s="256">
        <v>839.88333333333321</v>
      </c>
      <c r="G70" s="256">
        <v>831.6666666666664</v>
      </c>
      <c r="H70" s="256">
        <v>865.36666666666645</v>
      </c>
      <c r="I70" s="256">
        <v>873.58333333333337</v>
      </c>
      <c r="J70" s="256">
        <v>882.21666666666647</v>
      </c>
      <c r="K70" s="254">
        <v>864.95</v>
      </c>
      <c r="L70" s="254">
        <v>848.1</v>
      </c>
      <c r="M70" s="254">
        <v>2.8207499999999999</v>
      </c>
    </row>
    <row r="71" spans="1:13">
      <c r="A71" s="273">
        <v>62</v>
      </c>
      <c r="B71" s="254" t="s">
        <v>233</v>
      </c>
      <c r="C71" s="254">
        <v>430.65</v>
      </c>
      <c r="D71" s="256">
        <v>433.5333333333333</v>
      </c>
      <c r="E71" s="256">
        <v>423.56666666666661</v>
      </c>
      <c r="F71" s="256">
        <v>416.48333333333329</v>
      </c>
      <c r="G71" s="256">
        <v>406.51666666666659</v>
      </c>
      <c r="H71" s="256">
        <v>440.61666666666662</v>
      </c>
      <c r="I71" s="256">
        <v>450.58333333333331</v>
      </c>
      <c r="J71" s="256">
        <v>457.66666666666663</v>
      </c>
      <c r="K71" s="254">
        <v>443.5</v>
      </c>
      <c r="L71" s="254">
        <v>426.45</v>
      </c>
      <c r="M71" s="254">
        <v>28.63287</v>
      </c>
    </row>
    <row r="72" spans="1:13">
      <c r="A72" s="273">
        <v>63</v>
      </c>
      <c r="B72" s="254" t="s">
        <v>86</v>
      </c>
      <c r="C72" s="254">
        <v>839.6</v>
      </c>
      <c r="D72" s="256">
        <v>837</v>
      </c>
      <c r="E72" s="256">
        <v>829.2</v>
      </c>
      <c r="F72" s="256">
        <v>818.80000000000007</v>
      </c>
      <c r="G72" s="256">
        <v>811.00000000000011</v>
      </c>
      <c r="H72" s="256">
        <v>847.4</v>
      </c>
      <c r="I72" s="256">
        <v>855.19999999999993</v>
      </c>
      <c r="J72" s="256">
        <v>865.59999999999991</v>
      </c>
      <c r="K72" s="254">
        <v>844.8</v>
      </c>
      <c r="L72" s="254">
        <v>826.6</v>
      </c>
      <c r="M72" s="254">
        <v>18.072030000000002</v>
      </c>
    </row>
    <row r="73" spans="1:13">
      <c r="A73" s="273">
        <v>64</v>
      </c>
      <c r="B73" s="254" t="s">
        <v>92</v>
      </c>
      <c r="C73" s="254">
        <v>313.64999999999998</v>
      </c>
      <c r="D73" s="256">
        <v>309.73333333333335</v>
      </c>
      <c r="E73" s="256">
        <v>302.41666666666669</v>
      </c>
      <c r="F73" s="256">
        <v>291.18333333333334</v>
      </c>
      <c r="G73" s="256">
        <v>283.86666666666667</v>
      </c>
      <c r="H73" s="256">
        <v>320.9666666666667</v>
      </c>
      <c r="I73" s="256">
        <v>328.2833333333333</v>
      </c>
      <c r="J73" s="256">
        <v>339.51666666666671</v>
      </c>
      <c r="K73" s="254">
        <v>317.05</v>
      </c>
      <c r="L73" s="254">
        <v>298.5</v>
      </c>
      <c r="M73" s="254">
        <v>133.47990999999999</v>
      </c>
    </row>
    <row r="74" spans="1:13">
      <c r="A74" s="273">
        <v>65</v>
      </c>
      <c r="B74" s="254" t="s">
        <v>87</v>
      </c>
      <c r="C74" s="254">
        <v>559.95000000000005</v>
      </c>
      <c r="D74" s="256">
        <v>559.95000000000005</v>
      </c>
      <c r="E74" s="256">
        <v>556.05000000000007</v>
      </c>
      <c r="F74" s="256">
        <v>552.15</v>
      </c>
      <c r="G74" s="256">
        <v>548.25</v>
      </c>
      <c r="H74" s="256">
        <v>563.85000000000014</v>
      </c>
      <c r="I74" s="256">
        <v>567.75000000000023</v>
      </c>
      <c r="J74" s="256">
        <v>571.6500000000002</v>
      </c>
      <c r="K74" s="254">
        <v>563.85</v>
      </c>
      <c r="L74" s="254">
        <v>556.04999999999995</v>
      </c>
      <c r="M74" s="254">
        <v>26.028220000000001</v>
      </c>
    </row>
    <row r="75" spans="1:13">
      <c r="A75" s="273">
        <v>66</v>
      </c>
      <c r="B75" s="254" t="s">
        <v>234</v>
      </c>
      <c r="C75" s="254">
        <v>1793.8</v>
      </c>
      <c r="D75" s="256">
        <v>1782.1833333333332</v>
      </c>
      <c r="E75" s="256">
        <v>1764.5166666666664</v>
      </c>
      <c r="F75" s="256">
        <v>1735.2333333333333</v>
      </c>
      <c r="G75" s="256">
        <v>1717.5666666666666</v>
      </c>
      <c r="H75" s="256">
        <v>1811.4666666666662</v>
      </c>
      <c r="I75" s="256">
        <v>1829.1333333333328</v>
      </c>
      <c r="J75" s="256">
        <v>1858.4166666666661</v>
      </c>
      <c r="K75" s="254">
        <v>1799.85</v>
      </c>
      <c r="L75" s="254">
        <v>1752.9</v>
      </c>
      <c r="M75" s="254">
        <v>0.42510999999999999</v>
      </c>
    </row>
    <row r="76" spans="1:13">
      <c r="A76" s="273">
        <v>67</v>
      </c>
      <c r="B76" s="254" t="s">
        <v>830</v>
      </c>
      <c r="C76" s="254">
        <v>203.8</v>
      </c>
      <c r="D76" s="256">
        <v>202.11666666666667</v>
      </c>
      <c r="E76" s="256">
        <v>198.78333333333336</v>
      </c>
      <c r="F76" s="256">
        <v>193.76666666666668</v>
      </c>
      <c r="G76" s="256">
        <v>190.43333333333337</v>
      </c>
      <c r="H76" s="256">
        <v>207.13333333333335</v>
      </c>
      <c r="I76" s="256">
        <v>210.46666666666667</v>
      </c>
      <c r="J76" s="256">
        <v>215.48333333333335</v>
      </c>
      <c r="K76" s="254">
        <v>205.45</v>
      </c>
      <c r="L76" s="254">
        <v>197.1</v>
      </c>
      <c r="M76" s="254">
        <v>22.62613</v>
      </c>
    </row>
    <row r="77" spans="1:13">
      <c r="A77" s="273">
        <v>68</v>
      </c>
      <c r="B77" s="254" t="s">
        <v>90</v>
      </c>
      <c r="C77" s="254">
        <v>4372.55</v>
      </c>
      <c r="D77" s="256">
        <v>4357.5166666666664</v>
      </c>
      <c r="E77" s="256">
        <v>4290.0333333333328</v>
      </c>
      <c r="F77" s="256">
        <v>4207.5166666666664</v>
      </c>
      <c r="G77" s="256">
        <v>4140.0333333333328</v>
      </c>
      <c r="H77" s="256">
        <v>4440.0333333333328</v>
      </c>
      <c r="I77" s="256">
        <v>4507.5166666666664</v>
      </c>
      <c r="J77" s="256">
        <v>4590.0333333333328</v>
      </c>
      <c r="K77" s="254">
        <v>4425</v>
      </c>
      <c r="L77" s="254">
        <v>4275</v>
      </c>
      <c r="M77" s="254">
        <v>12.75478</v>
      </c>
    </row>
    <row r="78" spans="1:13">
      <c r="A78" s="273">
        <v>69</v>
      </c>
      <c r="B78" s="254" t="s">
        <v>348</v>
      </c>
      <c r="C78" s="254">
        <v>3181.8</v>
      </c>
      <c r="D78" s="256">
        <v>3138.5833333333335</v>
      </c>
      <c r="E78" s="256">
        <v>3043.2166666666672</v>
      </c>
      <c r="F78" s="256">
        <v>2904.6333333333337</v>
      </c>
      <c r="G78" s="256">
        <v>2809.2666666666673</v>
      </c>
      <c r="H78" s="256">
        <v>3277.166666666667</v>
      </c>
      <c r="I78" s="256">
        <v>3372.5333333333328</v>
      </c>
      <c r="J78" s="256">
        <v>3511.1166666666668</v>
      </c>
      <c r="K78" s="254">
        <v>3233.95</v>
      </c>
      <c r="L78" s="254">
        <v>3000</v>
      </c>
      <c r="M78" s="254">
        <v>18.741330000000001</v>
      </c>
    </row>
    <row r="79" spans="1:13">
      <c r="A79" s="273">
        <v>70</v>
      </c>
      <c r="B79" s="254" t="s">
        <v>93</v>
      </c>
      <c r="C79" s="254">
        <v>5292.05</v>
      </c>
      <c r="D79" s="256">
        <v>5274.8499999999995</v>
      </c>
      <c r="E79" s="256">
        <v>5249.6999999999989</v>
      </c>
      <c r="F79" s="256">
        <v>5207.3499999999995</v>
      </c>
      <c r="G79" s="256">
        <v>5182.1999999999989</v>
      </c>
      <c r="H79" s="256">
        <v>5317.1999999999989</v>
      </c>
      <c r="I79" s="256">
        <v>5342.3499999999985</v>
      </c>
      <c r="J79" s="256">
        <v>5384.6999999999989</v>
      </c>
      <c r="K79" s="254">
        <v>5300</v>
      </c>
      <c r="L79" s="254">
        <v>5232.5</v>
      </c>
      <c r="M79" s="254">
        <v>3.6728000000000001</v>
      </c>
    </row>
    <row r="80" spans="1:13">
      <c r="A80" s="273">
        <v>71</v>
      </c>
      <c r="B80" s="254" t="s">
        <v>235</v>
      </c>
      <c r="C80" s="254">
        <v>73.900000000000006</v>
      </c>
      <c r="D80" s="256">
        <v>73.466666666666669</v>
      </c>
      <c r="E80" s="256">
        <v>71.833333333333343</v>
      </c>
      <c r="F80" s="256">
        <v>69.76666666666668</v>
      </c>
      <c r="G80" s="256">
        <v>68.133333333333354</v>
      </c>
      <c r="H80" s="256">
        <v>75.533333333333331</v>
      </c>
      <c r="I80" s="256">
        <v>77.166666666666657</v>
      </c>
      <c r="J80" s="256">
        <v>79.23333333333332</v>
      </c>
      <c r="K80" s="254">
        <v>75.099999999999994</v>
      </c>
      <c r="L80" s="254">
        <v>71.400000000000006</v>
      </c>
      <c r="M80" s="254">
        <v>37.174190000000003</v>
      </c>
    </row>
    <row r="81" spans="1:13">
      <c r="A81" s="273">
        <v>72</v>
      </c>
      <c r="B81" s="254" t="s">
        <v>94</v>
      </c>
      <c r="C81" s="254">
        <v>2705.05</v>
      </c>
      <c r="D81" s="256">
        <v>2717.0166666666669</v>
      </c>
      <c r="E81" s="256">
        <v>2679.0333333333338</v>
      </c>
      <c r="F81" s="256">
        <v>2653.0166666666669</v>
      </c>
      <c r="G81" s="256">
        <v>2615.0333333333338</v>
      </c>
      <c r="H81" s="256">
        <v>2743.0333333333338</v>
      </c>
      <c r="I81" s="256">
        <v>2781.0166666666664</v>
      </c>
      <c r="J81" s="256">
        <v>2807.0333333333338</v>
      </c>
      <c r="K81" s="254">
        <v>2755</v>
      </c>
      <c r="L81" s="254">
        <v>2691</v>
      </c>
      <c r="M81" s="254">
        <v>5.7128699999999997</v>
      </c>
    </row>
    <row r="82" spans="1:13">
      <c r="A82" s="273">
        <v>73</v>
      </c>
      <c r="B82" s="254" t="s">
        <v>236</v>
      </c>
      <c r="C82" s="254">
        <v>554.29999999999995</v>
      </c>
      <c r="D82" s="256">
        <v>553.11666666666667</v>
      </c>
      <c r="E82" s="256">
        <v>547.33333333333337</v>
      </c>
      <c r="F82" s="256">
        <v>540.36666666666667</v>
      </c>
      <c r="G82" s="256">
        <v>534.58333333333337</v>
      </c>
      <c r="H82" s="256">
        <v>560.08333333333337</v>
      </c>
      <c r="I82" s="256">
        <v>565.86666666666667</v>
      </c>
      <c r="J82" s="256">
        <v>572.83333333333337</v>
      </c>
      <c r="K82" s="254">
        <v>558.9</v>
      </c>
      <c r="L82" s="254">
        <v>546.15</v>
      </c>
      <c r="M82" s="254">
        <v>11.03487</v>
      </c>
    </row>
    <row r="83" spans="1:13">
      <c r="A83" s="273">
        <v>74</v>
      </c>
      <c r="B83" s="254" t="s">
        <v>237</v>
      </c>
      <c r="C83" s="254">
        <v>1498.9</v>
      </c>
      <c r="D83" s="256">
        <v>1495.3833333333332</v>
      </c>
      <c r="E83" s="256">
        <v>1486.7666666666664</v>
      </c>
      <c r="F83" s="256">
        <v>1474.6333333333332</v>
      </c>
      <c r="G83" s="256">
        <v>1466.0166666666664</v>
      </c>
      <c r="H83" s="256">
        <v>1507.5166666666664</v>
      </c>
      <c r="I83" s="256">
        <v>1516.1333333333332</v>
      </c>
      <c r="J83" s="256">
        <v>1528.2666666666664</v>
      </c>
      <c r="K83" s="254">
        <v>1504</v>
      </c>
      <c r="L83" s="254">
        <v>1483.25</v>
      </c>
      <c r="M83" s="254">
        <v>0.90105999999999997</v>
      </c>
    </row>
    <row r="84" spans="1:13">
      <c r="A84" s="273">
        <v>75</v>
      </c>
      <c r="B84" s="254" t="s">
        <v>96</v>
      </c>
      <c r="C84" s="254">
        <v>1199</v>
      </c>
      <c r="D84" s="256">
        <v>1200.3333333333333</v>
      </c>
      <c r="E84" s="256">
        <v>1189.6666666666665</v>
      </c>
      <c r="F84" s="256">
        <v>1180.3333333333333</v>
      </c>
      <c r="G84" s="256">
        <v>1169.6666666666665</v>
      </c>
      <c r="H84" s="256">
        <v>1209.6666666666665</v>
      </c>
      <c r="I84" s="256">
        <v>1220.333333333333</v>
      </c>
      <c r="J84" s="256">
        <v>1229.6666666666665</v>
      </c>
      <c r="K84" s="254">
        <v>1211</v>
      </c>
      <c r="L84" s="254">
        <v>1191</v>
      </c>
      <c r="M84" s="254">
        <v>12.647919999999999</v>
      </c>
    </row>
    <row r="85" spans="1:13">
      <c r="A85" s="273">
        <v>76</v>
      </c>
      <c r="B85" s="254" t="s">
        <v>97</v>
      </c>
      <c r="C85" s="254">
        <v>192.25</v>
      </c>
      <c r="D85" s="256">
        <v>192.6</v>
      </c>
      <c r="E85" s="256">
        <v>189</v>
      </c>
      <c r="F85" s="256">
        <v>185.75</v>
      </c>
      <c r="G85" s="256">
        <v>182.15</v>
      </c>
      <c r="H85" s="256">
        <v>195.85</v>
      </c>
      <c r="I85" s="256">
        <v>199.44999999999996</v>
      </c>
      <c r="J85" s="256">
        <v>202.7</v>
      </c>
      <c r="K85" s="254">
        <v>196.2</v>
      </c>
      <c r="L85" s="254">
        <v>189.35</v>
      </c>
      <c r="M85" s="254">
        <v>40.289059999999999</v>
      </c>
    </row>
    <row r="86" spans="1:13">
      <c r="A86" s="273">
        <v>77</v>
      </c>
      <c r="B86" s="254" t="s">
        <v>98</v>
      </c>
      <c r="C86" s="254">
        <v>86.45</v>
      </c>
      <c r="D86" s="256">
        <v>85.916666666666671</v>
      </c>
      <c r="E86" s="256">
        <v>85.083333333333343</v>
      </c>
      <c r="F86" s="256">
        <v>83.716666666666669</v>
      </c>
      <c r="G86" s="256">
        <v>82.88333333333334</v>
      </c>
      <c r="H86" s="256">
        <v>87.283333333333346</v>
      </c>
      <c r="I86" s="256">
        <v>88.116666666666688</v>
      </c>
      <c r="J86" s="256">
        <v>89.483333333333348</v>
      </c>
      <c r="K86" s="254">
        <v>86.75</v>
      </c>
      <c r="L86" s="254">
        <v>84.55</v>
      </c>
      <c r="M86" s="254">
        <v>166.19873000000001</v>
      </c>
    </row>
    <row r="87" spans="1:13">
      <c r="A87" s="273">
        <v>78</v>
      </c>
      <c r="B87" s="254" t="s">
        <v>359</v>
      </c>
      <c r="C87" s="254">
        <v>236.15</v>
      </c>
      <c r="D87" s="256">
        <v>235.21666666666667</v>
      </c>
      <c r="E87" s="256">
        <v>232.93333333333334</v>
      </c>
      <c r="F87" s="256">
        <v>229.71666666666667</v>
      </c>
      <c r="G87" s="256">
        <v>227.43333333333334</v>
      </c>
      <c r="H87" s="256">
        <v>238.43333333333334</v>
      </c>
      <c r="I87" s="256">
        <v>240.7166666666667</v>
      </c>
      <c r="J87" s="256">
        <v>243.93333333333334</v>
      </c>
      <c r="K87" s="254">
        <v>237.5</v>
      </c>
      <c r="L87" s="254">
        <v>232</v>
      </c>
      <c r="M87" s="254">
        <v>41.460039999999999</v>
      </c>
    </row>
    <row r="88" spans="1:13">
      <c r="A88" s="273">
        <v>79</v>
      </c>
      <c r="B88" s="254" t="s">
        <v>240</v>
      </c>
      <c r="C88" s="254">
        <v>54.6</v>
      </c>
      <c r="D88" s="256">
        <v>54.283333333333331</v>
      </c>
      <c r="E88" s="256">
        <v>53.166666666666664</v>
      </c>
      <c r="F88" s="256">
        <v>51.733333333333334</v>
      </c>
      <c r="G88" s="256">
        <v>50.616666666666667</v>
      </c>
      <c r="H88" s="256">
        <v>55.716666666666661</v>
      </c>
      <c r="I88" s="256">
        <v>56.833333333333336</v>
      </c>
      <c r="J88" s="256">
        <v>58.266666666666659</v>
      </c>
      <c r="K88" s="254">
        <v>55.4</v>
      </c>
      <c r="L88" s="254">
        <v>52.85</v>
      </c>
      <c r="M88" s="254">
        <v>37.948239999999998</v>
      </c>
    </row>
    <row r="89" spans="1:13">
      <c r="A89" s="273">
        <v>80</v>
      </c>
      <c r="B89" s="254" t="s">
        <v>99</v>
      </c>
      <c r="C89" s="254">
        <v>163.5</v>
      </c>
      <c r="D89" s="256">
        <v>163.33333333333334</v>
      </c>
      <c r="E89" s="256">
        <v>160.66666666666669</v>
      </c>
      <c r="F89" s="256">
        <v>157.83333333333334</v>
      </c>
      <c r="G89" s="256">
        <v>155.16666666666669</v>
      </c>
      <c r="H89" s="256">
        <v>166.16666666666669</v>
      </c>
      <c r="I89" s="256">
        <v>168.83333333333337</v>
      </c>
      <c r="J89" s="256">
        <v>171.66666666666669</v>
      </c>
      <c r="K89" s="254">
        <v>166</v>
      </c>
      <c r="L89" s="254">
        <v>160.5</v>
      </c>
      <c r="M89" s="254">
        <v>235.26283000000001</v>
      </c>
    </row>
    <row r="90" spans="1:13">
      <c r="A90" s="273">
        <v>81</v>
      </c>
      <c r="B90" s="254" t="s">
        <v>102</v>
      </c>
      <c r="C90" s="254">
        <v>26.85</v>
      </c>
      <c r="D90" s="256">
        <v>26.783333333333331</v>
      </c>
      <c r="E90" s="256">
        <v>26.466666666666661</v>
      </c>
      <c r="F90" s="256">
        <v>26.083333333333329</v>
      </c>
      <c r="G90" s="256">
        <v>25.766666666666659</v>
      </c>
      <c r="H90" s="256">
        <v>27.166666666666664</v>
      </c>
      <c r="I90" s="256">
        <v>27.483333333333334</v>
      </c>
      <c r="J90" s="256">
        <v>27.866666666666667</v>
      </c>
      <c r="K90" s="254">
        <v>27.1</v>
      </c>
      <c r="L90" s="254">
        <v>26.4</v>
      </c>
      <c r="M90" s="254">
        <v>69.358909999999995</v>
      </c>
    </row>
    <row r="91" spans="1:13">
      <c r="A91" s="273">
        <v>82</v>
      </c>
      <c r="B91" s="254" t="s">
        <v>241</v>
      </c>
      <c r="C91" s="254">
        <v>196.4</v>
      </c>
      <c r="D91" s="256">
        <v>197.25</v>
      </c>
      <c r="E91" s="256">
        <v>194.7</v>
      </c>
      <c r="F91" s="256">
        <v>193</v>
      </c>
      <c r="G91" s="256">
        <v>190.45</v>
      </c>
      <c r="H91" s="256">
        <v>198.95</v>
      </c>
      <c r="I91" s="256">
        <v>201.5</v>
      </c>
      <c r="J91" s="256">
        <v>203.2</v>
      </c>
      <c r="K91" s="254">
        <v>199.8</v>
      </c>
      <c r="L91" s="254">
        <v>195.55</v>
      </c>
      <c r="M91" s="254">
        <v>2.2389899999999998</v>
      </c>
    </row>
    <row r="92" spans="1:13">
      <c r="A92" s="273">
        <v>83</v>
      </c>
      <c r="B92" s="254" t="s">
        <v>100</v>
      </c>
      <c r="C92" s="254">
        <v>633.75</v>
      </c>
      <c r="D92" s="256">
        <v>633.41666666666663</v>
      </c>
      <c r="E92" s="256">
        <v>624.48333333333323</v>
      </c>
      <c r="F92" s="256">
        <v>615.21666666666658</v>
      </c>
      <c r="G92" s="256">
        <v>606.28333333333319</v>
      </c>
      <c r="H92" s="256">
        <v>642.68333333333328</v>
      </c>
      <c r="I92" s="256">
        <v>651.61666666666667</v>
      </c>
      <c r="J92" s="256">
        <v>660.88333333333333</v>
      </c>
      <c r="K92" s="254">
        <v>642.35</v>
      </c>
      <c r="L92" s="254">
        <v>624.15</v>
      </c>
      <c r="M92" s="254">
        <v>27.934200000000001</v>
      </c>
    </row>
    <row r="93" spans="1:13">
      <c r="A93" s="273">
        <v>84</v>
      </c>
      <c r="B93" s="254" t="s">
        <v>242</v>
      </c>
      <c r="C93" s="254">
        <v>554.85</v>
      </c>
      <c r="D93" s="256">
        <v>555.66666666666663</v>
      </c>
      <c r="E93" s="256">
        <v>552.43333333333328</v>
      </c>
      <c r="F93" s="256">
        <v>550.01666666666665</v>
      </c>
      <c r="G93" s="256">
        <v>546.7833333333333</v>
      </c>
      <c r="H93" s="256">
        <v>558.08333333333326</v>
      </c>
      <c r="I93" s="256">
        <v>561.31666666666661</v>
      </c>
      <c r="J93" s="256">
        <v>563.73333333333323</v>
      </c>
      <c r="K93" s="254">
        <v>558.9</v>
      </c>
      <c r="L93" s="254">
        <v>553.25</v>
      </c>
      <c r="M93" s="254">
        <v>1.39235</v>
      </c>
    </row>
    <row r="94" spans="1:13">
      <c r="A94" s="273">
        <v>85</v>
      </c>
      <c r="B94" s="254" t="s">
        <v>103</v>
      </c>
      <c r="C94" s="254">
        <v>885.75</v>
      </c>
      <c r="D94" s="256">
        <v>877.93333333333339</v>
      </c>
      <c r="E94" s="256">
        <v>858.46666666666681</v>
      </c>
      <c r="F94" s="256">
        <v>831.18333333333339</v>
      </c>
      <c r="G94" s="256">
        <v>811.71666666666681</v>
      </c>
      <c r="H94" s="256">
        <v>905.21666666666681</v>
      </c>
      <c r="I94" s="256">
        <v>924.68333333333351</v>
      </c>
      <c r="J94" s="256">
        <v>951.96666666666681</v>
      </c>
      <c r="K94" s="254">
        <v>897.4</v>
      </c>
      <c r="L94" s="254">
        <v>850.65</v>
      </c>
      <c r="M94" s="254">
        <v>50.683979999999998</v>
      </c>
    </row>
    <row r="95" spans="1:13">
      <c r="A95" s="273">
        <v>86</v>
      </c>
      <c r="B95" s="254" t="s">
        <v>243</v>
      </c>
      <c r="C95" s="254">
        <v>552.75</v>
      </c>
      <c r="D95" s="256">
        <v>550.06666666666672</v>
      </c>
      <c r="E95" s="256">
        <v>545.13333333333344</v>
      </c>
      <c r="F95" s="256">
        <v>537.51666666666677</v>
      </c>
      <c r="G95" s="256">
        <v>532.58333333333348</v>
      </c>
      <c r="H95" s="256">
        <v>557.68333333333339</v>
      </c>
      <c r="I95" s="256">
        <v>562.61666666666656</v>
      </c>
      <c r="J95" s="256">
        <v>570.23333333333335</v>
      </c>
      <c r="K95" s="254">
        <v>555</v>
      </c>
      <c r="L95" s="254">
        <v>542.45000000000005</v>
      </c>
      <c r="M95" s="254">
        <v>2.59511</v>
      </c>
    </row>
    <row r="96" spans="1:13">
      <c r="A96" s="273">
        <v>87</v>
      </c>
      <c r="B96" s="254" t="s">
        <v>244</v>
      </c>
      <c r="C96" s="254">
        <v>1438.95</v>
      </c>
      <c r="D96" s="256">
        <v>1428.95</v>
      </c>
      <c r="E96" s="256">
        <v>1412</v>
      </c>
      <c r="F96" s="256">
        <v>1385.05</v>
      </c>
      <c r="G96" s="256">
        <v>1368.1</v>
      </c>
      <c r="H96" s="256">
        <v>1455.9</v>
      </c>
      <c r="I96" s="256">
        <v>1472.8500000000004</v>
      </c>
      <c r="J96" s="256">
        <v>1499.8000000000002</v>
      </c>
      <c r="K96" s="254">
        <v>1445.9</v>
      </c>
      <c r="L96" s="254">
        <v>1402</v>
      </c>
      <c r="M96" s="254">
        <v>8.7855799999999995</v>
      </c>
    </row>
    <row r="97" spans="1:13">
      <c r="A97" s="273">
        <v>88</v>
      </c>
      <c r="B97" s="254" t="s">
        <v>104</v>
      </c>
      <c r="C97" s="254">
        <v>1492.5</v>
      </c>
      <c r="D97" s="256">
        <v>1498.8999999999999</v>
      </c>
      <c r="E97" s="256">
        <v>1480.7999999999997</v>
      </c>
      <c r="F97" s="256">
        <v>1469.1</v>
      </c>
      <c r="G97" s="256">
        <v>1450.9999999999998</v>
      </c>
      <c r="H97" s="256">
        <v>1510.5999999999997</v>
      </c>
      <c r="I97" s="256">
        <v>1528.6999999999996</v>
      </c>
      <c r="J97" s="256">
        <v>1540.3999999999996</v>
      </c>
      <c r="K97" s="254">
        <v>1517</v>
      </c>
      <c r="L97" s="254">
        <v>1487.2</v>
      </c>
      <c r="M97" s="254">
        <v>8.7598800000000008</v>
      </c>
    </row>
    <row r="98" spans="1:13">
      <c r="A98" s="273">
        <v>89</v>
      </c>
      <c r="B98" s="254" t="s">
        <v>372</v>
      </c>
      <c r="C98" s="254">
        <v>612.65</v>
      </c>
      <c r="D98" s="256">
        <v>609.80000000000007</v>
      </c>
      <c r="E98" s="256">
        <v>602.10000000000014</v>
      </c>
      <c r="F98" s="256">
        <v>591.55000000000007</v>
      </c>
      <c r="G98" s="256">
        <v>583.85000000000014</v>
      </c>
      <c r="H98" s="256">
        <v>620.35000000000014</v>
      </c>
      <c r="I98" s="256">
        <v>628.05000000000018</v>
      </c>
      <c r="J98" s="256">
        <v>638.60000000000014</v>
      </c>
      <c r="K98" s="254">
        <v>617.5</v>
      </c>
      <c r="L98" s="254">
        <v>599.25</v>
      </c>
      <c r="M98" s="254">
        <v>17.32442</v>
      </c>
    </row>
    <row r="99" spans="1:13">
      <c r="A99" s="273">
        <v>90</v>
      </c>
      <c r="B99" s="254" t="s">
        <v>246</v>
      </c>
      <c r="C99" s="254">
        <v>301.05</v>
      </c>
      <c r="D99" s="256">
        <v>302.45</v>
      </c>
      <c r="E99" s="256">
        <v>298.09999999999997</v>
      </c>
      <c r="F99" s="256">
        <v>295.14999999999998</v>
      </c>
      <c r="G99" s="256">
        <v>290.79999999999995</v>
      </c>
      <c r="H99" s="256">
        <v>305.39999999999998</v>
      </c>
      <c r="I99" s="256">
        <v>309.75</v>
      </c>
      <c r="J99" s="256">
        <v>312.7</v>
      </c>
      <c r="K99" s="254">
        <v>306.8</v>
      </c>
      <c r="L99" s="254">
        <v>299.5</v>
      </c>
      <c r="M99" s="254">
        <v>8.9719599999999993</v>
      </c>
    </row>
    <row r="100" spans="1:13">
      <c r="A100" s="273">
        <v>91</v>
      </c>
      <c r="B100" s="254" t="s">
        <v>107</v>
      </c>
      <c r="C100" s="254">
        <v>968.55</v>
      </c>
      <c r="D100" s="256">
        <v>972.25</v>
      </c>
      <c r="E100" s="256">
        <v>962.85</v>
      </c>
      <c r="F100" s="256">
        <v>957.15</v>
      </c>
      <c r="G100" s="256">
        <v>947.75</v>
      </c>
      <c r="H100" s="256">
        <v>977.95</v>
      </c>
      <c r="I100" s="256">
        <v>987.35000000000014</v>
      </c>
      <c r="J100" s="256">
        <v>993.05000000000007</v>
      </c>
      <c r="K100" s="254">
        <v>981.65</v>
      </c>
      <c r="L100" s="254">
        <v>966.55</v>
      </c>
      <c r="M100" s="254">
        <v>38.782559999999997</v>
      </c>
    </row>
    <row r="101" spans="1:13">
      <c r="A101" s="273">
        <v>92</v>
      </c>
      <c r="B101" s="254" t="s">
        <v>248</v>
      </c>
      <c r="C101" s="254">
        <v>3077.75</v>
      </c>
      <c r="D101" s="256">
        <v>3069.4333333333329</v>
      </c>
      <c r="E101" s="256">
        <v>3024.0666666666657</v>
      </c>
      <c r="F101" s="256">
        <v>2970.3833333333328</v>
      </c>
      <c r="G101" s="256">
        <v>2925.0166666666655</v>
      </c>
      <c r="H101" s="256">
        <v>3123.1166666666659</v>
      </c>
      <c r="I101" s="256">
        <v>3168.4833333333336</v>
      </c>
      <c r="J101" s="256">
        <v>3222.1666666666661</v>
      </c>
      <c r="K101" s="254">
        <v>3114.8</v>
      </c>
      <c r="L101" s="254">
        <v>3015.75</v>
      </c>
      <c r="M101" s="254">
        <v>3.8253300000000001</v>
      </c>
    </row>
    <row r="102" spans="1:13">
      <c r="A102" s="273">
        <v>93</v>
      </c>
      <c r="B102" s="254" t="s">
        <v>109</v>
      </c>
      <c r="C102" s="254">
        <v>1481.05</v>
      </c>
      <c r="D102" s="256">
        <v>1481.2333333333336</v>
      </c>
      <c r="E102" s="256">
        <v>1473.4666666666672</v>
      </c>
      <c r="F102" s="256">
        <v>1465.8833333333337</v>
      </c>
      <c r="G102" s="256">
        <v>1458.1166666666672</v>
      </c>
      <c r="H102" s="256">
        <v>1488.8166666666671</v>
      </c>
      <c r="I102" s="256">
        <v>1496.5833333333335</v>
      </c>
      <c r="J102" s="256">
        <v>1504.166666666667</v>
      </c>
      <c r="K102" s="254">
        <v>1489</v>
      </c>
      <c r="L102" s="254">
        <v>1473.65</v>
      </c>
      <c r="M102" s="254">
        <v>57.417700000000004</v>
      </c>
    </row>
    <row r="103" spans="1:13">
      <c r="A103" s="273">
        <v>94</v>
      </c>
      <c r="B103" s="254" t="s">
        <v>249</v>
      </c>
      <c r="C103" s="254">
        <v>689.25</v>
      </c>
      <c r="D103" s="256">
        <v>688.4</v>
      </c>
      <c r="E103" s="256">
        <v>685.09999999999991</v>
      </c>
      <c r="F103" s="256">
        <v>680.94999999999993</v>
      </c>
      <c r="G103" s="256">
        <v>677.64999999999986</v>
      </c>
      <c r="H103" s="256">
        <v>692.55</v>
      </c>
      <c r="I103" s="256">
        <v>695.84999999999991</v>
      </c>
      <c r="J103" s="256">
        <v>700</v>
      </c>
      <c r="K103" s="254">
        <v>691.7</v>
      </c>
      <c r="L103" s="254">
        <v>684.25</v>
      </c>
      <c r="M103" s="254">
        <v>22.172080000000001</v>
      </c>
    </row>
    <row r="104" spans="1:13">
      <c r="A104" s="273">
        <v>95</v>
      </c>
      <c r="B104" s="254" t="s">
        <v>105</v>
      </c>
      <c r="C104" s="254">
        <v>1023.8</v>
      </c>
      <c r="D104" s="256">
        <v>1025.9333333333334</v>
      </c>
      <c r="E104" s="256">
        <v>1017.8666666666668</v>
      </c>
      <c r="F104" s="256">
        <v>1011.9333333333334</v>
      </c>
      <c r="G104" s="256">
        <v>1003.8666666666668</v>
      </c>
      <c r="H104" s="256">
        <v>1031.8666666666668</v>
      </c>
      <c r="I104" s="256">
        <v>1039.9333333333334</v>
      </c>
      <c r="J104" s="256">
        <v>1045.8666666666668</v>
      </c>
      <c r="K104" s="254">
        <v>1034</v>
      </c>
      <c r="L104" s="254">
        <v>1020</v>
      </c>
      <c r="M104" s="254">
        <v>14.74654</v>
      </c>
    </row>
    <row r="105" spans="1:13">
      <c r="A105" s="273">
        <v>96</v>
      </c>
      <c r="B105" s="254" t="s">
        <v>110</v>
      </c>
      <c r="C105" s="254">
        <v>3009</v>
      </c>
      <c r="D105" s="256">
        <v>3017.2999999999997</v>
      </c>
      <c r="E105" s="256">
        <v>2990.6999999999994</v>
      </c>
      <c r="F105" s="256">
        <v>2972.3999999999996</v>
      </c>
      <c r="G105" s="256">
        <v>2945.7999999999993</v>
      </c>
      <c r="H105" s="256">
        <v>3035.5999999999995</v>
      </c>
      <c r="I105" s="256">
        <v>3062.2</v>
      </c>
      <c r="J105" s="256">
        <v>3080.4999999999995</v>
      </c>
      <c r="K105" s="254">
        <v>3043.9</v>
      </c>
      <c r="L105" s="254">
        <v>2999</v>
      </c>
      <c r="M105" s="254">
        <v>5.6765999999999996</v>
      </c>
    </row>
    <row r="106" spans="1:13">
      <c r="A106" s="273">
        <v>97</v>
      </c>
      <c r="B106" s="254" t="s">
        <v>112</v>
      </c>
      <c r="C106" s="254">
        <v>385.4</v>
      </c>
      <c r="D106" s="256">
        <v>386.5333333333333</v>
      </c>
      <c r="E106" s="256">
        <v>383.11666666666662</v>
      </c>
      <c r="F106" s="256">
        <v>380.83333333333331</v>
      </c>
      <c r="G106" s="256">
        <v>377.41666666666663</v>
      </c>
      <c r="H106" s="256">
        <v>388.81666666666661</v>
      </c>
      <c r="I106" s="256">
        <v>392.23333333333335</v>
      </c>
      <c r="J106" s="256">
        <v>394.51666666666659</v>
      </c>
      <c r="K106" s="254">
        <v>389.95</v>
      </c>
      <c r="L106" s="254">
        <v>384.25</v>
      </c>
      <c r="M106" s="254">
        <v>57.963799999999999</v>
      </c>
    </row>
    <row r="107" spans="1:13">
      <c r="A107" s="273">
        <v>98</v>
      </c>
      <c r="B107" s="254" t="s">
        <v>113</v>
      </c>
      <c r="C107" s="254">
        <v>298.45</v>
      </c>
      <c r="D107" s="256">
        <v>299.25</v>
      </c>
      <c r="E107" s="256">
        <v>296.3</v>
      </c>
      <c r="F107" s="256">
        <v>294.15000000000003</v>
      </c>
      <c r="G107" s="256">
        <v>291.20000000000005</v>
      </c>
      <c r="H107" s="256">
        <v>301.39999999999998</v>
      </c>
      <c r="I107" s="256">
        <v>304.35000000000002</v>
      </c>
      <c r="J107" s="256">
        <v>306.49999999999994</v>
      </c>
      <c r="K107" s="254">
        <v>302.2</v>
      </c>
      <c r="L107" s="254">
        <v>297.10000000000002</v>
      </c>
      <c r="M107" s="254">
        <v>39.66771</v>
      </c>
    </row>
    <row r="108" spans="1:13">
      <c r="A108" s="273">
        <v>99</v>
      </c>
      <c r="B108" s="254" t="s">
        <v>114</v>
      </c>
      <c r="C108" s="254">
        <v>2378.8000000000002</v>
      </c>
      <c r="D108" s="256">
        <v>2378</v>
      </c>
      <c r="E108" s="256">
        <v>2356.0500000000002</v>
      </c>
      <c r="F108" s="256">
        <v>2333.3000000000002</v>
      </c>
      <c r="G108" s="256">
        <v>2311.3500000000004</v>
      </c>
      <c r="H108" s="256">
        <v>2400.75</v>
      </c>
      <c r="I108" s="256">
        <v>2422.6999999999998</v>
      </c>
      <c r="J108" s="256">
        <v>2445.4499999999998</v>
      </c>
      <c r="K108" s="254">
        <v>2399.9499999999998</v>
      </c>
      <c r="L108" s="254">
        <v>2355.25</v>
      </c>
      <c r="M108" s="254">
        <v>19.443390000000001</v>
      </c>
    </row>
    <row r="109" spans="1:13">
      <c r="A109" s="273">
        <v>100</v>
      </c>
      <c r="B109" s="254" t="s">
        <v>250</v>
      </c>
      <c r="C109" s="254">
        <v>340</v>
      </c>
      <c r="D109" s="256">
        <v>339.8</v>
      </c>
      <c r="E109" s="256">
        <v>337.70000000000005</v>
      </c>
      <c r="F109" s="256">
        <v>335.40000000000003</v>
      </c>
      <c r="G109" s="256">
        <v>333.30000000000007</v>
      </c>
      <c r="H109" s="256">
        <v>342.1</v>
      </c>
      <c r="I109" s="256">
        <v>344.20000000000005</v>
      </c>
      <c r="J109" s="256">
        <v>346.5</v>
      </c>
      <c r="K109" s="254">
        <v>341.9</v>
      </c>
      <c r="L109" s="254">
        <v>337.5</v>
      </c>
      <c r="M109" s="254">
        <v>10.23479</v>
      </c>
    </row>
    <row r="110" spans="1:13">
      <c r="A110" s="273">
        <v>101</v>
      </c>
      <c r="B110" s="254" t="s">
        <v>251</v>
      </c>
      <c r="C110" s="254">
        <v>52.6</v>
      </c>
      <c r="D110" s="256">
        <v>51.833333333333336</v>
      </c>
      <c r="E110" s="256">
        <v>50.166666666666671</v>
      </c>
      <c r="F110" s="256">
        <v>47.733333333333334</v>
      </c>
      <c r="G110" s="256">
        <v>46.06666666666667</v>
      </c>
      <c r="H110" s="256">
        <v>54.266666666666673</v>
      </c>
      <c r="I110" s="256">
        <v>55.933333333333344</v>
      </c>
      <c r="J110" s="256">
        <v>58.366666666666674</v>
      </c>
      <c r="K110" s="254">
        <v>53.5</v>
      </c>
      <c r="L110" s="254">
        <v>49.4</v>
      </c>
      <c r="M110" s="254">
        <v>139.06548000000001</v>
      </c>
    </row>
    <row r="111" spans="1:13">
      <c r="A111" s="273">
        <v>102</v>
      </c>
      <c r="B111" s="254" t="s">
        <v>108</v>
      </c>
      <c r="C111" s="254">
        <v>2561.9</v>
      </c>
      <c r="D111" s="256">
        <v>2554.9166666666665</v>
      </c>
      <c r="E111" s="256">
        <v>2541.9833333333331</v>
      </c>
      <c r="F111" s="256">
        <v>2522.0666666666666</v>
      </c>
      <c r="G111" s="256">
        <v>2509.1333333333332</v>
      </c>
      <c r="H111" s="256">
        <v>2574.833333333333</v>
      </c>
      <c r="I111" s="256">
        <v>2587.7666666666664</v>
      </c>
      <c r="J111" s="256">
        <v>2607.6833333333329</v>
      </c>
      <c r="K111" s="254">
        <v>2567.85</v>
      </c>
      <c r="L111" s="254">
        <v>2535</v>
      </c>
      <c r="M111" s="254">
        <v>21.16122</v>
      </c>
    </row>
    <row r="112" spans="1:13">
      <c r="A112" s="273">
        <v>103</v>
      </c>
      <c r="B112" s="254" t="s">
        <v>116</v>
      </c>
      <c r="C112" s="254">
        <v>640.4</v>
      </c>
      <c r="D112" s="256">
        <v>637.93333333333328</v>
      </c>
      <c r="E112" s="256">
        <v>633.46666666666658</v>
      </c>
      <c r="F112" s="256">
        <v>626.5333333333333</v>
      </c>
      <c r="G112" s="256">
        <v>622.06666666666661</v>
      </c>
      <c r="H112" s="256">
        <v>644.86666666666656</v>
      </c>
      <c r="I112" s="256">
        <v>649.33333333333326</v>
      </c>
      <c r="J112" s="256">
        <v>656.26666666666654</v>
      </c>
      <c r="K112" s="254">
        <v>642.4</v>
      </c>
      <c r="L112" s="254">
        <v>631</v>
      </c>
      <c r="M112" s="254">
        <v>107.12418</v>
      </c>
    </row>
    <row r="113" spans="1:13">
      <c r="A113" s="273">
        <v>104</v>
      </c>
      <c r="B113" s="254" t="s">
        <v>252</v>
      </c>
      <c r="C113" s="254">
        <v>1501.65</v>
      </c>
      <c r="D113" s="256">
        <v>1492.8500000000001</v>
      </c>
      <c r="E113" s="256">
        <v>1481.7000000000003</v>
      </c>
      <c r="F113" s="256">
        <v>1461.7500000000002</v>
      </c>
      <c r="G113" s="256">
        <v>1450.6000000000004</v>
      </c>
      <c r="H113" s="256">
        <v>1512.8000000000002</v>
      </c>
      <c r="I113" s="256">
        <v>1523.9500000000003</v>
      </c>
      <c r="J113" s="256">
        <v>1543.9</v>
      </c>
      <c r="K113" s="254">
        <v>1504</v>
      </c>
      <c r="L113" s="254">
        <v>1472.9</v>
      </c>
      <c r="M113" s="254">
        <v>7.1723800000000004</v>
      </c>
    </row>
    <row r="114" spans="1:13">
      <c r="A114" s="273">
        <v>105</v>
      </c>
      <c r="B114" s="254" t="s">
        <v>117</v>
      </c>
      <c r="C114" s="254">
        <v>581.4</v>
      </c>
      <c r="D114" s="256">
        <v>579.26666666666677</v>
      </c>
      <c r="E114" s="256">
        <v>573.53333333333353</v>
      </c>
      <c r="F114" s="256">
        <v>565.66666666666674</v>
      </c>
      <c r="G114" s="256">
        <v>559.93333333333351</v>
      </c>
      <c r="H114" s="256">
        <v>587.13333333333355</v>
      </c>
      <c r="I114" s="256">
        <v>592.8666666666669</v>
      </c>
      <c r="J114" s="256">
        <v>600.73333333333358</v>
      </c>
      <c r="K114" s="254">
        <v>585</v>
      </c>
      <c r="L114" s="254">
        <v>571.4</v>
      </c>
      <c r="M114" s="254">
        <v>14.258760000000001</v>
      </c>
    </row>
    <row r="115" spans="1:13">
      <c r="A115" s="273">
        <v>106</v>
      </c>
      <c r="B115" s="254" t="s">
        <v>387</v>
      </c>
      <c r="C115" s="254">
        <v>598.85</v>
      </c>
      <c r="D115" s="256">
        <v>596.11666666666667</v>
      </c>
      <c r="E115" s="256">
        <v>587.98333333333335</v>
      </c>
      <c r="F115" s="256">
        <v>577.11666666666667</v>
      </c>
      <c r="G115" s="256">
        <v>568.98333333333335</v>
      </c>
      <c r="H115" s="256">
        <v>606.98333333333335</v>
      </c>
      <c r="I115" s="256">
        <v>615.11666666666679</v>
      </c>
      <c r="J115" s="256">
        <v>625.98333333333335</v>
      </c>
      <c r="K115" s="254">
        <v>604.25</v>
      </c>
      <c r="L115" s="254">
        <v>585.25</v>
      </c>
      <c r="M115" s="254">
        <v>3.3054399999999999</v>
      </c>
    </row>
    <row r="116" spans="1:13">
      <c r="A116" s="273">
        <v>107</v>
      </c>
      <c r="B116" s="254" t="s">
        <v>119</v>
      </c>
      <c r="C116" s="254">
        <v>60.35</v>
      </c>
      <c r="D116" s="256">
        <v>60.35</v>
      </c>
      <c r="E116" s="256">
        <v>59.6</v>
      </c>
      <c r="F116" s="256">
        <v>58.85</v>
      </c>
      <c r="G116" s="256">
        <v>58.1</v>
      </c>
      <c r="H116" s="256">
        <v>61.1</v>
      </c>
      <c r="I116" s="256">
        <v>61.85</v>
      </c>
      <c r="J116" s="256">
        <v>62.6</v>
      </c>
      <c r="K116" s="254">
        <v>61.1</v>
      </c>
      <c r="L116" s="254">
        <v>59.6</v>
      </c>
      <c r="M116" s="254">
        <v>311.12452999999999</v>
      </c>
    </row>
    <row r="117" spans="1:13">
      <c r="A117" s="273">
        <v>108</v>
      </c>
      <c r="B117" s="254" t="s">
        <v>126</v>
      </c>
      <c r="C117" s="254">
        <v>209.3</v>
      </c>
      <c r="D117" s="256">
        <v>209.4</v>
      </c>
      <c r="E117" s="256">
        <v>207.4</v>
      </c>
      <c r="F117" s="256">
        <v>205.5</v>
      </c>
      <c r="G117" s="256">
        <v>203.5</v>
      </c>
      <c r="H117" s="256">
        <v>211.3</v>
      </c>
      <c r="I117" s="256">
        <v>213.3</v>
      </c>
      <c r="J117" s="256">
        <v>215.20000000000002</v>
      </c>
      <c r="K117" s="254">
        <v>211.4</v>
      </c>
      <c r="L117" s="254">
        <v>207.5</v>
      </c>
      <c r="M117" s="254">
        <v>307.19587000000001</v>
      </c>
    </row>
    <row r="118" spans="1:13">
      <c r="A118" s="273">
        <v>109</v>
      </c>
      <c r="B118" s="254" t="s">
        <v>115</v>
      </c>
      <c r="C118" s="254">
        <v>285.39999999999998</v>
      </c>
      <c r="D118" s="256">
        <v>282.13333333333338</v>
      </c>
      <c r="E118" s="256">
        <v>267.46666666666675</v>
      </c>
      <c r="F118" s="256">
        <v>249.53333333333336</v>
      </c>
      <c r="G118" s="256">
        <v>234.86666666666673</v>
      </c>
      <c r="H118" s="256">
        <v>300.06666666666678</v>
      </c>
      <c r="I118" s="256">
        <v>314.73333333333341</v>
      </c>
      <c r="J118" s="256">
        <v>332.6666666666668</v>
      </c>
      <c r="K118" s="254">
        <v>296.8</v>
      </c>
      <c r="L118" s="254">
        <v>264.2</v>
      </c>
      <c r="M118" s="254">
        <v>970.2432</v>
      </c>
    </row>
    <row r="119" spans="1:13">
      <c r="A119" s="273">
        <v>110</v>
      </c>
      <c r="B119" s="254" t="s">
        <v>255</v>
      </c>
      <c r="C119" s="254">
        <v>136.85</v>
      </c>
      <c r="D119" s="256">
        <v>136.80000000000001</v>
      </c>
      <c r="E119" s="256">
        <v>135.60000000000002</v>
      </c>
      <c r="F119" s="256">
        <v>134.35000000000002</v>
      </c>
      <c r="G119" s="256">
        <v>133.15000000000003</v>
      </c>
      <c r="H119" s="256">
        <v>138.05000000000001</v>
      </c>
      <c r="I119" s="256">
        <v>139.25</v>
      </c>
      <c r="J119" s="256">
        <v>140.5</v>
      </c>
      <c r="K119" s="254">
        <v>138</v>
      </c>
      <c r="L119" s="254">
        <v>135.55000000000001</v>
      </c>
      <c r="M119" s="254">
        <v>31.279430000000001</v>
      </c>
    </row>
    <row r="120" spans="1:13">
      <c r="A120" s="273">
        <v>111</v>
      </c>
      <c r="B120" s="254" t="s">
        <v>125</v>
      </c>
      <c r="C120" s="254">
        <v>115.95</v>
      </c>
      <c r="D120" s="256">
        <v>115.88333333333333</v>
      </c>
      <c r="E120" s="256">
        <v>115.26666666666665</v>
      </c>
      <c r="F120" s="256">
        <v>114.58333333333333</v>
      </c>
      <c r="G120" s="256">
        <v>113.96666666666665</v>
      </c>
      <c r="H120" s="256">
        <v>116.56666666666665</v>
      </c>
      <c r="I120" s="256">
        <v>117.18333333333332</v>
      </c>
      <c r="J120" s="256">
        <v>117.86666666666665</v>
      </c>
      <c r="K120" s="254">
        <v>116.5</v>
      </c>
      <c r="L120" s="254">
        <v>115.2</v>
      </c>
      <c r="M120" s="254">
        <v>129.75318999999999</v>
      </c>
    </row>
    <row r="121" spans="1:13">
      <c r="A121" s="273">
        <v>112</v>
      </c>
      <c r="B121" s="254" t="s">
        <v>772</v>
      </c>
      <c r="C121" s="254">
        <v>2106.35</v>
      </c>
      <c r="D121" s="256">
        <v>2093</v>
      </c>
      <c r="E121" s="256">
        <v>2065</v>
      </c>
      <c r="F121" s="256">
        <v>2023.65</v>
      </c>
      <c r="G121" s="256">
        <v>1995.65</v>
      </c>
      <c r="H121" s="256">
        <v>2134.35</v>
      </c>
      <c r="I121" s="256">
        <v>2162.35</v>
      </c>
      <c r="J121" s="256">
        <v>2203.6999999999998</v>
      </c>
      <c r="K121" s="254">
        <v>2121</v>
      </c>
      <c r="L121" s="254">
        <v>2051.65</v>
      </c>
      <c r="M121" s="254">
        <v>17.955020000000001</v>
      </c>
    </row>
    <row r="122" spans="1:13">
      <c r="A122" s="273">
        <v>113</v>
      </c>
      <c r="B122" s="254" t="s">
        <v>120</v>
      </c>
      <c r="C122" s="254">
        <v>537.65</v>
      </c>
      <c r="D122" s="256">
        <v>538.03333333333342</v>
      </c>
      <c r="E122" s="256">
        <v>532.06666666666683</v>
      </c>
      <c r="F122" s="256">
        <v>526.48333333333346</v>
      </c>
      <c r="G122" s="256">
        <v>520.51666666666688</v>
      </c>
      <c r="H122" s="256">
        <v>543.61666666666679</v>
      </c>
      <c r="I122" s="256">
        <v>549.58333333333326</v>
      </c>
      <c r="J122" s="256">
        <v>555.16666666666674</v>
      </c>
      <c r="K122" s="254">
        <v>544</v>
      </c>
      <c r="L122" s="254">
        <v>532.45000000000005</v>
      </c>
      <c r="M122" s="254">
        <v>23.433890000000002</v>
      </c>
    </row>
    <row r="123" spans="1:13">
      <c r="A123" s="273">
        <v>114</v>
      </c>
      <c r="B123" s="254" t="s">
        <v>824</v>
      </c>
      <c r="C123" s="254">
        <v>254.35</v>
      </c>
      <c r="D123" s="256">
        <v>254.11666666666667</v>
      </c>
      <c r="E123" s="256">
        <v>252.63333333333335</v>
      </c>
      <c r="F123" s="256">
        <v>250.91666666666669</v>
      </c>
      <c r="G123" s="256">
        <v>249.43333333333337</v>
      </c>
      <c r="H123" s="256">
        <v>255.83333333333334</v>
      </c>
      <c r="I123" s="256">
        <v>257.31666666666672</v>
      </c>
      <c r="J123" s="256">
        <v>259.0333333333333</v>
      </c>
      <c r="K123" s="254">
        <v>255.6</v>
      </c>
      <c r="L123" s="254">
        <v>252.4</v>
      </c>
      <c r="M123" s="254">
        <v>12.881539999999999</v>
      </c>
    </row>
    <row r="124" spans="1:13">
      <c r="A124" s="273">
        <v>115</v>
      </c>
      <c r="B124" s="254" t="s">
        <v>122</v>
      </c>
      <c r="C124" s="254">
        <v>1024.3499999999999</v>
      </c>
      <c r="D124" s="256">
        <v>1019.65</v>
      </c>
      <c r="E124" s="256">
        <v>1010.7</v>
      </c>
      <c r="F124" s="256">
        <v>997.05000000000007</v>
      </c>
      <c r="G124" s="256">
        <v>988.10000000000014</v>
      </c>
      <c r="H124" s="256">
        <v>1033.3</v>
      </c>
      <c r="I124" s="256">
        <v>1042.25</v>
      </c>
      <c r="J124" s="256">
        <v>1055.8999999999999</v>
      </c>
      <c r="K124" s="254">
        <v>1028.5999999999999</v>
      </c>
      <c r="L124" s="254">
        <v>1006</v>
      </c>
      <c r="M124" s="254">
        <v>29.843389999999999</v>
      </c>
    </row>
    <row r="125" spans="1:13">
      <c r="A125" s="273">
        <v>116</v>
      </c>
      <c r="B125" s="254" t="s">
        <v>256</v>
      </c>
      <c r="C125" s="254">
        <v>4732.55</v>
      </c>
      <c r="D125" s="256">
        <v>4714.3833333333341</v>
      </c>
      <c r="E125" s="256">
        <v>4680.8666666666686</v>
      </c>
      <c r="F125" s="256">
        <v>4629.1833333333343</v>
      </c>
      <c r="G125" s="256">
        <v>4595.6666666666688</v>
      </c>
      <c r="H125" s="256">
        <v>4766.0666666666684</v>
      </c>
      <c r="I125" s="256">
        <v>4799.583333333333</v>
      </c>
      <c r="J125" s="256">
        <v>4851.2666666666682</v>
      </c>
      <c r="K125" s="254">
        <v>4747.8999999999996</v>
      </c>
      <c r="L125" s="254">
        <v>4662.7</v>
      </c>
      <c r="M125" s="254">
        <v>3.7577400000000001</v>
      </c>
    </row>
    <row r="126" spans="1:13">
      <c r="A126" s="273">
        <v>117</v>
      </c>
      <c r="B126" s="254" t="s">
        <v>124</v>
      </c>
      <c r="C126" s="254">
        <v>1424.3</v>
      </c>
      <c r="D126" s="256">
        <v>1424.1000000000001</v>
      </c>
      <c r="E126" s="256">
        <v>1419.2000000000003</v>
      </c>
      <c r="F126" s="256">
        <v>1414.1000000000001</v>
      </c>
      <c r="G126" s="256">
        <v>1409.2000000000003</v>
      </c>
      <c r="H126" s="256">
        <v>1429.2000000000003</v>
      </c>
      <c r="I126" s="256">
        <v>1434.1000000000004</v>
      </c>
      <c r="J126" s="256">
        <v>1439.2000000000003</v>
      </c>
      <c r="K126" s="254">
        <v>1429</v>
      </c>
      <c r="L126" s="254">
        <v>1419</v>
      </c>
      <c r="M126" s="254">
        <v>34.96575</v>
      </c>
    </row>
    <row r="127" spans="1:13">
      <c r="A127" s="273">
        <v>118</v>
      </c>
      <c r="B127" s="254" t="s">
        <v>121</v>
      </c>
      <c r="C127" s="254">
        <v>1787.45</v>
      </c>
      <c r="D127" s="256">
        <v>1790.6000000000001</v>
      </c>
      <c r="E127" s="256">
        <v>1768.3500000000004</v>
      </c>
      <c r="F127" s="256">
        <v>1749.2500000000002</v>
      </c>
      <c r="G127" s="256">
        <v>1727.0000000000005</v>
      </c>
      <c r="H127" s="256">
        <v>1809.7000000000003</v>
      </c>
      <c r="I127" s="256">
        <v>1831.9499999999998</v>
      </c>
      <c r="J127" s="256">
        <v>1851.0500000000002</v>
      </c>
      <c r="K127" s="254">
        <v>1812.85</v>
      </c>
      <c r="L127" s="254">
        <v>1771.5</v>
      </c>
      <c r="M127" s="254">
        <v>6.5087400000000004</v>
      </c>
    </row>
    <row r="128" spans="1:13">
      <c r="A128" s="273">
        <v>119</v>
      </c>
      <c r="B128" s="254" t="s">
        <v>257</v>
      </c>
      <c r="C128" s="254">
        <v>2038.45</v>
      </c>
      <c r="D128" s="256">
        <v>2045.8</v>
      </c>
      <c r="E128" s="256">
        <v>2026.65</v>
      </c>
      <c r="F128" s="256">
        <v>2014.8500000000001</v>
      </c>
      <c r="G128" s="256">
        <v>1995.7000000000003</v>
      </c>
      <c r="H128" s="256">
        <v>2057.6</v>
      </c>
      <c r="I128" s="256">
        <v>2076.75</v>
      </c>
      <c r="J128" s="256">
        <v>2088.5499999999997</v>
      </c>
      <c r="K128" s="254">
        <v>2064.9499999999998</v>
      </c>
      <c r="L128" s="254">
        <v>2034</v>
      </c>
      <c r="M128" s="254">
        <v>2.13253</v>
      </c>
    </row>
    <row r="129" spans="1:13">
      <c r="A129" s="273">
        <v>120</v>
      </c>
      <c r="B129" s="254" t="s">
        <v>258</v>
      </c>
      <c r="C129" s="254">
        <v>150.55000000000001</v>
      </c>
      <c r="D129" s="256">
        <v>148.85</v>
      </c>
      <c r="E129" s="256">
        <v>145.69999999999999</v>
      </c>
      <c r="F129" s="256">
        <v>140.85</v>
      </c>
      <c r="G129" s="256">
        <v>137.69999999999999</v>
      </c>
      <c r="H129" s="256">
        <v>153.69999999999999</v>
      </c>
      <c r="I129" s="256">
        <v>156.85000000000002</v>
      </c>
      <c r="J129" s="256">
        <v>161.69999999999999</v>
      </c>
      <c r="K129" s="254">
        <v>152</v>
      </c>
      <c r="L129" s="254">
        <v>144</v>
      </c>
      <c r="M129" s="254">
        <v>56.91527</v>
      </c>
    </row>
    <row r="130" spans="1:13">
      <c r="A130" s="273">
        <v>121</v>
      </c>
      <c r="B130" s="254" t="s">
        <v>128</v>
      </c>
      <c r="C130" s="254">
        <v>705.8</v>
      </c>
      <c r="D130" s="256">
        <v>708.26666666666677</v>
      </c>
      <c r="E130" s="256">
        <v>697.53333333333353</v>
      </c>
      <c r="F130" s="256">
        <v>689.26666666666677</v>
      </c>
      <c r="G130" s="256">
        <v>678.53333333333353</v>
      </c>
      <c r="H130" s="256">
        <v>716.53333333333353</v>
      </c>
      <c r="I130" s="256">
        <v>727.26666666666688</v>
      </c>
      <c r="J130" s="256">
        <v>735.53333333333353</v>
      </c>
      <c r="K130" s="254">
        <v>719</v>
      </c>
      <c r="L130" s="254">
        <v>700</v>
      </c>
      <c r="M130" s="254">
        <v>85.43092</v>
      </c>
    </row>
    <row r="131" spans="1:13">
      <c r="A131" s="273">
        <v>122</v>
      </c>
      <c r="B131" s="254" t="s">
        <v>127</v>
      </c>
      <c r="C131" s="254">
        <v>405.45</v>
      </c>
      <c r="D131" s="256">
        <v>404</v>
      </c>
      <c r="E131" s="256">
        <v>400.8</v>
      </c>
      <c r="F131" s="256">
        <v>396.15000000000003</v>
      </c>
      <c r="G131" s="256">
        <v>392.95000000000005</v>
      </c>
      <c r="H131" s="256">
        <v>408.65</v>
      </c>
      <c r="I131" s="256">
        <v>411.85</v>
      </c>
      <c r="J131" s="256">
        <v>416.49999999999994</v>
      </c>
      <c r="K131" s="254">
        <v>407.2</v>
      </c>
      <c r="L131" s="254">
        <v>399.35</v>
      </c>
      <c r="M131" s="254">
        <v>86.601219999999998</v>
      </c>
    </row>
    <row r="132" spans="1:13">
      <c r="A132" s="273">
        <v>123</v>
      </c>
      <c r="B132" s="254" t="s">
        <v>129</v>
      </c>
      <c r="C132" s="254">
        <v>3207.5</v>
      </c>
      <c r="D132" s="256">
        <v>3203.9333333333329</v>
      </c>
      <c r="E132" s="256">
        <v>3178.9166666666661</v>
      </c>
      <c r="F132" s="256">
        <v>3150.333333333333</v>
      </c>
      <c r="G132" s="256">
        <v>3125.3166666666662</v>
      </c>
      <c r="H132" s="256">
        <v>3232.516666666666</v>
      </c>
      <c r="I132" s="256">
        <v>3257.5333333333333</v>
      </c>
      <c r="J132" s="256">
        <v>3286.1166666666659</v>
      </c>
      <c r="K132" s="254">
        <v>3228.95</v>
      </c>
      <c r="L132" s="254">
        <v>3175.35</v>
      </c>
      <c r="M132" s="254">
        <v>5.83399</v>
      </c>
    </row>
    <row r="133" spans="1:13">
      <c r="A133" s="273">
        <v>124</v>
      </c>
      <c r="B133" s="254" t="s">
        <v>131</v>
      </c>
      <c r="C133" s="254">
        <v>1799.55</v>
      </c>
      <c r="D133" s="256">
        <v>1792.8500000000001</v>
      </c>
      <c r="E133" s="256">
        <v>1782.7000000000003</v>
      </c>
      <c r="F133" s="256">
        <v>1765.8500000000001</v>
      </c>
      <c r="G133" s="256">
        <v>1755.7000000000003</v>
      </c>
      <c r="H133" s="256">
        <v>1809.7000000000003</v>
      </c>
      <c r="I133" s="256">
        <v>1819.8500000000004</v>
      </c>
      <c r="J133" s="256">
        <v>1836.7000000000003</v>
      </c>
      <c r="K133" s="254">
        <v>1803</v>
      </c>
      <c r="L133" s="254">
        <v>1776</v>
      </c>
      <c r="M133" s="254">
        <v>18.544889999999999</v>
      </c>
    </row>
    <row r="134" spans="1:13">
      <c r="A134" s="273">
        <v>125</v>
      </c>
      <c r="B134" s="254" t="s">
        <v>132</v>
      </c>
      <c r="C134" s="254">
        <v>99.05</v>
      </c>
      <c r="D134" s="256">
        <v>98.383333333333326</v>
      </c>
      <c r="E134" s="256">
        <v>96.166666666666657</v>
      </c>
      <c r="F134" s="256">
        <v>93.283333333333331</v>
      </c>
      <c r="G134" s="256">
        <v>91.066666666666663</v>
      </c>
      <c r="H134" s="256">
        <v>101.26666666666665</v>
      </c>
      <c r="I134" s="256">
        <v>103.48333333333332</v>
      </c>
      <c r="J134" s="256">
        <v>106.36666666666665</v>
      </c>
      <c r="K134" s="254">
        <v>100.6</v>
      </c>
      <c r="L134" s="254">
        <v>95.5</v>
      </c>
      <c r="M134" s="254">
        <v>245.62174999999999</v>
      </c>
    </row>
    <row r="135" spans="1:13">
      <c r="A135" s="273">
        <v>126</v>
      </c>
      <c r="B135" s="254" t="s">
        <v>259</v>
      </c>
      <c r="C135" s="254">
        <v>2810</v>
      </c>
      <c r="D135" s="256">
        <v>2800.8666666666668</v>
      </c>
      <c r="E135" s="256">
        <v>2751.7333333333336</v>
      </c>
      <c r="F135" s="256">
        <v>2693.4666666666667</v>
      </c>
      <c r="G135" s="256">
        <v>2644.3333333333335</v>
      </c>
      <c r="H135" s="256">
        <v>2859.1333333333337</v>
      </c>
      <c r="I135" s="256">
        <v>2908.2666666666669</v>
      </c>
      <c r="J135" s="256">
        <v>2966.5333333333338</v>
      </c>
      <c r="K135" s="254">
        <v>2850</v>
      </c>
      <c r="L135" s="254">
        <v>2742.6</v>
      </c>
      <c r="M135" s="254">
        <v>4.1294000000000004</v>
      </c>
    </row>
    <row r="136" spans="1:13">
      <c r="A136" s="273">
        <v>127</v>
      </c>
      <c r="B136" s="254" t="s">
        <v>133</v>
      </c>
      <c r="C136" s="254">
        <v>527.15</v>
      </c>
      <c r="D136" s="256">
        <v>521.51666666666665</v>
      </c>
      <c r="E136" s="256">
        <v>514.13333333333333</v>
      </c>
      <c r="F136" s="256">
        <v>501.11666666666667</v>
      </c>
      <c r="G136" s="256">
        <v>493.73333333333335</v>
      </c>
      <c r="H136" s="256">
        <v>534.5333333333333</v>
      </c>
      <c r="I136" s="256">
        <v>541.91666666666652</v>
      </c>
      <c r="J136" s="256">
        <v>554.93333333333328</v>
      </c>
      <c r="K136" s="254">
        <v>528.9</v>
      </c>
      <c r="L136" s="254">
        <v>508.5</v>
      </c>
      <c r="M136" s="254">
        <v>43.527450000000002</v>
      </c>
    </row>
    <row r="137" spans="1:13">
      <c r="A137" s="273">
        <v>128</v>
      </c>
      <c r="B137" s="254" t="s">
        <v>260</v>
      </c>
      <c r="C137" s="254">
        <v>4034.85</v>
      </c>
      <c r="D137" s="256">
        <v>4001.8833333333337</v>
      </c>
      <c r="E137" s="256">
        <v>3961.7666666666673</v>
      </c>
      <c r="F137" s="256">
        <v>3888.6833333333338</v>
      </c>
      <c r="G137" s="256">
        <v>3848.5666666666675</v>
      </c>
      <c r="H137" s="256">
        <v>4074.9666666666672</v>
      </c>
      <c r="I137" s="256">
        <v>4115.083333333333</v>
      </c>
      <c r="J137" s="256">
        <v>4188.166666666667</v>
      </c>
      <c r="K137" s="254">
        <v>4042</v>
      </c>
      <c r="L137" s="254">
        <v>3928.8</v>
      </c>
      <c r="M137" s="254">
        <v>2.9036499999999998</v>
      </c>
    </row>
    <row r="138" spans="1:13">
      <c r="A138" s="273">
        <v>129</v>
      </c>
      <c r="B138" s="254" t="s">
        <v>134</v>
      </c>
      <c r="C138" s="254">
        <v>1519.7</v>
      </c>
      <c r="D138" s="256">
        <v>1522.8999999999999</v>
      </c>
      <c r="E138" s="256">
        <v>1511.7999999999997</v>
      </c>
      <c r="F138" s="256">
        <v>1503.8999999999999</v>
      </c>
      <c r="G138" s="256">
        <v>1492.7999999999997</v>
      </c>
      <c r="H138" s="256">
        <v>1530.7999999999997</v>
      </c>
      <c r="I138" s="256">
        <v>1541.8999999999996</v>
      </c>
      <c r="J138" s="256">
        <v>1549.7999999999997</v>
      </c>
      <c r="K138" s="254">
        <v>1534</v>
      </c>
      <c r="L138" s="254">
        <v>1515</v>
      </c>
      <c r="M138" s="254">
        <v>15.843109999999999</v>
      </c>
    </row>
    <row r="139" spans="1:13">
      <c r="A139" s="273">
        <v>130</v>
      </c>
      <c r="B139" s="254" t="s">
        <v>135</v>
      </c>
      <c r="C139" s="254">
        <v>1228.8</v>
      </c>
      <c r="D139" s="256">
        <v>1230.9333333333334</v>
      </c>
      <c r="E139" s="256">
        <v>1218.8666666666668</v>
      </c>
      <c r="F139" s="256">
        <v>1208.9333333333334</v>
      </c>
      <c r="G139" s="256">
        <v>1196.8666666666668</v>
      </c>
      <c r="H139" s="256">
        <v>1240.8666666666668</v>
      </c>
      <c r="I139" s="256">
        <v>1252.9333333333334</v>
      </c>
      <c r="J139" s="256">
        <v>1262.8666666666668</v>
      </c>
      <c r="K139" s="254">
        <v>1243</v>
      </c>
      <c r="L139" s="254">
        <v>1221</v>
      </c>
      <c r="M139" s="254">
        <v>10.49039</v>
      </c>
    </row>
    <row r="140" spans="1:13">
      <c r="A140" s="273">
        <v>131</v>
      </c>
      <c r="B140" s="254" t="s">
        <v>146</v>
      </c>
      <c r="C140" s="254">
        <v>82172.149999999994</v>
      </c>
      <c r="D140" s="256">
        <v>81516.049999999988</v>
      </c>
      <c r="E140" s="256">
        <v>80706.14999999998</v>
      </c>
      <c r="F140" s="256">
        <v>79240.149999999994</v>
      </c>
      <c r="G140" s="256">
        <v>78430.249999999985</v>
      </c>
      <c r="H140" s="256">
        <v>82982.049999999974</v>
      </c>
      <c r="I140" s="256">
        <v>83791.95</v>
      </c>
      <c r="J140" s="256">
        <v>85257.949999999968</v>
      </c>
      <c r="K140" s="254">
        <v>82325.95</v>
      </c>
      <c r="L140" s="254">
        <v>80050.05</v>
      </c>
      <c r="M140" s="254">
        <v>0.20186000000000001</v>
      </c>
    </row>
    <row r="141" spans="1:13">
      <c r="A141" s="273">
        <v>132</v>
      </c>
      <c r="B141" s="254" t="s">
        <v>143</v>
      </c>
      <c r="C141" s="254">
        <v>1188.6500000000001</v>
      </c>
      <c r="D141" s="256">
        <v>1185.7333333333333</v>
      </c>
      <c r="E141" s="256">
        <v>1174.6666666666667</v>
      </c>
      <c r="F141" s="256">
        <v>1160.6833333333334</v>
      </c>
      <c r="G141" s="256">
        <v>1149.6166666666668</v>
      </c>
      <c r="H141" s="256">
        <v>1199.7166666666667</v>
      </c>
      <c r="I141" s="256">
        <v>1210.7833333333333</v>
      </c>
      <c r="J141" s="256">
        <v>1224.7666666666667</v>
      </c>
      <c r="K141" s="254">
        <v>1196.8</v>
      </c>
      <c r="L141" s="254">
        <v>1171.75</v>
      </c>
      <c r="M141" s="254">
        <v>3.0759300000000001</v>
      </c>
    </row>
    <row r="142" spans="1:13">
      <c r="A142" s="273">
        <v>133</v>
      </c>
      <c r="B142" s="254" t="s">
        <v>137</v>
      </c>
      <c r="C142" s="254">
        <v>170.65</v>
      </c>
      <c r="D142" s="256">
        <v>168.93333333333331</v>
      </c>
      <c r="E142" s="256">
        <v>166.61666666666662</v>
      </c>
      <c r="F142" s="256">
        <v>162.58333333333331</v>
      </c>
      <c r="G142" s="256">
        <v>160.26666666666662</v>
      </c>
      <c r="H142" s="256">
        <v>172.96666666666661</v>
      </c>
      <c r="I142" s="256">
        <v>175.28333333333327</v>
      </c>
      <c r="J142" s="256">
        <v>179.31666666666661</v>
      </c>
      <c r="K142" s="254">
        <v>171.25</v>
      </c>
      <c r="L142" s="254">
        <v>164.9</v>
      </c>
      <c r="M142" s="254">
        <v>104.90844</v>
      </c>
    </row>
    <row r="143" spans="1:13">
      <c r="A143" s="273">
        <v>134</v>
      </c>
      <c r="B143" s="254" t="s">
        <v>136</v>
      </c>
      <c r="C143" s="254">
        <v>806.95</v>
      </c>
      <c r="D143" s="256">
        <v>806.98333333333323</v>
      </c>
      <c r="E143" s="256">
        <v>803.01666666666642</v>
      </c>
      <c r="F143" s="256">
        <v>799.08333333333314</v>
      </c>
      <c r="G143" s="256">
        <v>795.11666666666633</v>
      </c>
      <c r="H143" s="256">
        <v>810.91666666666652</v>
      </c>
      <c r="I143" s="256">
        <v>814.88333333333344</v>
      </c>
      <c r="J143" s="256">
        <v>818.81666666666661</v>
      </c>
      <c r="K143" s="254">
        <v>810.95</v>
      </c>
      <c r="L143" s="254">
        <v>803.05</v>
      </c>
      <c r="M143" s="254">
        <v>22.646049999999999</v>
      </c>
    </row>
    <row r="144" spans="1:13">
      <c r="A144" s="273">
        <v>135</v>
      </c>
      <c r="B144" s="254" t="s">
        <v>138</v>
      </c>
      <c r="C144" s="254">
        <v>164.2</v>
      </c>
      <c r="D144" s="256">
        <v>163.79999999999998</v>
      </c>
      <c r="E144" s="256">
        <v>162.39999999999998</v>
      </c>
      <c r="F144" s="256">
        <v>160.6</v>
      </c>
      <c r="G144" s="256">
        <v>159.19999999999999</v>
      </c>
      <c r="H144" s="256">
        <v>165.59999999999997</v>
      </c>
      <c r="I144" s="256">
        <v>167</v>
      </c>
      <c r="J144" s="256">
        <v>168.79999999999995</v>
      </c>
      <c r="K144" s="254">
        <v>165.2</v>
      </c>
      <c r="L144" s="254">
        <v>162</v>
      </c>
      <c r="M144" s="254">
        <v>34.272950000000002</v>
      </c>
    </row>
    <row r="145" spans="1:13">
      <c r="A145" s="273">
        <v>136</v>
      </c>
      <c r="B145" s="254" t="s">
        <v>139</v>
      </c>
      <c r="C145" s="254">
        <v>495.55</v>
      </c>
      <c r="D145" s="256">
        <v>493.38333333333338</v>
      </c>
      <c r="E145" s="256">
        <v>489.46666666666675</v>
      </c>
      <c r="F145" s="256">
        <v>483.38333333333338</v>
      </c>
      <c r="G145" s="256">
        <v>479.46666666666675</v>
      </c>
      <c r="H145" s="256">
        <v>499.46666666666675</v>
      </c>
      <c r="I145" s="256">
        <v>503.38333333333338</v>
      </c>
      <c r="J145" s="256">
        <v>509.46666666666675</v>
      </c>
      <c r="K145" s="254">
        <v>497.3</v>
      </c>
      <c r="L145" s="254">
        <v>487.3</v>
      </c>
      <c r="M145" s="254">
        <v>17.057600000000001</v>
      </c>
    </row>
    <row r="146" spans="1:13">
      <c r="A146" s="273">
        <v>137</v>
      </c>
      <c r="B146" s="254" t="s">
        <v>140</v>
      </c>
      <c r="C146" s="254">
        <v>7199.9</v>
      </c>
      <c r="D146" s="256">
        <v>7217.7999999999993</v>
      </c>
      <c r="E146" s="256">
        <v>7156.1499999999987</v>
      </c>
      <c r="F146" s="256">
        <v>7112.4</v>
      </c>
      <c r="G146" s="256">
        <v>7050.7499999999991</v>
      </c>
      <c r="H146" s="256">
        <v>7261.5499999999984</v>
      </c>
      <c r="I146" s="256">
        <v>7323.2</v>
      </c>
      <c r="J146" s="256">
        <v>7366.949999999998</v>
      </c>
      <c r="K146" s="254">
        <v>7279.45</v>
      </c>
      <c r="L146" s="254">
        <v>7174.05</v>
      </c>
      <c r="M146" s="254">
        <v>2.7802699999999998</v>
      </c>
    </row>
    <row r="147" spans="1:13">
      <c r="A147" s="273">
        <v>138</v>
      </c>
      <c r="B147" s="254" t="s">
        <v>142</v>
      </c>
      <c r="C147" s="254">
        <v>1027.95</v>
      </c>
      <c r="D147" s="256">
        <v>1025.0000000000002</v>
      </c>
      <c r="E147" s="256">
        <v>1012.3500000000004</v>
      </c>
      <c r="F147" s="256">
        <v>996.75000000000011</v>
      </c>
      <c r="G147" s="256">
        <v>984.10000000000025</v>
      </c>
      <c r="H147" s="256">
        <v>1040.6000000000004</v>
      </c>
      <c r="I147" s="256">
        <v>1053.2500000000005</v>
      </c>
      <c r="J147" s="256">
        <v>1068.8500000000006</v>
      </c>
      <c r="K147" s="254">
        <v>1037.6500000000001</v>
      </c>
      <c r="L147" s="254">
        <v>1009.4</v>
      </c>
      <c r="M147" s="254">
        <v>18.56737</v>
      </c>
    </row>
    <row r="148" spans="1:13">
      <c r="A148" s="273">
        <v>139</v>
      </c>
      <c r="B148" s="254" t="s">
        <v>144</v>
      </c>
      <c r="C148" s="254">
        <v>2439</v>
      </c>
      <c r="D148" s="256">
        <v>2436.8166666666671</v>
      </c>
      <c r="E148" s="256">
        <v>2424.5833333333339</v>
      </c>
      <c r="F148" s="256">
        <v>2410.166666666667</v>
      </c>
      <c r="G148" s="256">
        <v>2397.9333333333338</v>
      </c>
      <c r="H148" s="256">
        <v>2451.233333333334</v>
      </c>
      <c r="I148" s="256">
        <v>2463.4666666666667</v>
      </c>
      <c r="J148" s="256">
        <v>2477.8833333333341</v>
      </c>
      <c r="K148" s="254">
        <v>2449.0500000000002</v>
      </c>
      <c r="L148" s="254">
        <v>2422.4</v>
      </c>
      <c r="M148" s="254">
        <v>2.9472100000000001</v>
      </c>
    </row>
    <row r="149" spans="1:13">
      <c r="A149" s="273">
        <v>140</v>
      </c>
      <c r="B149" s="254" t="s">
        <v>145</v>
      </c>
      <c r="C149" s="254">
        <v>246.7</v>
      </c>
      <c r="D149" s="256">
        <v>247.04999999999998</v>
      </c>
      <c r="E149" s="256">
        <v>244.34999999999997</v>
      </c>
      <c r="F149" s="256">
        <v>241.99999999999997</v>
      </c>
      <c r="G149" s="256">
        <v>239.29999999999995</v>
      </c>
      <c r="H149" s="256">
        <v>249.39999999999998</v>
      </c>
      <c r="I149" s="256">
        <v>252.09999999999997</v>
      </c>
      <c r="J149" s="256">
        <v>254.45</v>
      </c>
      <c r="K149" s="254">
        <v>249.75</v>
      </c>
      <c r="L149" s="254">
        <v>244.7</v>
      </c>
      <c r="M149" s="254">
        <v>84.667659999999998</v>
      </c>
    </row>
    <row r="150" spans="1:13">
      <c r="A150" s="273">
        <v>141</v>
      </c>
      <c r="B150" s="254" t="s">
        <v>262</v>
      </c>
      <c r="C150" s="254">
        <v>1964.2</v>
      </c>
      <c r="D150" s="256">
        <v>1950.3833333333332</v>
      </c>
      <c r="E150" s="256">
        <v>1928.7666666666664</v>
      </c>
      <c r="F150" s="256">
        <v>1893.3333333333333</v>
      </c>
      <c r="G150" s="256">
        <v>1871.7166666666665</v>
      </c>
      <c r="H150" s="256">
        <v>1985.8166666666664</v>
      </c>
      <c r="I150" s="256">
        <v>2007.4333333333332</v>
      </c>
      <c r="J150" s="256">
        <v>2042.8666666666663</v>
      </c>
      <c r="K150" s="254">
        <v>1972</v>
      </c>
      <c r="L150" s="254">
        <v>1914.95</v>
      </c>
      <c r="M150" s="254">
        <v>4.5634199999999998</v>
      </c>
    </row>
    <row r="151" spans="1:13">
      <c r="A151" s="273">
        <v>142</v>
      </c>
      <c r="B151" s="254" t="s">
        <v>147</v>
      </c>
      <c r="C151" s="254">
        <v>1482.05</v>
      </c>
      <c r="D151" s="256">
        <v>1475.7833333333335</v>
      </c>
      <c r="E151" s="256">
        <v>1462.666666666667</v>
      </c>
      <c r="F151" s="256">
        <v>1443.2833333333335</v>
      </c>
      <c r="G151" s="256">
        <v>1430.166666666667</v>
      </c>
      <c r="H151" s="256">
        <v>1495.166666666667</v>
      </c>
      <c r="I151" s="256">
        <v>1508.2833333333333</v>
      </c>
      <c r="J151" s="256">
        <v>1527.666666666667</v>
      </c>
      <c r="K151" s="254">
        <v>1488.9</v>
      </c>
      <c r="L151" s="254">
        <v>1456.4</v>
      </c>
      <c r="M151" s="254">
        <v>10.51186</v>
      </c>
    </row>
    <row r="152" spans="1:13">
      <c r="A152" s="273">
        <v>143</v>
      </c>
      <c r="B152" s="254" t="s">
        <v>263</v>
      </c>
      <c r="C152" s="254">
        <v>1101.9000000000001</v>
      </c>
      <c r="D152" s="256">
        <v>1093.9666666666667</v>
      </c>
      <c r="E152" s="256">
        <v>1078.9333333333334</v>
      </c>
      <c r="F152" s="256">
        <v>1055.9666666666667</v>
      </c>
      <c r="G152" s="256">
        <v>1040.9333333333334</v>
      </c>
      <c r="H152" s="256">
        <v>1116.9333333333334</v>
      </c>
      <c r="I152" s="256">
        <v>1131.9666666666667</v>
      </c>
      <c r="J152" s="256">
        <v>1154.9333333333334</v>
      </c>
      <c r="K152" s="254">
        <v>1109</v>
      </c>
      <c r="L152" s="254">
        <v>1071</v>
      </c>
      <c r="M152" s="254">
        <v>6.51403</v>
      </c>
    </row>
    <row r="153" spans="1:13">
      <c r="A153" s="273">
        <v>144</v>
      </c>
      <c r="B153" s="254" t="s">
        <v>152</v>
      </c>
      <c r="C153" s="254">
        <v>179.45</v>
      </c>
      <c r="D153" s="256">
        <v>180.96666666666667</v>
      </c>
      <c r="E153" s="256">
        <v>176.63333333333333</v>
      </c>
      <c r="F153" s="256">
        <v>173.81666666666666</v>
      </c>
      <c r="G153" s="256">
        <v>169.48333333333332</v>
      </c>
      <c r="H153" s="256">
        <v>183.78333333333333</v>
      </c>
      <c r="I153" s="256">
        <v>188.11666666666665</v>
      </c>
      <c r="J153" s="256">
        <v>190.93333333333334</v>
      </c>
      <c r="K153" s="254">
        <v>185.3</v>
      </c>
      <c r="L153" s="254">
        <v>178.15</v>
      </c>
      <c r="M153" s="254">
        <v>236.92064999999999</v>
      </c>
    </row>
    <row r="154" spans="1:13">
      <c r="A154" s="273">
        <v>145</v>
      </c>
      <c r="B154" s="254" t="s">
        <v>153</v>
      </c>
      <c r="C154" s="254">
        <v>118.5</v>
      </c>
      <c r="D154" s="256">
        <v>118.56666666666666</v>
      </c>
      <c r="E154" s="256">
        <v>117.23333333333332</v>
      </c>
      <c r="F154" s="256">
        <v>115.96666666666665</v>
      </c>
      <c r="G154" s="256">
        <v>114.63333333333331</v>
      </c>
      <c r="H154" s="256">
        <v>119.83333333333333</v>
      </c>
      <c r="I154" s="256">
        <v>121.16666666666667</v>
      </c>
      <c r="J154" s="256">
        <v>122.43333333333334</v>
      </c>
      <c r="K154" s="254">
        <v>119.9</v>
      </c>
      <c r="L154" s="254">
        <v>117.3</v>
      </c>
      <c r="M154" s="254">
        <v>221.44391999999999</v>
      </c>
    </row>
    <row r="155" spans="1:13">
      <c r="A155" s="273">
        <v>146</v>
      </c>
      <c r="B155" s="254" t="s">
        <v>148</v>
      </c>
      <c r="C155" s="254">
        <v>71.2</v>
      </c>
      <c r="D155" s="256">
        <v>71.25</v>
      </c>
      <c r="E155" s="256">
        <v>70.650000000000006</v>
      </c>
      <c r="F155" s="256">
        <v>70.100000000000009</v>
      </c>
      <c r="G155" s="256">
        <v>69.500000000000014</v>
      </c>
      <c r="H155" s="256">
        <v>71.8</v>
      </c>
      <c r="I155" s="256">
        <v>72.399999999999991</v>
      </c>
      <c r="J155" s="256">
        <v>72.949999999999989</v>
      </c>
      <c r="K155" s="254">
        <v>71.849999999999994</v>
      </c>
      <c r="L155" s="254">
        <v>70.7</v>
      </c>
      <c r="M155" s="254">
        <v>110.63500999999999</v>
      </c>
    </row>
    <row r="156" spans="1:13">
      <c r="A156" s="273">
        <v>147</v>
      </c>
      <c r="B156" s="254" t="s">
        <v>450</v>
      </c>
      <c r="C156" s="254">
        <v>3394</v>
      </c>
      <c r="D156" s="256">
        <v>3395.3166666666671</v>
      </c>
      <c r="E156" s="256">
        <v>3348.9333333333343</v>
      </c>
      <c r="F156" s="256">
        <v>3303.8666666666672</v>
      </c>
      <c r="G156" s="256">
        <v>3257.4833333333345</v>
      </c>
      <c r="H156" s="256">
        <v>3440.3833333333341</v>
      </c>
      <c r="I156" s="256">
        <v>3486.7666666666664</v>
      </c>
      <c r="J156" s="256">
        <v>3531.8333333333339</v>
      </c>
      <c r="K156" s="254">
        <v>3441.7</v>
      </c>
      <c r="L156" s="254">
        <v>3350.25</v>
      </c>
      <c r="M156" s="254">
        <v>3.1726200000000002</v>
      </c>
    </row>
    <row r="157" spans="1:13">
      <c r="A157" s="273">
        <v>148</v>
      </c>
      <c r="B157" s="254" t="s">
        <v>151</v>
      </c>
      <c r="C157" s="254">
        <v>17556.099999999999</v>
      </c>
      <c r="D157" s="256">
        <v>17573.7</v>
      </c>
      <c r="E157" s="256">
        <v>17472.400000000001</v>
      </c>
      <c r="F157" s="256">
        <v>17388.7</v>
      </c>
      <c r="G157" s="256">
        <v>17287.400000000001</v>
      </c>
      <c r="H157" s="256">
        <v>17657.400000000001</v>
      </c>
      <c r="I157" s="256">
        <v>17758.699999999997</v>
      </c>
      <c r="J157" s="256">
        <v>17842.400000000001</v>
      </c>
      <c r="K157" s="254">
        <v>17675</v>
      </c>
      <c r="L157" s="254">
        <v>17490</v>
      </c>
      <c r="M157" s="254">
        <v>0.42053000000000001</v>
      </c>
    </row>
    <row r="158" spans="1:13">
      <c r="A158" s="273">
        <v>149</v>
      </c>
      <c r="B158" s="254" t="s">
        <v>790</v>
      </c>
      <c r="C158" s="254">
        <v>377.7</v>
      </c>
      <c r="D158" s="256">
        <v>376.7</v>
      </c>
      <c r="E158" s="256">
        <v>369.4</v>
      </c>
      <c r="F158" s="256">
        <v>361.09999999999997</v>
      </c>
      <c r="G158" s="256">
        <v>353.79999999999995</v>
      </c>
      <c r="H158" s="256">
        <v>385</v>
      </c>
      <c r="I158" s="256">
        <v>392.30000000000007</v>
      </c>
      <c r="J158" s="256">
        <v>400.6</v>
      </c>
      <c r="K158" s="254">
        <v>384</v>
      </c>
      <c r="L158" s="254">
        <v>368.4</v>
      </c>
      <c r="M158" s="254">
        <v>18.48357</v>
      </c>
    </row>
    <row r="159" spans="1:13">
      <c r="A159" s="273">
        <v>150</v>
      </c>
      <c r="B159" s="254" t="s">
        <v>265</v>
      </c>
      <c r="C159" s="254">
        <v>663</v>
      </c>
      <c r="D159" s="256">
        <v>657.58333333333337</v>
      </c>
      <c r="E159" s="256">
        <v>644.16666666666674</v>
      </c>
      <c r="F159" s="256">
        <v>625.33333333333337</v>
      </c>
      <c r="G159" s="256">
        <v>611.91666666666674</v>
      </c>
      <c r="H159" s="256">
        <v>676.41666666666674</v>
      </c>
      <c r="I159" s="256">
        <v>689.83333333333348</v>
      </c>
      <c r="J159" s="256">
        <v>708.66666666666674</v>
      </c>
      <c r="K159" s="254">
        <v>671</v>
      </c>
      <c r="L159" s="254">
        <v>638.75</v>
      </c>
      <c r="M159" s="254">
        <v>9.2654700000000005</v>
      </c>
    </row>
    <row r="160" spans="1:13">
      <c r="A160" s="273">
        <v>151</v>
      </c>
      <c r="B160" s="254" t="s">
        <v>155</v>
      </c>
      <c r="C160" s="254">
        <v>123.95</v>
      </c>
      <c r="D160" s="256">
        <v>123.73333333333333</v>
      </c>
      <c r="E160" s="256">
        <v>122.66666666666667</v>
      </c>
      <c r="F160" s="256">
        <v>121.38333333333334</v>
      </c>
      <c r="G160" s="256">
        <v>120.31666666666668</v>
      </c>
      <c r="H160" s="256">
        <v>125.01666666666667</v>
      </c>
      <c r="I160" s="256">
        <v>126.08333333333333</v>
      </c>
      <c r="J160" s="256">
        <v>127.36666666666666</v>
      </c>
      <c r="K160" s="254">
        <v>124.8</v>
      </c>
      <c r="L160" s="254">
        <v>122.45</v>
      </c>
      <c r="M160" s="254">
        <v>122.4564</v>
      </c>
    </row>
    <row r="161" spans="1:13">
      <c r="A161" s="273">
        <v>152</v>
      </c>
      <c r="B161" s="254" t="s">
        <v>154</v>
      </c>
      <c r="C161" s="254">
        <v>140.6</v>
      </c>
      <c r="D161" s="256">
        <v>140.95000000000002</v>
      </c>
      <c r="E161" s="256">
        <v>139.05000000000004</v>
      </c>
      <c r="F161" s="256">
        <v>137.50000000000003</v>
      </c>
      <c r="G161" s="256">
        <v>135.60000000000005</v>
      </c>
      <c r="H161" s="256">
        <v>142.50000000000003</v>
      </c>
      <c r="I161" s="256">
        <v>144.4</v>
      </c>
      <c r="J161" s="256">
        <v>145.95000000000002</v>
      </c>
      <c r="K161" s="254">
        <v>142.85</v>
      </c>
      <c r="L161" s="254">
        <v>139.4</v>
      </c>
      <c r="M161" s="254">
        <v>7.8068900000000001</v>
      </c>
    </row>
    <row r="162" spans="1:13">
      <c r="A162" s="273">
        <v>153</v>
      </c>
      <c r="B162" s="254" t="s">
        <v>266</v>
      </c>
      <c r="C162" s="254">
        <v>3544.9</v>
      </c>
      <c r="D162" s="256">
        <v>3535.6333333333332</v>
      </c>
      <c r="E162" s="256">
        <v>3519.2666666666664</v>
      </c>
      <c r="F162" s="256">
        <v>3493.6333333333332</v>
      </c>
      <c r="G162" s="256">
        <v>3477.2666666666664</v>
      </c>
      <c r="H162" s="256">
        <v>3561.2666666666664</v>
      </c>
      <c r="I162" s="256">
        <v>3577.6333333333332</v>
      </c>
      <c r="J162" s="256">
        <v>3603.2666666666664</v>
      </c>
      <c r="K162" s="254">
        <v>3552</v>
      </c>
      <c r="L162" s="254">
        <v>3510</v>
      </c>
      <c r="M162" s="254">
        <v>0.43502000000000002</v>
      </c>
    </row>
    <row r="163" spans="1:13">
      <c r="A163" s="273">
        <v>154</v>
      </c>
      <c r="B163" s="254" t="s">
        <v>267</v>
      </c>
      <c r="C163" s="254">
        <v>2832.75</v>
      </c>
      <c r="D163" s="256">
        <v>2841.8166666666671</v>
      </c>
      <c r="E163" s="256">
        <v>2794.4333333333343</v>
      </c>
      <c r="F163" s="256">
        <v>2756.1166666666672</v>
      </c>
      <c r="G163" s="256">
        <v>2708.7333333333345</v>
      </c>
      <c r="H163" s="256">
        <v>2880.1333333333341</v>
      </c>
      <c r="I163" s="256">
        <v>2927.5166666666664</v>
      </c>
      <c r="J163" s="256">
        <v>2965.8333333333339</v>
      </c>
      <c r="K163" s="254">
        <v>2889.2</v>
      </c>
      <c r="L163" s="254">
        <v>2803.5</v>
      </c>
      <c r="M163" s="254">
        <v>4.21096</v>
      </c>
    </row>
    <row r="164" spans="1:13">
      <c r="A164" s="273">
        <v>155</v>
      </c>
      <c r="B164" s="254" t="s">
        <v>156</v>
      </c>
      <c r="C164" s="254">
        <v>30221.25</v>
      </c>
      <c r="D164" s="256">
        <v>30289.600000000002</v>
      </c>
      <c r="E164" s="256">
        <v>30081.650000000005</v>
      </c>
      <c r="F164" s="256">
        <v>29942.050000000003</v>
      </c>
      <c r="G164" s="256">
        <v>29734.100000000006</v>
      </c>
      <c r="H164" s="256">
        <v>30429.200000000004</v>
      </c>
      <c r="I164" s="256">
        <v>30637.15</v>
      </c>
      <c r="J164" s="256">
        <v>30776.750000000004</v>
      </c>
      <c r="K164" s="254">
        <v>30497.55</v>
      </c>
      <c r="L164" s="254">
        <v>30150</v>
      </c>
      <c r="M164" s="254">
        <v>0.14989</v>
      </c>
    </row>
    <row r="165" spans="1:13">
      <c r="A165" s="273">
        <v>156</v>
      </c>
      <c r="B165" s="254" t="s">
        <v>158</v>
      </c>
      <c r="C165" s="254">
        <v>232.6</v>
      </c>
      <c r="D165" s="256">
        <v>230.93333333333331</v>
      </c>
      <c r="E165" s="256">
        <v>228.41666666666663</v>
      </c>
      <c r="F165" s="256">
        <v>224.23333333333332</v>
      </c>
      <c r="G165" s="256">
        <v>221.71666666666664</v>
      </c>
      <c r="H165" s="256">
        <v>235.11666666666662</v>
      </c>
      <c r="I165" s="256">
        <v>237.63333333333333</v>
      </c>
      <c r="J165" s="256">
        <v>241.81666666666661</v>
      </c>
      <c r="K165" s="254">
        <v>233.45</v>
      </c>
      <c r="L165" s="254">
        <v>226.75</v>
      </c>
      <c r="M165" s="254">
        <v>180.81704999999999</v>
      </c>
    </row>
    <row r="166" spans="1:13">
      <c r="A166" s="273">
        <v>157</v>
      </c>
      <c r="B166" s="254" t="s">
        <v>269</v>
      </c>
      <c r="C166" s="254">
        <v>5538.55</v>
      </c>
      <c r="D166" s="256">
        <v>5487.3833333333341</v>
      </c>
      <c r="E166" s="256">
        <v>5404.7666666666682</v>
      </c>
      <c r="F166" s="256">
        <v>5270.9833333333345</v>
      </c>
      <c r="G166" s="256">
        <v>5188.3666666666686</v>
      </c>
      <c r="H166" s="256">
        <v>5621.1666666666679</v>
      </c>
      <c r="I166" s="256">
        <v>5703.7833333333347</v>
      </c>
      <c r="J166" s="256">
        <v>5837.5666666666675</v>
      </c>
      <c r="K166" s="254">
        <v>5570</v>
      </c>
      <c r="L166" s="254">
        <v>5353.6</v>
      </c>
      <c r="M166" s="254">
        <v>2.1909100000000001</v>
      </c>
    </row>
    <row r="167" spans="1:13">
      <c r="A167" s="273">
        <v>158</v>
      </c>
      <c r="B167" s="254" t="s">
        <v>160</v>
      </c>
      <c r="C167" s="254">
        <v>2132.25</v>
      </c>
      <c r="D167" s="256">
        <v>2115.7000000000003</v>
      </c>
      <c r="E167" s="256">
        <v>2088.6500000000005</v>
      </c>
      <c r="F167" s="256">
        <v>2045.0500000000002</v>
      </c>
      <c r="G167" s="256">
        <v>2018.0000000000005</v>
      </c>
      <c r="H167" s="256">
        <v>2159.3000000000006</v>
      </c>
      <c r="I167" s="256">
        <v>2186.3500000000008</v>
      </c>
      <c r="J167" s="256">
        <v>2229.9500000000007</v>
      </c>
      <c r="K167" s="254">
        <v>2142.75</v>
      </c>
      <c r="L167" s="254">
        <v>2072.1</v>
      </c>
      <c r="M167" s="254">
        <v>11.40643</v>
      </c>
    </row>
    <row r="168" spans="1:13">
      <c r="A168" s="273">
        <v>159</v>
      </c>
      <c r="B168" s="254" t="s">
        <v>157</v>
      </c>
      <c r="C168" s="254">
        <v>2195.9499999999998</v>
      </c>
      <c r="D168" s="256">
        <v>2181.65</v>
      </c>
      <c r="E168" s="256">
        <v>2142.3000000000002</v>
      </c>
      <c r="F168" s="256">
        <v>2088.65</v>
      </c>
      <c r="G168" s="256">
        <v>2049.3000000000002</v>
      </c>
      <c r="H168" s="256">
        <v>2235.3000000000002</v>
      </c>
      <c r="I168" s="256">
        <v>2274.6499999999996</v>
      </c>
      <c r="J168" s="256">
        <v>2328.3000000000002</v>
      </c>
      <c r="K168" s="254">
        <v>2221</v>
      </c>
      <c r="L168" s="254">
        <v>2128</v>
      </c>
      <c r="M168" s="254">
        <v>12.58802</v>
      </c>
    </row>
    <row r="169" spans="1:13">
      <c r="A169" s="273">
        <v>160</v>
      </c>
      <c r="B169" s="254" t="s">
        <v>461</v>
      </c>
      <c r="C169" s="254">
        <v>1773.5</v>
      </c>
      <c r="D169" s="256">
        <v>1767.6666666666667</v>
      </c>
      <c r="E169" s="256">
        <v>1759.8333333333335</v>
      </c>
      <c r="F169" s="256">
        <v>1746.1666666666667</v>
      </c>
      <c r="G169" s="256">
        <v>1738.3333333333335</v>
      </c>
      <c r="H169" s="256">
        <v>1781.3333333333335</v>
      </c>
      <c r="I169" s="256">
        <v>1789.166666666667</v>
      </c>
      <c r="J169" s="256">
        <v>1802.8333333333335</v>
      </c>
      <c r="K169" s="254">
        <v>1775.5</v>
      </c>
      <c r="L169" s="254">
        <v>1754</v>
      </c>
      <c r="M169" s="254">
        <v>2.87757</v>
      </c>
    </row>
    <row r="170" spans="1:13">
      <c r="A170" s="273">
        <v>161</v>
      </c>
      <c r="B170" s="254" t="s">
        <v>159</v>
      </c>
      <c r="C170" s="254">
        <v>130.75</v>
      </c>
      <c r="D170" s="256">
        <v>130.23333333333335</v>
      </c>
      <c r="E170" s="256">
        <v>128.6166666666667</v>
      </c>
      <c r="F170" s="256">
        <v>126.48333333333335</v>
      </c>
      <c r="G170" s="256">
        <v>124.8666666666667</v>
      </c>
      <c r="H170" s="256">
        <v>132.3666666666667</v>
      </c>
      <c r="I170" s="256">
        <v>133.98333333333338</v>
      </c>
      <c r="J170" s="256">
        <v>136.1166666666667</v>
      </c>
      <c r="K170" s="254">
        <v>131.85</v>
      </c>
      <c r="L170" s="254">
        <v>128.1</v>
      </c>
      <c r="M170" s="254">
        <v>107.10244</v>
      </c>
    </row>
    <row r="171" spans="1:13">
      <c r="A171" s="273">
        <v>162</v>
      </c>
      <c r="B171" s="254" t="s">
        <v>162</v>
      </c>
      <c r="C171" s="254">
        <v>241.65</v>
      </c>
      <c r="D171" s="256">
        <v>243.29999999999998</v>
      </c>
      <c r="E171" s="256">
        <v>238.59999999999997</v>
      </c>
      <c r="F171" s="256">
        <v>235.54999999999998</v>
      </c>
      <c r="G171" s="256">
        <v>230.84999999999997</v>
      </c>
      <c r="H171" s="256">
        <v>246.34999999999997</v>
      </c>
      <c r="I171" s="256">
        <v>251.04999999999995</v>
      </c>
      <c r="J171" s="256">
        <v>254.09999999999997</v>
      </c>
      <c r="K171" s="254">
        <v>248</v>
      </c>
      <c r="L171" s="254">
        <v>240.25</v>
      </c>
      <c r="M171" s="254">
        <v>183.88570999999999</v>
      </c>
    </row>
    <row r="172" spans="1:13">
      <c r="A172" s="273">
        <v>163</v>
      </c>
      <c r="B172" s="254" t="s">
        <v>270</v>
      </c>
      <c r="C172" s="254">
        <v>296.75</v>
      </c>
      <c r="D172" s="256">
        <v>295.26666666666665</v>
      </c>
      <c r="E172" s="256">
        <v>291.5333333333333</v>
      </c>
      <c r="F172" s="256">
        <v>286.31666666666666</v>
      </c>
      <c r="G172" s="256">
        <v>282.58333333333331</v>
      </c>
      <c r="H172" s="256">
        <v>300.48333333333329</v>
      </c>
      <c r="I172" s="256">
        <v>304.21666666666664</v>
      </c>
      <c r="J172" s="256">
        <v>309.43333333333328</v>
      </c>
      <c r="K172" s="254">
        <v>299</v>
      </c>
      <c r="L172" s="254">
        <v>290.05</v>
      </c>
      <c r="M172" s="254">
        <v>13.24973</v>
      </c>
    </row>
    <row r="173" spans="1:13">
      <c r="A173" s="273">
        <v>164</v>
      </c>
      <c r="B173" s="254" t="s">
        <v>271</v>
      </c>
      <c r="C173" s="254">
        <v>13124.55</v>
      </c>
      <c r="D173" s="256">
        <v>13093.516666666668</v>
      </c>
      <c r="E173" s="256">
        <v>13037.033333333336</v>
      </c>
      <c r="F173" s="256">
        <v>12949.516666666668</v>
      </c>
      <c r="G173" s="256">
        <v>12893.033333333336</v>
      </c>
      <c r="H173" s="256">
        <v>13181.033333333336</v>
      </c>
      <c r="I173" s="256">
        <v>13237.51666666667</v>
      </c>
      <c r="J173" s="256">
        <v>13325.033333333336</v>
      </c>
      <c r="K173" s="254">
        <v>13150</v>
      </c>
      <c r="L173" s="254">
        <v>13006</v>
      </c>
      <c r="M173" s="254">
        <v>3.2250000000000001E-2</v>
      </c>
    </row>
    <row r="174" spans="1:13">
      <c r="A174" s="273">
        <v>165</v>
      </c>
      <c r="B174" s="254" t="s">
        <v>161</v>
      </c>
      <c r="C174" s="254">
        <v>42.5</v>
      </c>
      <c r="D174" s="256">
        <v>42.116666666666667</v>
      </c>
      <c r="E174" s="256">
        <v>41.383333333333333</v>
      </c>
      <c r="F174" s="256">
        <v>40.266666666666666</v>
      </c>
      <c r="G174" s="256">
        <v>39.533333333333331</v>
      </c>
      <c r="H174" s="256">
        <v>43.233333333333334</v>
      </c>
      <c r="I174" s="256">
        <v>43.966666666666669</v>
      </c>
      <c r="J174" s="256">
        <v>45.083333333333336</v>
      </c>
      <c r="K174" s="254">
        <v>42.85</v>
      </c>
      <c r="L174" s="254">
        <v>41</v>
      </c>
      <c r="M174" s="254">
        <v>2084.1570700000002</v>
      </c>
    </row>
    <row r="175" spans="1:13">
      <c r="A175" s="273">
        <v>166</v>
      </c>
      <c r="B175" s="254" t="s">
        <v>165</v>
      </c>
      <c r="C175" s="254">
        <v>218.35</v>
      </c>
      <c r="D175" s="256">
        <v>217.2833333333333</v>
      </c>
      <c r="E175" s="256">
        <v>215.11666666666662</v>
      </c>
      <c r="F175" s="256">
        <v>211.88333333333333</v>
      </c>
      <c r="G175" s="256">
        <v>209.71666666666664</v>
      </c>
      <c r="H175" s="256">
        <v>220.51666666666659</v>
      </c>
      <c r="I175" s="256">
        <v>222.68333333333328</v>
      </c>
      <c r="J175" s="256">
        <v>225.91666666666657</v>
      </c>
      <c r="K175" s="254">
        <v>219.45</v>
      </c>
      <c r="L175" s="254">
        <v>214.05</v>
      </c>
      <c r="M175" s="254">
        <v>82.680890000000005</v>
      </c>
    </row>
    <row r="176" spans="1:13">
      <c r="A176" s="273">
        <v>167</v>
      </c>
      <c r="B176" s="254" t="s">
        <v>166</v>
      </c>
      <c r="C176" s="254">
        <v>163.30000000000001</v>
      </c>
      <c r="D176" s="256">
        <v>162.88333333333333</v>
      </c>
      <c r="E176" s="256">
        <v>160.81666666666666</v>
      </c>
      <c r="F176" s="256">
        <v>158.33333333333334</v>
      </c>
      <c r="G176" s="256">
        <v>156.26666666666668</v>
      </c>
      <c r="H176" s="256">
        <v>165.36666666666665</v>
      </c>
      <c r="I176" s="256">
        <v>167.43333333333331</v>
      </c>
      <c r="J176" s="256">
        <v>169.91666666666663</v>
      </c>
      <c r="K176" s="254">
        <v>164.95</v>
      </c>
      <c r="L176" s="254">
        <v>160.4</v>
      </c>
      <c r="M176" s="254">
        <v>87.849680000000006</v>
      </c>
    </row>
    <row r="177" spans="1:13">
      <c r="A177" s="273">
        <v>168</v>
      </c>
      <c r="B177" s="254" t="s">
        <v>273</v>
      </c>
      <c r="C177" s="254">
        <v>556.4</v>
      </c>
      <c r="D177" s="256">
        <v>558.01666666666677</v>
      </c>
      <c r="E177" s="256">
        <v>547.53333333333353</v>
      </c>
      <c r="F177" s="256">
        <v>538.66666666666674</v>
      </c>
      <c r="G177" s="256">
        <v>528.18333333333351</v>
      </c>
      <c r="H177" s="256">
        <v>566.88333333333355</v>
      </c>
      <c r="I177" s="256">
        <v>577.3666666666669</v>
      </c>
      <c r="J177" s="256">
        <v>586.23333333333358</v>
      </c>
      <c r="K177" s="254">
        <v>568.5</v>
      </c>
      <c r="L177" s="254">
        <v>549.15</v>
      </c>
      <c r="M177" s="254">
        <v>3.0721400000000001</v>
      </c>
    </row>
    <row r="178" spans="1:13">
      <c r="A178" s="273">
        <v>169</v>
      </c>
      <c r="B178" s="254" t="s">
        <v>167</v>
      </c>
      <c r="C178" s="254">
        <v>2183</v>
      </c>
      <c r="D178" s="256">
        <v>2196.85</v>
      </c>
      <c r="E178" s="256">
        <v>2163.6999999999998</v>
      </c>
      <c r="F178" s="256">
        <v>2144.4</v>
      </c>
      <c r="G178" s="256">
        <v>2111.25</v>
      </c>
      <c r="H178" s="256">
        <v>2216.1499999999996</v>
      </c>
      <c r="I178" s="256">
        <v>2249.3000000000002</v>
      </c>
      <c r="J178" s="256">
        <v>2268.5999999999995</v>
      </c>
      <c r="K178" s="254">
        <v>2230</v>
      </c>
      <c r="L178" s="254">
        <v>2177.5500000000002</v>
      </c>
      <c r="M178" s="254">
        <v>65.328320000000005</v>
      </c>
    </row>
    <row r="179" spans="1:13">
      <c r="A179" s="273">
        <v>170</v>
      </c>
      <c r="B179" s="254" t="s">
        <v>814</v>
      </c>
      <c r="C179" s="254">
        <v>1103.75</v>
      </c>
      <c r="D179" s="256">
        <v>1111.0833333333333</v>
      </c>
      <c r="E179" s="256">
        <v>1082.6666666666665</v>
      </c>
      <c r="F179" s="256">
        <v>1061.5833333333333</v>
      </c>
      <c r="G179" s="256">
        <v>1033.1666666666665</v>
      </c>
      <c r="H179" s="256">
        <v>1132.1666666666665</v>
      </c>
      <c r="I179" s="256">
        <v>1160.583333333333</v>
      </c>
      <c r="J179" s="256">
        <v>1181.6666666666665</v>
      </c>
      <c r="K179" s="254">
        <v>1139.5</v>
      </c>
      <c r="L179" s="254">
        <v>1090</v>
      </c>
      <c r="M179" s="254">
        <v>22.901219999999999</v>
      </c>
    </row>
    <row r="180" spans="1:13">
      <c r="A180" s="273">
        <v>171</v>
      </c>
      <c r="B180" s="254" t="s">
        <v>274</v>
      </c>
      <c r="C180" s="254">
        <v>997.55</v>
      </c>
      <c r="D180" s="256">
        <v>998.19999999999993</v>
      </c>
      <c r="E180" s="256">
        <v>991.39999999999986</v>
      </c>
      <c r="F180" s="256">
        <v>985.24999999999989</v>
      </c>
      <c r="G180" s="256">
        <v>978.44999999999982</v>
      </c>
      <c r="H180" s="256">
        <v>1004.3499999999999</v>
      </c>
      <c r="I180" s="256">
        <v>1011.1499999999999</v>
      </c>
      <c r="J180" s="256">
        <v>1017.3</v>
      </c>
      <c r="K180" s="254">
        <v>1005</v>
      </c>
      <c r="L180" s="254">
        <v>992.05</v>
      </c>
      <c r="M180" s="254">
        <v>10.413449999999999</v>
      </c>
    </row>
    <row r="181" spans="1:13">
      <c r="A181" s="273">
        <v>172</v>
      </c>
      <c r="B181" s="254" t="s">
        <v>172</v>
      </c>
      <c r="C181" s="254">
        <v>7075.75</v>
      </c>
      <c r="D181" s="256">
        <v>7035.8833333333341</v>
      </c>
      <c r="E181" s="256">
        <v>6962.0166666666682</v>
      </c>
      <c r="F181" s="256">
        <v>6848.2833333333338</v>
      </c>
      <c r="G181" s="256">
        <v>6774.4166666666679</v>
      </c>
      <c r="H181" s="256">
        <v>7149.6166666666686</v>
      </c>
      <c r="I181" s="256">
        <v>7223.4833333333354</v>
      </c>
      <c r="J181" s="256">
        <v>7337.216666666669</v>
      </c>
      <c r="K181" s="254">
        <v>7109.75</v>
      </c>
      <c r="L181" s="254">
        <v>6922.15</v>
      </c>
      <c r="M181" s="254">
        <v>1.5687800000000001</v>
      </c>
    </row>
    <row r="182" spans="1:13">
      <c r="A182" s="273">
        <v>173</v>
      </c>
      <c r="B182" s="254" t="s">
        <v>478</v>
      </c>
      <c r="C182" s="254">
        <v>7716.75</v>
      </c>
      <c r="D182" s="256">
        <v>7744.166666666667</v>
      </c>
      <c r="E182" s="256">
        <v>7685.6333333333341</v>
      </c>
      <c r="F182" s="256">
        <v>7654.5166666666673</v>
      </c>
      <c r="G182" s="256">
        <v>7595.9833333333345</v>
      </c>
      <c r="H182" s="256">
        <v>7775.2833333333338</v>
      </c>
      <c r="I182" s="256">
        <v>7833.8166666666666</v>
      </c>
      <c r="J182" s="256">
        <v>7864.9333333333334</v>
      </c>
      <c r="K182" s="254">
        <v>7802.7</v>
      </c>
      <c r="L182" s="254">
        <v>7713.05</v>
      </c>
      <c r="M182" s="254">
        <v>0.24582999999999999</v>
      </c>
    </row>
    <row r="183" spans="1:13">
      <c r="A183" s="273">
        <v>174</v>
      </c>
      <c r="B183" s="254" t="s">
        <v>170</v>
      </c>
      <c r="C183" s="254">
        <v>28225.8</v>
      </c>
      <c r="D183" s="256">
        <v>28490.066666666669</v>
      </c>
      <c r="E183" s="256">
        <v>27856.133333333339</v>
      </c>
      <c r="F183" s="256">
        <v>27486.466666666671</v>
      </c>
      <c r="G183" s="256">
        <v>26852.53333333334</v>
      </c>
      <c r="H183" s="256">
        <v>28859.733333333337</v>
      </c>
      <c r="I183" s="256">
        <v>29493.666666666664</v>
      </c>
      <c r="J183" s="256">
        <v>29863.333333333336</v>
      </c>
      <c r="K183" s="254">
        <v>29124</v>
      </c>
      <c r="L183" s="254">
        <v>28120.400000000001</v>
      </c>
      <c r="M183" s="254">
        <v>0.54901999999999995</v>
      </c>
    </row>
    <row r="184" spans="1:13">
      <c r="A184" s="273">
        <v>175</v>
      </c>
      <c r="B184" s="254" t="s">
        <v>173</v>
      </c>
      <c r="C184" s="254">
        <v>1470</v>
      </c>
      <c r="D184" s="256">
        <v>1459.3500000000001</v>
      </c>
      <c r="E184" s="256">
        <v>1443.8000000000002</v>
      </c>
      <c r="F184" s="256">
        <v>1417.6000000000001</v>
      </c>
      <c r="G184" s="256">
        <v>1402.0500000000002</v>
      </c>
      <c r="H184" s="256">
        <v>1485.5500000000002</v>
      </c>
      <c r="I184" s="256">
        <v>1501.1</v>
      </c>
      <c r="J184" s="256">
        <v>1527.3000000000002</v>
      </c>
      <c r="K184" s="254">
        <v>1474.9</v>
      </c>
      <c r="L184" s="254">
        <v>1433.15</v>
      </c>
      <c r="M184" s="254">
        <v>19.9833</v>
      </c>
    </row>
    <row r="185" spans="1:13">
      <c r="A185" s="273">
        <v>176</v>
      </c>
      <c r="B185" s="254" t="s">
        <v>171</v>
      </c>
      <c r="C185" s="254">
        <v>2092.25</v>
      </c>
      <c r="D185" s="256">
        <v>2094.7333333333331</v>
      </c>
      <c r="E185" s="256">
        <v>2079.5166666666664</v>
      </c>
      <c r="F185" s="256">
        <v>2066.7833333333333</v>
      </c>
      <c r="G185" s="256">
        <v>2051.5666666666666</v>
      </c>
      <c r="H185" s="256">
        <v>2107.4666666666662</v>
      </c>
      <c r="I185" s="256">
        <v>2122.6833333333325</v>
      </c>
      <c r="J185" s="256">
        <v>2135.4166666666661</v>
      </c>
      <c r="K185" s="254">
        <v>2109.9499999999998</v>
      </c>
      <c r="L185" s="254">
        <v>2082</v>
      </c>
      <c r="M185" s="254">
        <v>1.85747</v>
      </c>
    </row>
    <row r="186" spans="1:13">
      <c r="A186" s="273">
        <v>177</v>
      </c>
      <c r="B186" s="254" t="s">
        <v>169</v>
      </c>
      <c r="C186" s="254">
        <v>432.25</v>
      </c>
      <c r="D186" s="256">
        <v>429.31666666666661</v>
      </c>
      <c r="E186" s="256">
        <v>425.3333333333332</v>
      </c>
      <c r="F186" s="256">
        <v>418.41666666666657</v>
      </c>
      <c r="G186" s="256">
        <v>414.43333333333317</v>
      </c>
      <c r="H186" s="256">
        <v>436.23333333333323</v>
      </c>
      <c r="I186" s="256">
        <v>440.21666666666658</v>
      </c>
      <c r="J186" s="256">
        <v>447.13333333333327</v>
      </c>
      <c r="K186" s="254">
        <v>433.3</v>
      </c>
      <c r="L186" s="254">
        <v>422.4</v>
      </c>
      <c r="M186" s="254">
        <v>273.97712000000001</v>
      </c>
    </row>
    <row r="187" spans="1:13">
      <c r="A187" s="273">
        <v>178</v>
      </c>
      <c r="B187" s="254" t="s">
        <v>168</v>
      </c>
      <c r="C187" s="254">
        <v>128.55000000000001</v>
      </c>
      <c r="D187" s="256">
        <v>127.93333333333335</v>
      </c>
      <c r="E187" s="256">
        <v>126.7166666666667</v>
      </c>
      <c r="F187" s="256">
        <v>124.88333333333334</v>
      </c>
      <c r="G187" s="256">
        <v>123.66666666666669</v>
      </c>
      <c r="H187" s="256">
        <v>129.76666666666671</v>
      </c>
      <c r="I187" s="256">
        <v>130.98333333333338</v>
      </c>
      <c r="J187" s="256">
        <v>132.81666666666672</v>
      </c>
      <c r="K187" s="254">
        <v>129.15</v>
      </c>
      <c r="L187" s="254">
        <v>126.1</v>
      </c>
      <c r="M187" s="254">
        <v>695.45924000000002</v>
      </c>
    </row>
    <row r="188" spans="1:13">
      <c r="A188" s="273">
        <v>179</v>
      </c>
      <c r="B188" s="254" t="s">
        <v>175</v>
      </c>
      <c r="C188" s="254">
        <v>676.05</v>
      </c>
      <c r="D188" s="256">
        <v>676.68333333333328</v>
      </c>
      <c r="E188" s="256">
        <v>672.36666666666656</v>
      </c>
      <c r="F188" s="256">
        <v>668.68333333333328</v>
      </c>
      <c r="G188" s="256">
        <v>664.36666666666656</v>
      </c>
      <c r="H188" s="256">
        <v>680.36666666666656</v>
      </c>
      <c r="I188" s="256">
        <v>684.68333333333339</v>
      </c>
      <c r="J188" s="256">
        <v>688.36666666666656</v>
      </c>
      <c r="K188" s="254">
        <v>681</v>
      </c>
      <c r="L188" s="254">
        <v>673</v>
      </c>
      <c r="M188" s="254">
        <v>30.998640000000002</v>
      </c>
    </row>
    <row r="189" spans="1:13">
      <c r="A189" s="273">
        <v>180</v>
      </c>
      <c r="B189" s="254" t="s">
        <v>176</v>
      </c>
      <c r="C189" s="254">
        <v>531.45000000000005</v>
      </c>
      <c r="D189" s="256">
        <v>528.48333333333335</v>
      </c>
      <c r="E189" s="256">
        <v>522.9666666666667</v>
      </c>
      <c r="F189" s="256">
        <v>514.48333333333335</v>
      </c>
      <c r="G189" s="256">
        <v>508.9666666666667</v>
      </c>
      <c r="H189" s="256">
        <v>536.9666666666667</v>
      </c>
      <c r="I189" s="256">
        <v>542.48333333333335</v>
      </c>
      <c r="J189" s="256">
        <v>550.9666666666667</v>
      </c>
      <c r="K189" s="254">
        <v>534</v>
      </c>
      <c r="L189" s="254">
        <v>520</v>
      </c>
      <c r="M189" s="254">
        <v>19.243880000000001</v>
      </c>
    </row>
    <row r="190" spans="1:13">
      <c r="A190" s="273">
        <v>181</v>
      </c>
      <c r="B190" s="254" t="s">
        <v>275</v>
      </c>
      <c r="C190" s="254">
        <v>590.85</v>
      </c>
      <c r="D190" s="256">
        <v>591.19999999999993</v>
      </c>
      <c r="E190" s="256">
        <v>586.64999999999986</v>
      </c>
      <c r="F190" s="256">
        <v>582.44999999999993</v>
      </c>
      <c r="G190" s="256">
        <v>577.89999999999986</v>
      </c>
      <c r="H190" s="256">
        <v>595.39999999999986</v>
      </c>
      <c r="I190" s="256">
        <v>599.94999999999982</v>
      </c>
      <c r="J190" s="256">
        <v>604.14999999999986</v>
      </c>
      <c r="K190" s="254">
        <v>595.75</v>
      </c>
      <c r="L190" s="254">
        <v>587</v>
      </c>
      <c r="M190" s="254">
        <v>2.07328</v>
      </c>
    </row>
    <row r="191" spans="1:13">
      <c r="A191" s="273">
        <v>182</v>
      </c>
      <c r="B191" s="254" t="s">
        <v>188</v>
      </c>
      <c r="C191" s="254">
        <v>637.85</v>
      </c>
      <c r="D191" s="256">
        <v>637.58333333333337</v>
      </c>
      <c r="E191" s="256">
        <v>633.26666666666677</v>
      </c>
      <c r="F191" s="256">
        <v>628.68333333333339</v>
      </c>
      <c r="G191" s="256">
        <v>624.36666666666679</v>
      </c>
      <c r="H191" s="256">
        <v>642.16666666666674</v>
      </c>
      <c r="I191" s="256">
        <v>646.48333333333335</v>
      </c>
      <c r="J191" s="256">
        <v>651.06666666666672</v>
      </c>
      <c r="K191" s="254">
        <v>641.9</v>
      </c>
      <c r="L191" s="254">
        <v>633</v>
      </c>
      <c r="M191" s="254">
        <v>8.0203299999999995</v>
      </c>
    </row>
    <row r="192" spans="1:13">
      <c r="A192" s="273">
        <v>183</v>
      </c>
      <c r="B192" s="254" t="s">
        <v>177</v>
      </c>
      <c r="C192" s="254">
        <v>748.2</v>
      </c>
      <c r="D192" s="256">
        <v>746.28333333333342</v>
      </c>
      <c r="E192" s="256">
        <v>741.71666666666681</v>
      </c>
      <c r="F192" s="256">
        <v>735.23333333333335</v>
      </c>
      <c r="G192" s="256">
        <v>730.66666666666674</v>
      </c>
      <c r="H192" s="256">
        <v>752.76666666666688</v>
      </c>
      <c r="I192" s="256">
        <v>757.33333333333348</v>
      </c>
      <c r="J192" s="256">
        <v>763.81666666666695</v>
      </c>
      <c r="K192" s="254">
        <v>750.85</v>
      </c>
      <c r="L192" s="254">
        <v>739.8</v>
      </c>
      <c r="M192" s="254">
        <v>18.79289</v>
      </c>
    </row>
    <row r="193" spans="1:13">
      <c r="A193" s="273">
        <v>184</v>
      </c>
      <c r="B193" s="254" t="s">
        <v>183</v>
      </c>
      <c r="C193" s="254">
        <v>3216.8</v>
      </c>
      <c r="D193" s="256">
        <v>3211.2666666666664</v>
      </c>
      <c r="E193" s="256">
        <v>3198.5333333333328</v>
      </c>
      <c r="F193" s="256">
        <v>3180.2666666666664</v>
      </c>
      <c r="G193" s="256">
        <v>3167.5333333333328</v>
      </c>
      <c r="H193" s="256">
        <v>3229.5333333333328</v>
      </c>
      <c r="I193" s="256">
        <v>3242.2666666666664</v>
      </c>
      <c r="J193" s="256">
        <v>3260.5333333333328</v>
      </c>
      <c r="K193" s="254">
        <v>3224</v>
      </c>
      <c r="L193" s="254">
        <v>3193</v>
      </c>
      <c r="M193" s="254">
        <v>18.74324</v>
      </c>
    </row>
    <row r="194" spans="1:13">
      <c r="A194" s="273">
        <v>185</v>
      </c>
      <c r="B194" s="254" t="s">
        <v>804</v>
      </c>
      <c r="C194" s="254">
        <v>707.7</v>
      </c>
      <c r="D194" s="256">
        <v>710.15</v>
      </c>
      <c r="E194" s="256">
        <v>701.55</v>
      </c>
      <c r="F194" s="256">
        <v>695.4</v>
      </c>
      <c r="G194" s="256">
        <v>686.8</v>
      </c>
      <c r="H194" s="256">
        <v>716.3</v>
      </c>
      <c r="I194" s="256">
        <v>724.90000000000009</v>
      </c>
      <c r="J194" s="256">
        <v>731.05</v>
      </c>
      <c r="K194" s="254">
        <v>718.75</v>
      </c>
      <c r="L194" s="254">
        <v>704</v>
      </c>
      <c r="M194" s="254">
        <v>25.712530000000001</v>
      </c>
    </row>
    <row r="195" spans="1:13">
      <c r="A195" s="273">
        <v>186</v>
      </c>
      <c r="B195" s="254" t="s">
        <v>179</v>
      </c>
      <c r="C195" s="254">
        <v>344.75</v>
      </c>
      <c r="D195" s="256">
        <v>345</v>
      </c>
      <c r="E195" s="256">
        <v>342.15</v>
      </c>
      <c r="F195" s="256">
        <v>339.54999999999995</v>
      </c>
      <c r="G195" s="256">
        <v>336.69999999999993</v>
      </c>
      <c r="H195" s="256">
        <v>347.6</v>
      </c>
      <c r="I195" s="256">
        <v>350.45000000000005</v>
      </c>
      <c r="J195" s="256">
        <v>353.05000000000007</v>
      </c>
      <c r="K195" s="254">
        <v>347.85</v>
      </c>
      <c r="L195" s="254">
        <v>342.4</v>
      </c>
      <c r="M195" s="254">
        <v>243.51859999999999</v>
      </c>
    </row>
    <row r="196" spans="1:13">
      <c r="A196" s="273">
        <v>187</v>
      </c>
      <c r="B196" s="245" t="s">
        <v>181</v>
      </c>
      <c r="C196" s="245">
        <v>127.6</v>
      </c>
      <c r="D196" s="280">
        <v>127.7</v>
      </c>
      <c r="E196" s="280">
        <v>125</v>
      </c>
      <c r="F196" s="280">
        <v>122.39999999999999</v>
      </c>
      <c r="G196" s="280">
        <v>119.69999999999999</v>
      </c>
      <c r="H196" s="280">
        <v>130.30000000000001</v>
      </c>
      <c r="I196" s="280">
        <v>133.00000000000003</v>
      </c>
      <c r="J196" s="280">
        <v>135.60000000000002</v>
      </c>
      <c r="K196" s="245">
        <v>130.4</v>
      </c>
      <c r="L196" s="245">
        <v>125.1</v>
      </c>
      <c r="M196" s="245">
        <v>1403.5146299999999</v>
      </c>
    </row>
    <row r="197" spans="1:13">
      <c r="A197" s="273">
        <v>188</v>
      </c>
      <c r="B197" s="245" t="s">
        <v>182</v>
      </c>
      <c r="C197" s="245">
        <v>1114.45</v>
      </c>
      <c r="D197" s="280">
        <v>1114.3833333333334</v>
      </c>
      <c r="E197" s="280">
        <v>1102.9666666666669</v>
      </c>
      <c r="F197" s="280">
        <v>1091.4833333333336</v>
      </c>
      <c r="G197" s="280">
        <v>1080.0666666666671</v>
      </c>
      <c r="H197" s="280">
        <v>1125.8666666666668</v>
      </c>
      <c r="I197" s="280">
        <v>1137.2833333333333</v>
      </c>
      <c r="J197" s="280">
        <v>1148.7666666666667</v>
      </c>
      <c r="K197" s="245">
        <v>1125.8</v>
      </c>
      <c r="L197" s="245">
        <v>1102.9000000000001</v>
      </c>
      <c r="M197" s="245">
        <v>77.76764</v>
      </c>
    </row>
    <row r="198" spans="1:13">
      <c r="A198" s="273">
        <v>189</v>
      </c>
      <c r="B198" s="245" t="s">
        <v>184</v>
      </c>
      <c r="C198" s="245">
        <v>1064.9000000000001</v>
      </c>
      <c r="D198" s="280">
        <v>1065.1333333333334</v>
      </c>
      <c r="E198" s="280">
        <v>1056.2666666666669</v>
      </c>
      <c r="F198" s="280">
        <v>1047.6333333333334</v>
      </c>
      <c r="G198" s="280">
        <v>1038.7666666666669</v>
      </c>
      <c r="H198" s="280">
        <v>1073.7666666666669</v>
      </c>
      <c r="I198" s="280">
        <v>1082.6333333333332</v>
      </c>
      <c r="J198" s="280">
        <v>1091.2666666666669</v>
      </c>
      <c r="K198" s="245">
        <v>1074</v>
      </c>
      <c r="L198" s="245">
        <v>1056.5</v>
      </c>
      <c r="M198" s="245">
        <v>39.340769999999999</v>
      </c>
    </row>
    <row r="199" spans="1:13">
      <c r="A199" s="273">
        <v>190</v>
      </c>
      <c r="B199" s="245" t="s">
        <v>164</v>
      </c>
      <c r="C199" s="245">
        <v>998.95</v>
      </c>
      <c r="D199" s="280">
        <v>993.68333333333339</v>
      </c>
      <c r="E199" s="280">
        <v>984.06666666666683</v>
      </c>
      <c r="F199" s="280">
        <v>969.18333333333339</v>
      </c>
      <c r="G199" s="280">
        <v>959.56666666666683</v>
      </c>
      <c r="H199" s="280">
        <v>1008.5666666666668</v>
      </c>
      <c r="I199" s="280">
        <v>1018.1833333333334</v>
      </c>
      <c r="J199" s="280">
        <v>1033.0666666666668</v>
      </c>
      <c r="K199" s="245">
        <v>1003.3</v>
      </c>
      <c r="L199" s="245">
        <v>978.8</v>
      </c>
      <c r="M199" s="245">
        <v>4.1371200000000004</v>
      </c>
    </row>
    <row r="200" spans="1:13">
      <c r="A200" s="273">
        <v>191</v>
      </c>
      <c r="B200" s="245" t="s">
        <v>185</v>
      </c>
      <c r="C200" s="245">
        <v>1738.65</v>
      </c>
      <c r="D200" s="280">
        <v>1735.5666666666666</v>
      </c>
      <c r="E200" s="280">
        <v>1725.2833333333333</v>
      </c>
      <c r="F200" s="280">
        <v>1711.9166666666667</v>
      </c>
      <c r="G200" s="280">
        <v>1701.6333333333334</v>
      </c>
      <c r="H200" s="280">
        <v>1748.9333333333332</v>
      </c>
      <c r="I200" s="280">
        <v>1759.2166666666665</v>
      </c>
      <c r="J200" s="280">
        <v>1772.583333333333</v>
      </c>
      <c r="K200" s="245">
        <v>1745.85</v>
      </c>
      <c r="L200" s="245">
        <v>1722.2</v>
      </c>
      <c r="M200" s="245">
        <v>18.507629999999999</v>
      </c>
    </row>
    <row r="201" spans="1:13">
      <c r="A201" s="273">
        <v>192</v>
      </c>
      <c r="B201" s="245" t="s">
        <v>186</v>
      </c>
      <c r="C201" s="245">
        <v>2859.8</v>
      </c>
      <c r="D201" s="280">
        <v>2846.9333333333329</v>
      </c>
      <c r="E201" s="280">
        <v>2817.8666666666659</v>
      </c>
      <c r="F201" s="280">
        <v>2775.9333333333329</v>
      </c>
      <c r="G201" s="280">
        <v>2746.8666666666659</v>
      </c>
      <c r="H201" s="280">
        <v>2888.8666666666659</v>
      </c>
      <c r="I201" s="280">
        <v>2917.9333333333325</v>
      </c>
      <c r="J201" s="280">
        <v>2959.8666666666659</v>
      </c>
      <c r="K201" s="245">
        <v>2876</v>
      </c>
      <c r="L201" s="245">
        <v>2805</v>
      </c>
      <c r="M201" s="245">
        <v>1.54358</v>
      </c>
    </row>
    <row r="202" spans="1:13">
      <c r="A202" s="273">
        <v>193</v>
      </c>
      <c r="B202" s="245" t="s">
        <v>187</v>
      </c>
      <c r="C202" s="245">
        <v>470.85</v>
      </c>
      <c r="D202" s="280">
        <v>473.95</v>
      </c>
      <c r="E202" s="280">
        <v>464.95</v>
      </c>
      <c r="F202" s="280">
        <v>459.05</v>
      </c>
      <c r="G202" s="280">
        <v>450.05</v>
      </c>
      <c r="H202" s="280">
        <v>479.84999999999997</v>
      </c>
      <c r="I202" s="280">
        <v>488.84999999999997</v>
      </c>
      <c r="J202" s="280">
        <v>494.74999999999994</v>
      </c>
      <c r="K202" s="245">
        <v>482.95</v>
      </c>
      <c r="L202" s="245">
        <v>468.05</v>
      </c>
      <c r="M202" s="245">
        <v>31.863029999999998</v>
      </c>
    </row>
    <row r="203" spans="1:13">
      <c r="A203" s="273">
        <v>194</v>
      </c>
      <c r="B203" s="245" t="s">
        <v>510</v>
      </c>
      <c r="C203" s="245">
        <v>876.9</v>
      </c>
      <c r="D203" s="280">
        <v>866.7166666666667</v>
      </c>
      <c r="E203" s="280">
        <v>848.58333333333337</v>
      </c>
      <c r="F203" s="280">
        <v>820.26666666666665</v>
      </c>
      <c r="G203" s="280">
        <v>802.13333333333333</v>
      </c>
      <c r="H203" s="280">
        <v>895.03333333333342</v>
      </c>
      <c r="I203" s="280">
        <v>913.16666666666663</v>
      </c>
      <c r="J203" s="280">
        <v>941.48333333333346</v>
      </c>
      <c r="K203" s="245">
        <v>884.85</v>
      </c>
      <c r="L203" s="245">
        <v>838.4</v>
      </c>
      <c r="M203" s="245">
        <v>10.34717</v>
      </c>
    </row>
    <row r="204" spans="1:13">
      <c r="A204" s="273">
        <v>195</v>
      </c>
      <c r="B204" s="245" t="s">
        <v>193</v>
      </c>
      <c r="C204" s="245">
        <v>838.7</v>
      </c>
      <c r="D204" s="280">
        <v>843.16666666666663</v>
      </c>
      <c r="E204" s="280">
        <v>832.5333333333333</v>
      </c>
      <c r="F204" s="280">
        <v>826.36666666666667</v>
      </c>
      <c r="G204" s="280">
        <v>815.73333333333335</v>
      </c>
      <c r="H204" s="280">
        <v>849.33333333333326</v>
      </c>
      <c r="I204" s="280">
        <v>859.9666666666667</v>
      </c>
      <c r="J204" s="280">
        <v>866.13333333333321</v>
      </c>
      <c r="K204" s="245">
        <v>853.8</v>
      </c>
      <c r="L204" s="245">
        <v>837</v>
      </c>
      <c r="M204" s="245">
        <v>40.1205</v>
      </c>
    </row>
    <row r="205" spans="1:13">
      <c r="A205" s="273">
        <v>196</v>
      </c>
      <c r="B205" s="245" t="s">
        <v>191</v>
      </c>
      <c r="C205" s="245">
        <v>6709.65</v>
      </c>
      <c r="D205" s="280">
        <v>6718.1500000000005</v>
      </c>
      <c r="E205" s="280">
        <v>6672.5000000000009</v>
      </c>
      <c r="F205" s="280">
        <v>6635.35</v>
      </c>
      <c r="G205" s="280">
        <v>6589.7000000000007</v>
      </c>
      <c r="H205" s="280">
        <v>6755.3000000000011</v>
      </c>
      <c r="I205" s="280">
        <v>6800.9500000000007</v>
      </c>
      <c r="J205" s="280">
        <v>6838.1000000000013</v>
      </c>
      <c r="K205" s="245">
        <v>6763.8</v>
      </c>
      <c r="L205" s="245">
        <v>6681</v>
      </c>
      <c r="M205" s="245">
        <v>1.9870399999999999</v>
      </c>
    </row>
    <row r="206" spans="1:13">
      <c r="A206" s="273">
        <v>197</v>
      </c>
      <c r="B206" s="245" t="s">
        <v>192</v>
      </c>
      <c r="C206" s="245">
        <v>35.9</v>
      </c>
      <c r="D206" s="280">
        <v>35.783333333333331</v>
      </c>
      <c r="E206" s="280">
        <v>35.36666666666666</v>
      </c>
      <c r="F206" s="280">
        <v>34.833333333333329</v>
      </c>
      <c r="G206" s="280">
        <v>34.416666666666657</v>
      </c>
      <c r="H206" s="280">
        <v>36.316666666666663</v>
      </c>
      <c r="I206" s="280">
        <v>36.733333333333334</v>
      </c>
      <c r="J206" s="280">
        <v>37.266666666666666</v>
      </c>
      <c r="K206" s="245">
        <v>36.200000000000003</v>
      </c>
      <c r="L206" s="245">
        <v>35.25</v>
      </c>
      <c r="M206" s="245">
        <v>242.88684000000001</v>
      </c>
    </row>
    <row r="207" spans="1:13">
      <c r="A207" s="273">
        <v>198</v>
      </c>
      <c r="B207" s="245" t="s">
        <v>189</v>
      </c>
      <c r="C207" s="245">
        <v>1391.05</v>
      </c>
      <c r="D207" s="280">
        <v>1389.8333333333333</v>
      </c>
      <c r="E207" s="280">
        <v>1382.7166666666665</v>
      </c>
      <c r="F207" s="280">
        <v>1374.3833333333332</v>
      </c>
      <c r="G207" s="280">
        <v>1367.2666666666664</v>
      </c>
      <c r="H207" s="280">
        <v>1398.1666666666665</v>
      </c>
      <c r="I207" s="280">
        <v>1405.2833333333333</v>
      </c>
      <c r="J207" s="280">
        <v>1413.6166666666666</v>
      </c>
      <c r="K207" s="245">
        <v>1396.95</v>
      </c>
      <c r="L207" s="245">
        <v>1381.5</v>
      </c>
      <c r="M207" s="245">
        <v>2.9724400000000002</v>
      </c>
    </row>
    <row r="208" spans="1:13">
      <c r="A208" s="273">
        <v>199</v>
      </c>
      <c r="B208" s="245" t="s">
        <v>141</v>
      </c>
      <c r="C208" s="245">
        <v>644.35</v>
      </c>
      <c r="D208" s="280">
        <v>640.41666666666663</v>
      </c>
      <c r="E208" s="280">
        <v>633.98333333333323</v>
      </c>
      <c r="F208" s="280">
        <v>623.61666666666656</v>
      </c>
      <c r="G208" s="280">
        <v>617.18333333333317</v>
      </c>
      <c r="H208" s="280">
        <v>650.7833333333333</v>
      </c>
      <c r="I208" s="280">
        <v>657.2166666666667</v>
      </c>
      <c r="J208" s="280">
        <v>667.58333333333337</v>
      </c>
      <c r="K208" s="245">
        <v>646.85</v>
      </c>
      <c r="L208" s="245">
        <v>630.04999999999995</v>
      </c>
      <c r="M208" s="245">
        <v>18.66797</v>
      </c>
    </row>
    <row r="209" spans="1:13">
      <c r="A209" s="273">
        <v>200</v>
      </c>
      <c r="B209" s="245" t="s">
        <v>277</v>
      </c>
      <c r="C209" s="245">
        <v>265.35000000000002</v>
      </c>
      <c r="D209" s="280">
        <v>264.83333333333337</v>
      </c>
      <c r="E209" s="280">
        <v>261.86666666666673</v>
      </c>
      <c r="F209" s="280">
        <v>258.38333333333338</v>
      </c>
      <c r="G209" s="280">
        <v>255.41666666666674</v>
      </c>
      <c r="H209" s="280">
        <v>268.31666666666672</v>
      </c>
      <c r="I209" s="280">
        <v>271.28333333333342</v>
      </c>
      <c r="J209" s="280">
        <v>274.76666666666671</v>
      </c>
      <c r="K209" s="245">
        <v>267.8</v>
      </c>
      <c r="L209" s="245">
        <v>261.35000000000002</v>
      </c>
      <c r="M209" s="245">
        <v>6.2037899999999997</v>
      </c>
    </row>
    <row r="210" spans="1:13">
      <c r="A210" s="273">
        <v>201</v>
      </c>
      <c r="B210" s="245" t="s">
        <v>522</v>
      </c>
      <c r="C210" s="245">
        <v>789.25</v>
      </c>
      <c r="D210" s="280">
        <v>829.55000000000007</v>
      </c>
      <c r="E210" s="280">
        <v>740.70000000000016</v>
      </c>
      <c r="F210" s="280">
        <v>692.15000000000009</v>
      </c>
      <c r="G210" s="280">
        <v>603.30000000000018</v>
      </c>
      <c r="H210" s="280">
        <v>878.10000000000014</v>
      </c>
      <c r="I210" s="280">
        <v>966.95</v>
      </c>
      <c r="J210" s="280">
        <v>1015.5000000000001</v>
      </c>
      <c r="K210" s="245">
        <v>918.4</v>
      </c>
      <c r="L210" s="245">
        <v>781</v>
      </c>
      <c r="M210" s="245">
        <v>25.52627</v>
      </c>
    </row>
    <row r="211" spans="1:13">
      <c r="A211" s="273">
        <v>202</v>
      </c>
      <c r="B211" s="245" t="s">
        <v>118</v>
      </c>
      <c r="C211" s="245">
        <v>9.9499999999999993</v>
      </c>
      <c r="D211" s="280">
        <v>9.9</v>
      </c>
      <c r="E211" s="280">
        <v>9.75</v>
      </c>
      <c r="F211" s="280">
        <v>9.5499999999999989</v>
      </c>
      <c r="G211" s="280">
        <v>9.3999999999999986</v>
      </c>
      <c r="H211" s="280">
        <v>10.100000000000001</v>
      </c>
      <c r="I211" s="280">
        <v>10.250000000000004</v>
      </c>
      <c r="J211" s="280">
        <v>10.450000000000003</v>
      </c>
      <c r="K211" s="245">
        <v>10.050000000000001</v>
      </c>
      <c r="L211" s="245">
        <v>9.6999999999999993</v>
      </c>
      <c r="M211" s="245">
        <v>1403.32528</v>
      </c>
    </row>
    <row r="212" spans="1:13">
      <c r="A212" s="273">
        <v>203</v>
      </c>
      <c r="B212" s="245" t="s">
        <v>195</v>
      </c>
      <c r="C212" s="245">
        <v>1055.2</v>
      </c>
      <c r="D212" s="280">
        <v>1053.3166666666668</v>
      </c>
      <c r="E212" s="280">
        <v>1046.9833333333336</v>
      </c>
      <c r="F212" s="280">
        <v>1038.7666666666667</v>
      </c>
      <c r="G212" s="280">
        <v>1032.4333333333334</v>
      </c>
      <c r="H212" s="280">
        <v>1061.5333333333338</v>
      </c>
      <c r="I212" s="280">
        <v>1067.8666666666672</v>
      </c>
      <c r="J212" s="280">
        <v>1076.0833333333339</v>
      </c>
      <c r="K212" s="245">
        <v>1059.6500000000001</v>
      </c>
      <c r="L212" s="245">
        <v>1045.0999999999999</v>
      </c>
      <c r="M212" s="245">
        <v>7.3635200000000003</v>
      </c>
    </row>
    <row r="213" spans="1:13">
      <c r="A213" s="273">
        <v>204</v>
      </c>
      <c r="B213" s="245" t="s">
        <v>528</v>
      </c>
      <c r="C213" s="245">
        <v>2162.0500000000002</v>
      </c>
      <c r="D213" s="280">
        <v>2153.3833333333332</v>
      </c>
      <c r="E213" s="280">
        <v>2134.7666666666664</v>
      </c>
      <c r="F213" s="280">
        <v>2107.4833333333331</v>
      </c>
      <c r="G213" s="280">
        <v>2088.8666666666663</v>
      </c>
      <c r="H213" s="280">
        <v>2180.6666666666665</v>
      </c>
      <c r="I213" s="280">
        <v>2199.2833333333333</v>
      </c>
      <c r="J213" s="280">
        <v>2226.5666666666666</v>
      </c>
      <c r="K213" s="245">
        <v>2172</v>
      </c>
      <c r="L213" s="245">
        <v>2126.1</v>
      </c>
      <c r="M213" s="245">
        <v>0.82765999999999995</v>
      </c>
    </row>
    <row r="214" spans="1:13">
      <c r="A214" s="273">
        <v>205</v>
      </c>
      <c r="B214" s="245" t="s">
        <v>196</v>
      </c>
      <c r="C214" s="280">
        <v>554.25</v>
      </c>
      <c r="D214" s="280">
        <v>551.76666666666665</v>
      </c>
      <c r="E214" s="280">
        <v>548.0333333333333</v>
      </c>
      <c r="F214" s="280">
        <v>541.81666666666661</v>
      </c>
      <c r="G214" s="280">
        <v>538.08333333333326</v>
      </c>
      <c r="H214" s="280">
        <v>557.98333333333335</v>
      </c>
      <c r="I214" s="280">
        <v>561.7166666666667</v>
      </c>
      <c r="J214" s="280">
        <v>567.93333333333339</v>
      </c>
      <c r="K214" s="280">
        <v>555.5</v>
      </c>
      <c r="L214" s="280">
        <v>545.54999999999995</v>
      </c>
      <c r="M214" s="280">
        <v>57.207439999999998</v>
      </c>
    </row>
    <row r="215" spans="1:13">
      <c r="A215" s="273">
        <v>206</v>
      </c>
      <c r="B215" s="245" t="s">
        <v>197</v>
      </c>
      <c r="C215" s="280">
        <v>14.65</v>
      </c>
      <c r="D215" s="280">
        <v>14.550000000000002</v>
      </c>
      <c r="E215" s="280">
        <v>14.300000000000004</v>
      </c>
      <c r="F215" s="280">
        <v>13.950000000000001</v>
      </c>
      <c r="G215" s="280">
        <v>13.700000000000003</v>
      </c>
      <c r="H215" s="280">
        <v>14.900000000000006</v>
      </c>
      <c r="I215" s="280">
        <v>15.150000000000002</v>
      </c>
      <c r="J215" s="280">
        <v>15.500000000000007</v>
      </c>
      <c r="K215" s="280">
        <v>14.8</v>
      </c>
      <c r="L215" s="280">
        <v>14.2</v>
      </c>
      <c r="M215" s="280">
        <v>1288.49317</v>
      </c>
    </row>
    <row r="216" spans="1:13">
      <c r="A216" s="273">
        <v>207</v>
      </c>
      <c r="B216" s="245" t="s">
        <v>198</v>
      </c>
      <c r="C216" s="280">
        <v>222.1</v>
      </c>
      <c r="D216" s="280">
        <v>220.68333333333331</v>
      </c>
      <c r="E216" s="280">
        <v>216.91666666666663</v>
      </c>
      <c r="F216" s="280">
        <v>211.73333333333332</v>
      </c>
      <c r="G216" s="280">
        <v>207.96666666666664</v>
      </c>
      <c r="H216" s="280">
        <v>225.86666666666662</v>
      </c>
      <c r="I216" s="280">
        <v>229.63333333333333</v>
      </c>
      <c r="J216" s="280">
        <v>234.81666666666661</v>
      </c>
      <c r="K216" s="280">
        <v>224.45</v>
      </c>
      <c r="L216" s="280">
        <v>215.5</v>
      </c>
      <c r="M216" s="280">
        <v>240.55744999999999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24"/>
      <c r="B1" s="524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44358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21" t="s">
        <v>16</v>
      </c>
      <c r="B9" s="522" t="s">
        <v>18</v>
      </c>
      <c r="C9" s="520" t="s">
        <v>19</v>
      </c>
      <c r="D9" s="520" t="s">
        <v>20</v>
      </c>
      <c r="E9" s="520" t="s">
        <v>21</v>
      </c>
      <c r="F9" s="520"/>
      <c r="G9" s="520"/>
      <c r="H9" s="520" t="s">
        <v>22</v>
      </c>
      <c r="I9" s="520"/>
      <c r="J9" s="520"/>
      <c r="K9" s="251"/>
      <c r="L9" s="258"/>
      <c r="M9" s="259"/>
    </row>
    <row r="10" spans="1:15" ht="42.75" customHeight="1">
      <c r="A10" s="516"/>
      <c r="B10" s="518"/>
      <c r="C10" s="523" t="s">
        <v>23</v>
      </c>
      <c r="D10" s="523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26023.65</v>
      </c>
      <c r="D11" s="440">
        <v>25972.45</v>
      </c>
      <c r="E11" s="440">
        <v>25871.200000000001</v>
      </c>
      <c r="F11" s="440">
        <v>25718.75</v>
      </c>
      <c r="G11" s="440">
        <v>25617.5</v>
      </c>
      <c r="H11" s="440">
        <v>26124.9</v>
      </c>
      <c r="I11" s="440">
        <v>26226.15</v>
      </c>
      <c r="J11" s="440">
        <v>26378.600000000002</v>
      </c>
      <c r="K11" s="439">
        <v>26073.7</v>
      </c>
      <c r="L11" s="439">
        <v>25820</v>
      </c>
      <c r="M11" s="439">
        <v>2.9250000000000002E-2</v>
      </c>
    </row>
    <row r="12" spans="1:15" ht="12" customHeight="1">
      <c r="A12" s="245">
        <v>2</v>
      </c>
      <c r="B12" s="442" t="s">
        <v>785</v>
      </c>
      <c r="C12" s="439">
        <v>1671.35</v>
      </c>
      <c r="D12" s="440">
        <v>1673.7833333333335</v>
      </c>
      <c r="E12" s="440">
        <v>1657.5666666666671</v>
      </c>
      <c r="F12" s="440">
        <v>1643.7833333333335</v>
      </c>
      <c r="G12" s="440">
        <v>1627.5666666666671</v>
      </c>
      <c r="H12" s="440">
        <v>1687.5666666666671</v>
      </c>
      <c r="I12" s="440">
        <v>1703.7833333333338</v>
      </c>
      <c r="J12" s="440">
        <v>1717.5666666666671</v>
      </c>
      <c r="K12" s="439">
        <v>1690</v>
      </c>
      <c r="L12" s="439">
        <v>1660</v>
      </c>
      <c r="M12" s="439">
        <v>0.87949999999999995</v>
      </c>
    </row>
    <row r="13" spans="1:15" ht="12" customHeight="1">
      <c r="A13" s="245">
        <v>3</v>
      </c>
      <c r="B13" s="442" t="s">
        <v>815</v>
      </c>
      <c r="C13" s="439">
        <v>1849.3</v>
      </c>
      <c r="D13" s="440">
        <v>1855.4333333333334</v>
      </c>
      <c r="E13" s="440">
        <v>1833.8666666666668</v>
      </c>
      <c r="F13" s="440">
        <v>1818.4333333333334</v>
      </c>
      <c r="G13" s="440">
        <v>1796.8666666666668</v>
      </c>
      <c r="H13" s="440">
        <v>1870.8666666666668</v>
      </c>
      <c r="I13" s="440">
        <v>1892.4333333333334</v>
      </c>
      <c r="J13" s="440">
        <v>1907.8666666666668</v>
      </c>
      <c r="K13" s="439">
        <v>1877</v>
      </c>
      <c r="L13" s="439">
        <v>1840</v>
      </c>
      <c r="M13" s="439">
        <v>0.15709000000000001</v>
      </c>
    </row>
    <row r="14" spans="1:15" ht="12" customHeight="1">
      <c r="A14" s="245">
        <v>4</v>
      </c>
      <c r="B14" s="442" t="s">
        <v>38</v>
      </c>
      <c r="C14" s="439">
        <v>2030.3</v>
      </c>
      <c r="D14" s="440">
        <v>2023.9000000000003</v>
      </c>
      <c r="E14" s="440">
        <v>2010.8000000000006</v>
      </c>
      <c r="F14" s="440">
        <v>1991.3000000000004</v>
      </c>
      <c r="G14" s="440">
        <v>1978.2000000000007</v>
      </c>
      <c r="H14" s="440">
        <v>2043.4000000000005</v>
      </c>
      <c r="I14" s="440">
        <v>2056.5000000000005</v>
      </c>
      <c r="J14" s="440">
        <v>2076.0000000000005</v>
      </c>
      <c r="K14" s="439">
        <v>2037</v>
      </c>
      <c r="L14" s="439">
        <v>2004.4</v>
      </c>
      <c r="M14" s="439">
        <v>3.6462599999999998</v>
      </c>
    </row>
    <row r="15" spans="1:15" ht="12" customHeight="1">
      <c r="A15" s="245">
        <v>5</v>
      </c>
      <c r="B15" s="442" t="s">
        <v>285</v>
      </c>
      <c r="C15" s="439">
        <v>1957.4</v>
      </c>
      <c r="D15" s="440">
        <v>1963.8</v>
      </c>
      <c r="E15" s="440">
        <v>1939.6</v>
      </c>
      <c r="F15" s="440">
        <v>1921.8</v>
      </c>
      <c r="G15" s="440">
        <v>1897.6</v>
      </c>
      <c r="H15" s="440">
        <v>1981.6</v>
      </c>
      <c r="I15" s="440">
        <v>2005.8000000000002</v>
      </c>
      <c r="J15" s="440">
        <v>2023.6</v>
      </c>
      <c r="K15" s="439">
        <v>1988</v>
      </c>
      <c r="L15" s="439">
        <v>1946</v>
      </c>
      <c r="M15" s="439">
        <v>0.24962999999999999</v>
      </c>
    </row>
    <row r="16" spans="1:15" ht="12" customHeight="1">
      <c r="A16" s="245">
        <v>6</v>
      </c>
      <c r="B16" s="442" t="s">
        <v>286</v>
      </c>
      <c r="C16" s="439">
        <v>1425.5</v>
      </c>
      <c r="D16" s="440">
        <v>1418.7166666666665</v>
      </c>
      <c r="E16" s="440">
        <v>1379.4333333333329</v>
      </c>
      <c r="F16" s="440">
        <v>1333.3666666666666</v>
      </c>
      <c r="G16" s="440">
        <v>1294.083333333333</v>
      </c>
      <c r="H16" s="440">
        <v>1464.7833333333328</v>
      </c>
      <c r="I16" s="440">
        <v>1504.0666666666662</v>
      </c>
      <c r="J16" s="440">
        <v>1550.1333333333328</v>
      </c>
      <c r="K16" s="439">
        <v>1458</v>
      </c>
      <c r="L16" s="439">
        <v>1372.65</v>
      </c>
      <c r="M16" s="439">
        <v>6.8655400000000002</v>
      </c>
    </row>
    <row r="17" spans="1:13" ht="12" customHeight="1">
      <c r="A17" s="245">
        <v>7</v>
      </c>
      <c r="B17" s="442" t="s">
        <v>222</v>
      </c>
      <c r="C17" s="439">
        <v>992.55</v>
      </c>
      <c r="D17" s="440">
        <v>991.26666666666677</v>
      </c>
      <c r="E17" s="440">
        <v>981.28333333333353</v>
      </c>
      <c r="F17" s="440">
        <v>970.01666666666677</v>
      </c>
      <c r="G17" s="440">
        <v>960.03333333333353</v>
      </c>
      <c r="H17" s="440">
        <v>1002.5333333333335</v>
      </c>
      <c r="I17" s="440">
        <v>1012.5166666666669</v>
      </c>
      <c r="J17" s="440">
        <v>1023.7833333333335</v>
      </c>
      <c r="K17" s="439">
        <v>1001.25</v>
      </c>
      <c r="L17" s="439">
        <v>980</v>
      </c>
      <c r="M17" s="439">
        <v>7.7785500000000001</v>
      </c>
    </row>
    <row r="18" spans="1:13" ht="12" customHeight="1">
      <c r="A18" s="245">
        <v>8</v>
      </c>
      <c r="B18" s="442" t="s">
        <v>734</v>
      </c>
      <c r="C18" s="439">
        <v>734.9</v>
      </c>
      <c r="D18" s="440">
        <v>737.4</v>
      </c>
      <c r="E18" s="440">
        <v>731.25</v>
      </c>
      <c r="F18" s="440">
        <v>727.6</v>
      </c>
      <c r="G18" s="440">
        <v>721.45</v>
      </c>
      <c r="H18" s="440">
        <v>741.05</v>
      </c>
      <c r="I18" s="440">
        <v>747.19999999999982</v>
      </c>
      <c r="J18" s="440">
        <v>750.84999999999991</v>
      </c>
      <c r="K18" s="439">
        <v>743.55</v>
      </c>
      <c r="L18" s="439">
        <v>733.75</v>
      </c>
      <c r="M18" s="439">
        <v>2.84287</v>
      </c>
    </row>
    <row r="19" spans="1:13" ht="12" customHeight="1">
      <c r="A19" s="245">
        <v>9</v>
      </c>
      <c r="B19" s="442" t="s">
        <v>735</v>
      </c>
      <c r="C19" s="439">
        <v>1827.8</v>
      </c>
      <c r="D19" s="440">
        <v>1824.5</v>
      </c>
      <c r="E19" s="440">
        <v>1809.05</v>
      </c>
      <c r="F19" s="440">
        <v>1790.3</v>
      </c>
      <c r="G19" s="440">
        <v>1774.85</v>
      </c>
      <c r="H19" s="440">
        <v>1843.25</v>
      </c>
      <c r="I19" s="440">
        <v>1858.6999999999998</v>
      </c>
      <c r="J19" s="440">
        <v>1877.45</v>
      </c>
      <c r="K19" s="439">
        <v>1839.95</v>
      </c>
      <c r="L19" s="439">
        <v>1805.75</v>
      </c>
      <c r="M19" s="439">
        <v>7.4980900000000004</v>
      </c>
    </row>
    <row r="20" spans="1:13" ht="12" customHeight="1">
      <c r="A20" s="245">
        <v>10</v>
      </c>
      <c r="B20" s="442" t="s">
        <v>287</v>
      </c>
      <c r="C20" s="439">
        <v>2478.25</v>
      </c>
      <c r="D20" s="440">
        <v>2448.4166666666665</v>
      </c>
      <c r="E20" s="440">
        <v>2401.833333333333</v>
      </c>
      <c r="F20" s="440">
        <v>2325.4166666666665</v>
      </c>
      <c r="G20" s="440">
        <v>2278.833333333333</v>
      </c>
      <c r="H20" s="440">
        <v>2524.833333333333</v>
      </c>
      <c r="I20" s="440">
        <v>2571.4166666666661</v>
      </c>
      <c r="J20" s="440">
        <v>2647.833333333333</v>
      </c>
      <c r="K20" s="439">
        <v>2495</v>
      </c>
      <c r="L20" s="439">
        <v>2372</v>
      </c>
      <c r="M20" s="439">
        <v>0.67269999999999996</v>
      </c>
    </row>
    <row r="21" spans="1:13" ht="12" customHeight="1">
      <c r="A21" s="245">
        <v>11</v>
      </c>
      <c r="B21" s="442" t="s">
        <v>288</v>
      </c>
      <c r="C21" s="439">
        <v>16106.15</v>
      </c>
      <c r="D21" s="440">
        <v>16143.666666666666</v>
      </c>
      <c r="E21" s="440">
        <v>16039.433333333332</v>
      </c>
      <c r="F21" s="440">
        <v>15972.716666666667</v>
      </c>
      <c r="G21" s="440">
        <v>15868.483333333334</v>
      </c>
      <c r="H21" s="440">
        <v>16210.383333333331</v>
      </c>
      <c r="I21" s="440">
        <v>16314.616666666665</v>
      </c>
      <c r="J21" s="440">
        <v>16381.33333333333</v>
      </c>
      <c r="K21" s="439">
        <v>16247.9</v>
      </c>
      <c r="L21" s="439">
        <v>16076.95</v>
      </c>
      <c r="M21" s="439">
        <v>0.14674000000000001</v>
      </c>
    </row>
    <row r="22" spans="1:13" ht="12" customHeight="1">
      <c r="A22" s="245">
        <v>12</v>
      </c>
      <c r="B22" s="442" t="s">
        <v>40</v>
      </c>
      <c r="C22" s="439">
        <v>1612</v>
      </c>
      <c r="D22" s="440">
        <v>1611</v>
      </c>
      <c r="E22" s="440">
        <v>1592</v>
      </c>
      <c r="F22" s="440">
        <v>1572</v>
      </c>
      <c r="G22" s="440">
        <v>1553</v>
      </c>
      <c r="H22" s="440">
        <v>1631</v>
      </c>
      <c r="I22" s="440">
        <v>1650</v>
      </c>
      <c r="J22" s="440">
        <v>1670</v>
      </c>
      <c r="K22" s="439">
        <v>1630</v>
      </c>
      <c r="L22" s="439">
        <v>1591</v>
      </c>
      <c r="M22" s="439">
        <v>53.623069999999998</v>
      </c>
    </row>
    <row r="23" spans="1:13">
      <c r="A23" s="245">
        <v>13</v>
      </c>
      <c r="B23" s="442" t="s">
        <v>289</v>
      </c>
      <c r="C23" s="439">
        <v>1233.5</v>
      </c>
      <c r="D23" s="440">
        <v>1233.8333333333333</v>
      </c>
      <c r="E23" s="440">
        <v>1207.6666666666665</v>
      </c>
      <c r="F23" s="440">
        <v>1181.8333333333333</v>
      </c>
      <c r="G23" s="440">
        <v>1155.6666666666665</v>
      </c>
      <c r="H23" s="440">
        <v>1259.6666666666665</v>
      </c>
      <c r="I23" s="440">
        <v>1285.833333333333</v>
      </c>
      <c r="J23" s="440">
        <v>1311.6666666666665</v>
      </c>
      <c r="K23" s="439">
        <v>1260</v>
      </c>
      <c r="L23" s="439">
        <v>1208</v>
      </c>
      <c r="M23" s="439">
        <v>13.67276</v>
      </c>
    </row>
    <row r="24" spans="1:13">
      <c r="A24" s="245">
        <v>14</v>
      </c>
      <c r="B24" s="442" t="s">
        <v>41</v>
      </c>
      <c r="C24" s="439">
        <v>846.75</v>
      </c>
      <c r="D24" s="440">
        <v>851.33333333333337</v>
      </c>
      <c r="E24" s="440">
        <v>838.7166666666667</v>
      </c>
      <c r="F24" s="440">
        <v>830.68333333333328</v>
      </c>
      <c r="G24" s="440">
        <v>818.06666666666661</v>
      </c>
      <c r="H24" s="440">
        <v>859.36666666666679</v>
      </c>
      <c r="I24" s="440">
        <v>871.98333333333335</v>
      </c>
      <c r="J24" s="440">
        <v>880.01666666666688</v>
      </c>
      <c r="K24" s="439">
        <v>863.95</v>
      </c>
      <c r="L24" s="439">
        <v>843.3</v>
      </c>
      <c r="M24" s="439">
        <v>117.4419</v>
      </c>
    </row>
    <row r="25" spans="1:13">
      <c r="A25" s="245">
        <v>15</v>
      </c>
      <c r="B25" s="442" t="s">
        <v>828</v>
      </c>
      <c r="C25" s="439">
        <v>1594.05</v>
      </c>
      <c r="D25" s="440">
        <v>1598.8166666666666</v>
      </c>
      <c r="E25" s="440">
        <v>1575.2333333333331</v>
      </c>
      <c r="F25" s="440">
        <v>1556.4166666666665</v>
      </c>
      <c r="G25" s="440">
        <v>1532.833333333333</v>
      </c>
      <c r="H25" s="440">
        <v>1617.6333333333332</v>
      </c>
      <c r="I25" s="440">
        <v>1641.2166666666667</v>
      </c>
      <c r="J25" s="440">
        <v>1660.0333333333333</v>
      </c>
      <c r="K25" s="439">
        <v>1622.4</v>
      </c>
      <c r="L25" s="439">
        <v>1580</v>
      </c>
      <c r="M25" s="439">
        <v>9.2118500000000001</v>
      </c>
    </row>
    <row r="26" spans="1:13">
      <c r="A26" s="245">
        <v>16</v>
      </c>
      <c r="B26" s="442" t="s">
        <v>290</v>
      </c>
      <c r="C26" s="439">
        <v>1589.9</v>
      </c>
      <c r="D26" s="440">
        <v>1589.8999999999999</v>
      </c>
      <c r="E26" s="440">
        <v>1569.9999999999998</v>
      </c>
      <c r="F26" s="440">
        <v>1550.1</v>
      </c>
      <c r="G26" s="440">
        <v>1530.1999999999998</v>
      </c>
      <c r="H26" s="440">
        <v>1609.7999999999997</v>
      </c>
      <c r="I26" s="440">
        <v>1629.6999999999998</v>
      </c>
      <c r="J26" s="440">
        <v>1649.5999999999997</v>
      </c>
      <c r="K26" s="439">
        <v>1609.8</v>
      </c>
      <c r="L26" s="439">
        <v>1570</v>
      </c>
      <c r="M26" s="439">
        <v>1.4358900000000001</v>
      </c>
    </row>
    <row r="27" spans="1:13">
      <c r="A27" s="245">
        <v>17</v>
      </c>
      <c r="B27" s="442" t="s">
        <v>223</v>
      </c>
      <c r="C27" s="439">
        <v>126.55</v>
      </c>
      <c r="D27" s="440">
        <v>126.41666666666667</v>
      </c>
      <c r="E27" s="440">
        <v>124.93333333333334</v>
      </c>
      <c r="F27" s="440">
        <v>123.31666666666666</v>
      </c>
      <c r="G27" s="440">
        <v>121.83333333333333</v>
      </c>
      <c r="H27" s="440">
        <v>128.03333333333336</v>
      </c>
      <c r="I27" s="440">
        <v>129.51666666666665</v>
      </c>
      <c r="J27" s="440">
        <v>131.13333333333335</v>
      </c>
      <c r="K27" s="439">
        <v>127.9</v>
      </c>
      <c r="L27" s="439">
        <v>124.8</v>
      </c>
      <c r="M27" s="439">
        <v>28.014659999999999</v>
      </c>
    </row>
    <row r="28" spans="1:13">
      <c r="A28" s="245">
        <v>18</v>
      </c>
      <c r="B28" s="442" t="s">
        <v>224</v>
      </c>
      <c r="C28" s="439">
        <v>208.2</v>
      </c>
      <c r="D28" s="440">
        <v>207.66666666666666</v>
      </c>
      <c r="E28" s="440">
        <v>204.5333333333333</v>
      </c>
      <c r="F28" s="440">
        <v>200.86666666666665</v>
      </c>
      <c r="G28" s="440">
        <v>197.73333333333329</v>
      </c>
      <c r="H28" s="440">
        <v>211.33333333333331</v>
      </c>
      <c r="I28" s="440">
        <v>214.4666666666667</v>
      </c>
      <c r="J28" s="440">
        <v>218.13333333333333</v>
      </c>
      <c r="K28" s="439">
        <v>210.8</v>
      </c>
      <c r="L28" s="439">
        <v>204</v>
      </c>
      <c r="M28" s="439">
        <v>24.17643</v>
      </c>
    </row>
    <row r="29" spans="1:13">
      <c r="A29" s="245">
        <v>19</v>
      </c>
      <c r="B29" s="442" t="s">
        <v>291</v>
      </c>
      <c r="C29" s="439">
        <v>412.75</v>
      </c>
      <c r="D29" s="440">
        <v>413.2833333333333</v>
      </c>
      <c r="E29" s="440">
        <v>409.61666666666662</v>
      </c>
      <c r="F29" s="440">
        <v>406.48333333333329</v>
      </c>
      <c r="G29" s="440">
        <v>402.81666666666661</v>
      </c>
      <c r="H29" s="440">
        <v>416.41666666666663</v>
      </c>
      <c r="I29" s="440">
        <v>420.08333333333337</v>
      </c>
      <c r="J29" s="440">
        <v>423.21666666666664</v>
      </c>
      <c r="K29" s="439">
        <v>416.95</v>
      </c>
      <c r="L29" s="439">
        <v>410.15</v>
      </c>
      <c r="M29" s="439">
        <v>1.68048</v>
      </c>
    </row>
    <row r="30" spans="1:13">
      <c r="A30" s="245">
        <v>20</v>
      </c>
      <c r="B30" s="442" t="s">
        <v>292</v>
      </c>
      <c r="C30" s="439">
        <v>376</v>
      </c>
      <c r="D30" s="440">
        <v>377.40000000000003</v>
      </c>
      <c r="E30" s="440">
        <v>368.60000000000008</v>
      </c>
      <c r="F30" s="440">
        <v>361.20000000000005</v>
      </c>
      <c r="G30" s="440">
        <v>352.40000000000009</v>
      </c>
      <c r="H30" s="440">
        <v>384.80000000000007</v>
      </c>
      <c r="I30" s="440">
        <v>393.6</v>
      </c>
      <c r="J30" s="440">
        <v>401.00000000000006</v>
      </c>
      <c r="K30" s="439">
        <v>386.2</v>
      </c>
      <c r="L30" s="439">
        <v>370</v>
      </c>
      <c r="M30" s="439">
        <v>11.779210000000001</v>
      </c>
    </row>
    <row r="31" spans="1:13">
      <c r="A31" s="245">
        <v>21</v>
      </c>
      <c r="B31" s="442" t="s">
        <v>736</v>
      </c>
      <c r="C31" s="439">
        <v>5237.6000000000004</v>
      </c>
      <c r="D31" s="440">
        <v>5269.8666666666668</v>
      </c>
      <c r="E31" s="440">
        <v>5195.7333333333336</v>
      </c>
      <c r="F31" s="440">
        <v>5153.8666666666668</v>
      </c>
      <c r="G31" s="440">
        <v>5079.7333333333336</v>
      </c>
      <c r="H31" s="440">
        <v>5311.7333333333336</v>
      </c>
      <c r="I31" s="440">
        <v>5385.8666666666668</v>
      </c>
      <c r="J31" s="440">
        <v>5427.7333333333336</v>
      </c>
      <c r="K31" s="439">
        <v>5344</v>
      </c>
      <c r="L31" s="439">
        <v>5228</v>
      </c>
      <c r="M31" s="439">
        <v>0.22561999999999999</v>
      </c>
    </row>
    <row r="32" spans="1:13">
      <c r="A32" s="245">
        <v>22</v>
      </c>
      <c r="B32" s="442" t="s">
        <v>225</v>
      </c>
      <c r="C32" s="439">
        <v>1952</v>
      </c>
      <c r="D32" s="440">
        <v>1948.5999999999997</v>
      </c>
      <c r="E32" s="440">
        <v>1938.2499999999993</v>
      </c>
      <c r="F32" s="440">
        <v>1924.4999999999995</v>
      </c>
      <c r="G32" s="440">
        <v>1914.1499999999992</v>
      </c>
      <c r="H32" s="440">
        <v>1962.3499999999995</v>
      </c>
      <c r="I32" s="440">
        <v>1972.6999999999998</v>
      </c>
      <c r="J32" s="440">
        <v>1986.4499999999996</v>
      </c>
      <c r="K32" s="439">
        <v>1958.95</v>
      </c>
      <c r="L32" s="439">
        <v>1934.85</v>
      </c>
      <c r="M32" s="439">
        <v>0.43097999999999997</v>
      </c>
    </row>
    <row r="33" spans="1:13">
      <c r="A33" s="245">
        <v>23</v>
      </c>
      <c r="B33" s="442" t="s">
        <v>293</v>
      </c>
      <c r="C33" s="439">
        <v>2284.4499999999998</v>
      </c>
      <c r="D33" s="440">
        <v>2282.2000000000003</v>
      </c>
      <c r="E33" s="440">
        <v>2272.4000000000005</v>
      </c>
      <c r="F33" s="440">
        <v>2260.3500000000004</v>
      </c>
      <c r="G33" s="440">
        <v>2250.5500000000006</v>
      </c>
      <c r="H33" s="440">
        <v>2294.2500000000005</v>
      </c>
      <c r="I33" s="440">
        <v>2304.0500000000006</v>
      </c>
      <c r="J33" s="440">
        <v>2316.1000000000004</v>
      </c>
      <c r="K33" s="439">
        <v>2292</v>
      </c>
      <c r="L33" s="439">
        <v>2270.15</v>
      </c>
      <c r="M33" s="439">
        <v>8.6019999999999999E-2</v>
      </c>
    </row>
    <row r="34" spans="1:13">
      <c r="A34" s="245">
        <v>24</v>
      </c>
      <c r="B34" s="442" t="s">
        <v>737</v>
      </c>
      <c r="C34" s="439">
        <v>130.75</v>
      </c>
      <c r="D34" s="440">
        <v>130.58333333333334</v>
      </c>
      <c r="E34" s="440">
        <v>127.66666666666669</v>
      </c>
      <c r="F34" s="440">
        <v>124.58333333333334</v>
      </c>
      <c r="G34" s="440">
        <v>121.66666666666669</v>
      </c>
      <c r="H34" s="440">
        <v>133.66666666666669</v>
      </c>
      <c r="I34" s="440">
        <v>136.58333333333337</v>
      </c>
      <c r="J34" s="440">
        <v>139.66666666666669</v>
      </c>
      <c r="K34" s="439">
        <v>133.5</v>
      </c>
      <c r="L34" s="439">
        <v>127.5</v>
      </c>
      <c r="M34" s="439">
        <v>14.79368</v>
      </c>
    </row>
    <row r="35" spans="1:13">
      <c r="A35" s="245">
        <v>25</v>
      </c>
      <c r="B35" s="442" t="s">
        <v>294</v>
      </c>
      <c r="C35" s="439">
        <v>974.15</v>
      </c>
      <c r="D35" s="440">
        <v>972.0333333333333</v>
      </c>
      <c r="E35" s="440">
        <v>967.36666666666656</v>
      </c>
      <c r="F35" s="440">
        <v>960.58333333333326</v>
      </c>
      <c r="G35" s="440">
        <v>955.91666666666652</v>
      </c>
      <c r="H35" s="440">
        <v>978.81666666666661</v>
      </c>
      <c r="I35" s="440">
        <v>983.48333333333335</v>
      </c>
      <c r="J35" s="440">
        <v>990.26666666666665</v>
      </c>
      <c r="K35" s="439">
        <v>976.7</v>
      </c>
      <c r="L35" s="439">
        <v>965.25</v>
      </c>
      <c r="M35" s="439">
        <v>1.7406999999999999</v>
      </c>
    </row>
    <row r="36" spans="1:13">
      <c r="A36" s="245">
        <v>26</v>
      </c>
      <c r="B36" s="442" t="s">
        <v>226</v>
      </c>
      <c r="C36" s="439">
        <v>3131.25</v>
      </c>
      <c r="D36" s="440">
        <v>3122.2833333333333</v>
      </c>
      <c r="E36" s="440">
        <v>3102.5666666666666</v>
      </c>
      <c r="F36" s="440">
        <v>3073.8833333333332</v>
      </c>
      <c r="G36" s="440">
        <v>3054.1666666666665</v>
      </c>
      <c r="H36" s="440">
        <v>3150.9666666666667</v>
      </c>
      <c r="I36" s="440">
        <v>3170.6833333333329</v>
      </c>
      <c r="J36" s="440">
        <v>3199.3666666666668</v>
      </c>
      <c r="K36" s="439">
        <v>3142</v>
      </c>
      <c r="L36" s="439">
        <v>3093.6</v>
      </c>
      <c r="M36" s="439">
        <v>1.5584</v>
      </c>
    </row>
    <row r="37" spans="1:13">
      <c r="A37" s="245">
        <v>27</v>
      </c>
      <c r="B37" s="442" t="s">
        <v>738</v>
      </c>
      <c r="C37" s="439">
        <v>3594.2</v>
      </c>
      <c r="D37" s="440">
        <v>3599.7000000000003</v>
      </c>
      <c r="E37" s="440">
        <v>3574.5000000000005</v>
      </c>
      <c r="F37" s="440">
        <v>3554.8</v>
      </c>
      <c r="G37" s="440">
        <v>3529.6000000000004</v>
      </c>
      <c r="H37" s="440">
        <v>3619.4000000000005</v>
      </c>
      <c r="I37" s="440">
        <v>3644.6000000000004</v>
      </c>
      <c r="J37" s="440">
        <v>3664.3000000000006</v>
      </c>
      <c r="K37" s="439">
        <v>3624.9</v>
      </c>
      <c r="L37" s="439">
        <v>3580</v>
      </c>
      <c r="M37" s="439">
        <v>0.46926000000000001</v>
      </c>
    </row>
    <row r="38" spans="1:13">
      <c r="A38" s="245">
        <v>28</v>
      </c>
      <c r="B38" s="442" t="s">
        <v>800</v>
      </c>
      <c r="C38" s="439">
        <v>24.35</v>
      </c>
      <c r="D38" s="440">
        <v>22.983333333333334</v>
      </c>
      <c r="E38" s="440">
        <v>21.616666666666667</v>
      </c>
      <c r="F38" s="440">
        <v>18.883333333333333</v>
      </c>
      <c r="G38" s="440">
        <v>17.516666666666666</v>
      </c>
      <c r="H38" s="440">
        <v>25.716666666666669</v>
      </c>
      <c r="I38" s="440">
        <v>27.083333333333336</v>
      </c>
      <c r="J38" s="440">
        <v>29.81666666666667</v>
      </c>
      <c r="K38" s="439">
        <v>24.35</v>
      </c>
      <c r="L38" s="439">
        <v>20.25</v>
      </c>
      <c r="M38" s="439">
        <v>1100.4778699999999</v>
      </c>
    </row>
    <row r="39" spans="1:13">
      <c r="A39" s="245">
        <v>29</v>
      </c>
      <c r="B39" s="442" t="s">
        <v>44</v>
      </c>
      <c r="C39" s="439">
        <v>759.35</v>
      </c>
      <c r="D39" s="440">
        <v>758.9666666666667</v>
      </c>
      <c r="E39" s="440">
        <v>755.63333333333344</v>
      </c>
      <c r="F39" s="440">
        <v>751.91666666666674</v>
      </c>
      <c r="G39" s="440">
        <v>748.58333333333348</v>
      </c>
      <c r="H39" s="440">
        <v>762.68333333333339</v>
      </c>
      <c r="I39" s="440">
        <v>766.01666666666665</v>
      </c>
      <c r="J39" s="440">
        <v>769.73333333333335</v>
      </c>
      <c r="K39" s="439">
        <v>762.3</v>
      </c>
      <c r="L39" s="439">
        <v>755.25</v>
      </c>
      <c r="M39" s="439">
        <v>6.9863600000000003</v>
      </c>
    </row>
    <row r="40" spans="1:13">
      <c r="A40" s="245">
        <v>30</v>
      </c>
      <c r="B40" s="442" t="s">
        <v>296</v>
      </c>
      <c r="C40" s="439">
        <v>2785.15</v>
      </c>
      <c r="D40" s="440">
        <v>2798.75</v>
      </c>
      <c r="E40" s="440">
        <v>2718.5</v>
      </c>
      <c r="F40" s="440">
        <v>2651.85</v>
      </c>
      <c r="G40" s="440">
        <v>2571.6</v>
      </c>
      <c r="H40" s="440">
        <v>2865.4</v>
      </c>
      <c r="I40" s="440">
        <v>2945.65</v>
      </c>
      <c r="J40" s="440">
        <v>3012.3</v>
      </c>
      <c r="K40" s="439">
        <v>2879</v>
      </c>
      <c r="L40" s="439">
        <v>2732.1</v>
      </c>
      <c r="M40" s="439">
        <v>2.2797399999999999</v>
      </c>
    </row>
    <row r="41" spans="1:13">
      <c r="A41" s="245">
        <v>31</v>
      </c>
      <c r="B41" s="442" t="s">
        <v>45</v>
      </c>
      <c r="C41" s="439">
        <v>341.55</v>
      </c>
      <c r="D41" s="440">
        <v>340.16666666666669</v>
      </c>
      <c r="E41" s="440">
        <v>336.18333333333339</v>
      </c>
      <c r="F41" s="440">
        <v>330.81666666666672</v>
      </c>
      <c r="G41" s="440">
        <v>326.83333333333343</v>
      </c>
      <c r="H41" s="440">
        <v>345.53333333333336</v>
      </c>
      <c r="I41" s="440">
        <v>349.51666666666659</v>
      </c>
      <c r="J41" s="440">
        <v>354.88333333333333</v>
      </c>
      <c r="K41" s="439">
        <v>344.15</v>
      </c>
      <c r="L41" s="439">
        <v>334.8</v>
      </c>
      <c r="M41" s="439">
        <v>37.293869999999998</v>
      </c>
    </row>
    <row r="42" spans="1:13">
      <c r="A42" s="245">
        <v>32</v>
      </c>
      <c r="B42" s="442" t="s">
        <v>46</v>
      </c>
      <c r="C42" s="439">
        <v>3325.7</v>
      </c>
      <c r="D42" s="440">
        <v>3322.5833333333335</v>
      </c>
      <c r="E42" s="440">
        <v>3300.166666666667</v>
      </c>
      <c r="F42" s="440">
        <v>3274.6333333333337</v>
      </c>
      <c r="G42" s="440">
        <v>3252.2166666666672</v>
      </c>
      <c r="H42" s="440">
        <v>3348.1166666666668</v>
      </c>
      <c r="I42" s="440">
        <v>3370.5333333333338</v>
      </c>
      <c r="J42" s="440">
        <v>3396.0666666666666</v>
      </c>
      <c r="K42" s="439">
        <v>3345</v>
      </c>
      <c r="L42" s="439">
        <v>3297.05</v>
      </c>
      <c r="M42" s="439">
        <v>7.4990899999999998</v>
      </c>
    </row>
    <row r="43" spans="1:13">
      <c r="A43" s="245">
        <v>33</v>
      </c>
      <c r="B43" s="442" t="s">
        <v>47</v>
      </c>
      <c r="C43" s="439">
        <v>240.8</v>
      </c>
      <c r="D43" s="440">
        <v>239.41666666666666</v>
      </c>
      <c r="E43" s="440">
        <v>237.38333333333333</v>
      </c>
      <c r="F43" s="440">
        <v>233.96666666666667</v>
      </c>
      <c r="G43" s="440">
        <v>231.93333333333334</v>
      </c>
      <c r="H43" s="440">
        <v>242.83333333333331</v>
      </c>
      <c r="I43" s="440">
        <v>244.86666666666667</v>
      </c>
      <c r="J43" s="440">
        <v>248.2833333333333</v>
      </c>
      <c r="K43" s="439">
        <v>241.45</v>
      </c>
      <c r="L43" s="439">
        <v>236</v>
      </c>
      <c r="M43" s="439">
        <v>45.25461</v>
      </c>
    </row>
    <row r="44" spans="1:13">
      <c r="A44" s="245">
        <v>34</v>
      </c>
      <c r="B44" s="442" t="s">
        <v>48</v>
      </c>
      <c r="C44" s="439">
        <v>126.85</v>
      </c>
      <c r="D44" s="440">
        <v>126.81666666666666</v>
      </c>
      <c r="E44" s="440">
        <v>125.63333333333333</v>
      </c>
      <c r="F44" s="440">
        <v>124.41666666666666</v>
      </c>
      <c r="G44" s="440">
        <v>123.23333333333332</v>
      </c>
      <c r="H44" s="440">
        <v>128.03333333333333</v>
      </c>
      <c r="I44" s="440">
        <v>129.21666666666667</v>
      </c>
      <c r="J44" s="440">
        <v>130.43333333333334</v>
      </c>
      <c r="K44" s="439">
        <v>128</v>
      </c>
      <c r="L44" s="439">
        <v>125.6</v>
      </c>
      <c r="M44" s="439">
        <v>109.01784000000001</v>
      </c>
    </row>
    <row r="45" spans="1:13">
      <c r="A45" s="245">
        <v>35</v>
      </c>
      <c r="B45" s="442" t="s">
        <v>297</v>
      </c>
      <c r="C45" s="439">
        <v>97.05</v>
      </c>
      <c r="D45" s="440">
        <v>98.3</v>
      </c>
      <c r="E45" s="440">
        <v>94.75</v>
      </c>
      <c r="F45" s="440">
        <v>92.45</v>
      </c>
      <c r="G45" s="440">
        <v>88.9</v>
      </c>
      <c r="H45" s="440">
        <v>100.6</v>
      </c>
      <c r="I45" s="440">
        <v>104.14999999999998</v>
      </c>
      <c r="J45" s="440">
        <v>106.44999999999999</v>
      </c>
      <c r="K45" s="439">
        <v>101.85</v>
      </c>
      <c r="L45" s="439">
        <v>96</v>
      </c>
      <c r="M45" s="439">
        <v>49.117809999999999</v>
      </c>
    </row>
    <row r="46" spans="1:13">
      <c r="A46" s="245">
        <v>36</v>
      </c>
      <c r="B46" s="442" t="s">
        <v>50</v>
      </c>
      <c r="C46" s="439">
        <v>2950.6</v>
      </c>
      <c r="D46" s="440">
        <v>2943.5166666666664</v>
      </c>
      <c r="E46" s="440">
        <v>2927.7333333333327</v>
      </c>
      <c r="F46" s="440">
        <v>2904.8666666666663</v>
      </c>
      <c r="G46" s="440">
        <v>2889.0833333333326</v>
      </c>
      <c r="H46" s="440">
        <v>2966.3833333333328</v>
      </c>
      <c r="I46" s="440">
        <v>2982.1666666666665</v>
      </c>
      <c r="J46" s="440">
        <v>3005.0333333333328</v>
      </c>
      <c r="K46" s="439">
        <v>2959.3</v>
      </c>
      <c r="L46" s="439">
        <v>2920.65</v>
      </c>
      <c r="M46" s="439">
        <v>13.445589999999999</v>
      </c>
    </row>
    <row r="47" spans="1:13">
      <c r="A47" s="245">
        <v>37</v>
      </c>
      <c r="B47" s="442" t="s">
        <v>298</v>
      </c>
      <c r="C47" s="439">
        <v>156.5</v>
      </c>
      <c r="D47" s="440">
        <v>154.41666666666666</v>
      </c>
      <c r="E47" s="440">
        <v>150.33333333333331</v>
      </c>
      <c r="F47" s="440">
        <v>144.16666666666666</v>
      </c>
      <c r="G47" s="440">
        <v>140.08333333333331</v>
      </c>
      <c r="H47" s="440">
        <v>160.58333333333331</v>
      </c>
      <c r="I47" s="440">
        <v>164.66666666666663</v>
      </c>
      <c r="J47" s="440">
        <v>170.83333333333331</v>
      </c>
      <c r="K47" s="439">
        <v>158.5</v>
      </c>
      <c r="L47" s="439">
        <v>148.25</v>
      </c>
      <c r="M47" s="439">
        <v>29.922470000000001</v>
      </c>
    </row>
    <row r="48" spans="1:13">
      <c r="A48" s="245">
        <v>38</v>
      </c>
      <c r="B48" s="442" t="s">
        <v>299</v>
      </c>
      <c r="C48" s="439">
        <v>3776.6</v>
      </c>
      <c r="D48" s="440">
        <v>3778.9333333333329</v>
      </c>
      <c r="E48" s="440">
        <v>3762.8666666666659</v>
      </c>
      <c r="F48" s="440">
        <v>3749.1333333333328</v>
      </c>
      <c r="G48" s="440">
        <v>3733.0666666666657</v>
      </c>
      <c r="H48" s="440">
        <v>3792.6666666666661</v>
      </c>
      <c r="I48" s="440">
        <v>3808.7333333333327</v>
      </c>
      <c r="J48" s="440">
        <v>3822.4666666666662</v>
      </c>
      <c r="K48" s="439">
        <v>3795</v>
      </c>
      <c r="L48" s="439">
        <v>3765.2</v>
      </c>
      <c r="M48" s="439">
        <v>0.13996</v>
      </c>
    </row>
    <row r="49" spans="1:13">
      <c r="A49" s="245">
        <v>39</v>
      </c>
      <c r="B49" s="442" t="s">
        <v>300</v>
      </c>
      <c r="C49" s="439">
        <v>1975.05</v>
      </c>
      <c r="D49" s="440">
        <v>1972.45</v>
      </c>
      <c r="E49" s="440">
        <v>1954.9</v>
      </c>
      <c r="F49" s="440">
        <v>1934.75</v>
      </c>
      <c r="G49" s="440">
        <v>1917.2</v>
      </c>
      <c r="H49" s="440">
        <v>1992.6000000000001</v>
      </c>
      <c r="I49" s="440">
        <v>2010.1499999999999</v>
      </c>
      <c r="J49" s="440">
        <v>2030.3000000000002</v>
      </c>
      <c r="K49" s="439">
        <v>1990</v>
      </c>
      <c r="L49" s="439">
        <v>1952.3</v>
      </c>
      <c r="M49" s="439">
        <v>2.9027099999999999</v>
      </c>
    </row>
    <row r="50" spans="1:13">
      <c r="A50" s="245">
        <v>40</v>
      </c>
      <c r="B50" s="442" t="s">
        <v>301</v>
      </c>
      <c r="C50" s="439">
        <v>8863.65</v>
      </c>
      <c r="D50" s="440">
        <v>8921.15</v>
      </c>
      <c r="E50" s="440">
        <v>8792.4499999999989</v>
      </c>
      <c r="F50" s="440">
        <v>8721.25</v>
      </c>
      <c r="G50" s="440">
        <v>8592.5499999999993</v>
      </c>
      <c r="H50" s="440">
        <v>8992.3499999999985</v>
      </c>
      <c r="I50" s="440">
        <v>9121.0499999999993</v>
      </c>
      <c r="J50" s="440">
        <v>9192.2499999999982</v>
      </c>
      <c r="K50" s="439">
        <v>9049.85</v>
      </c>
      <c r="L50" s="439">
        <v>8849.9500000000007</v>
      </c>
      <c r="M50" s="439">
        <v>0.11216</v>
      </c>
    </row>
    <row r="51" spans="1:13">
      <c r="A51" s="245">
        <v>41</v>
      </c>
      <c r="B51" s="442" t="s">
        <v>52</v>
      </c>
      <c r="C51" s="439">
        <v>964</v>
      </c>
      <c r="D51" s="440">
        <v>967.18333333333339</v>
      </c>
      <c r="E51" s="440">
        <v>956.86666666666679</v>
      </c>
      <c r="F51" s="440">
        <v>949.73333333333335</v>
      </c>
      <c r="G51" s="440">
        <v>939.41666666666674</v>
      </c>
      <c r="H51" s="440">
        <v>974.31666666666683</v>
      </c>
      <c r="I51" s="440">
        <v>984.63333333333344</v>
      </c>
      <c r="J51" s="440">
        <v>991.76666666666688</v>
      </c>
      <c r="K51" s="439">
        <v>977.5</v>
      </c>
      <c r="L51" s="439">
        <v>960.05</v>
      </c>
      <c r="M51" s="439">
        <v>16.976050000000001</v>
      </c>
    </row>
    <row r="52" spans="1:13">
      <c r="A52" s="245">
        <v>42</v>
      </c>
      <c r="B52" s="442" t="s">
        <v>302</v>
      </c>
      <c r="C52" s="439">
        <v>580.25</v>
      </c>
      <c r="D52" s="440">
        <v>577.03333333333342</v>
      </c>
      <c r="E52" s="440">
        <v>570.41666666666686</v>
      </c>
      <c r="F52" s="440">
        <v>560.58333333333348</v>
      </c>
      <c r="G52" s="440">
        <v>553.96666666666692</v>
      </c>
      <c r="H52" s="440">
        <v>586.86666666666679</v>
      </c>
      <c r="I52" s="440">
        <v>593.48333333333335</v>
      </c>
      <c r="J52" s="440">
        <v>603.31666666666672</v>
      </c>
      <c r="K52" s="439">
        <v>583.65</v>
      </c>
      <c r="L52" s="439">
        <v>567.20000000000005</v>
      </c>
      <c r="M52" s="439">
        <v>4.1063900000000002</v>
      </c>
    </row>
    <row r="53" spans="1:13">
      <c r="A53" s="245">
        <v>43</v>
      </c>
      <c r="B53" s="442" t="s">
        <v>227</v>
      </c>
      <c r="C53" s="439">
        <v>3194.5</v>
      </c>
      <c r="D53" s="440">
        <v>3205.1833333333329</v>
      </c>
      <c r="E53" s="440">
        <v>3170.3666666666659</v>
      </c>
      <c r="F53" s="440">
        <v>3146.2333333333331</v>
      </c>
      <c r="G53" s="440">
        <v>3111.4166666666661</v>
      </c>
      <c r="H53" s="440">
        <v>3229.3166666666657</v>
      </c>
      <c r="I53" s="440">
        <v>3264.1333333333323</v>
      </c>
      <c r="J53" s="440">
        <v>3288.2666666666655</v>
      </c>
      <c r="K53" s="439">
        <v>3240</v>
      </c>
      <c r="L53" s="439">
        <v>3181.05</v>
      </c>
      <c r="M53" s="439">
        <v>2.36409</v>
      </c>
    </row>
    <row r="54" spans="1:13">
      <c r="A54" s="245">
        <v>44</v>
      </c>
      <c r="B54" s="442" t="s">
        <v>54</v>
      </c>
      <c r="C54" s="439">
        <v>744.25</v>
      </c>
      <c r="D54" s="440">
        <v>740.83333333333337</v>
      </c>
      <c r="E54" s="440">
        <v>736.31666666666672</v>
      </c>
      <c r="F54" s="440">
        <v>728.38333333333333</v>
      </c>
      <c r="G54" s="440">
        <v>723.86666666666667</v>
      </c>
      <c r="H54" s="440">
        <v>748.76666666666677</v>
      </c>
      <c r="I54" s="440">
        <v>753.28333333333342</v>
      </c>
      <c r="J54" s="440">
        <v>761.21666666666681</v>
      </c>
      <c r="K54" s="439">
        <v>745.35</v>
      </c>
      <c r="L54" s="439">
        <v>732.9</v>
      </c>
      <c r="M54" s="439">
        <v>77.951250000000002</v>
      </c>
    </row>
    <row r="55" spans="1:13">
      <c r="A55" s="245">
        <v>45</v>
      </c>
      <c r="B55" s="442" t="s">
        <v>303</v>
      </c>
      <c r="C55" s="439">
        <v>2524.1999999999998</v>
      </c>
      <c r="D55" s="440">
        <v>2524.0666666666666</v>
      </c>
      <c r="E55" s="440">
        <v>2498.1333333333332</v>
      </c>
      <c r="F55" s="440">
        <v>2472.0666666666666</v>
      </c>
      <c r="G55" s="440">
        <v>2446.1333333333332</v>
      </c>
      <c r="H55" s="440">
        <v>2550.1333333333332</v>
      </c>
      <c r="I55" s="440">
        <v>2576.0666666666666</v>
      </c>
      <c r="J55" s="440">
        <v>2602.1333333333332</v>
      </c>
      <c r="K55" s="439">
        <v>2550</v>
      </c>
      <c r="L55" s="439">
        <v>2498</v>
      </c>
      <c r="M55" s="439">
        <v>0.45283000000000001</v>
      </c>
    </row>
    <row r="56" spans="1:13">
      <c r="A56" s="245">
        <v>46</v>
      </c>
      <c r="B56" s="442" t="s">
        <v>304</v>
      </c>
      <c r="C56" s="439">
        <v>1324</v>
      </c>
      <c r="D56" s="440">
        <v>1327.9166666666667</v>
      </c>
      <c r="E56" s="440">
        <v>1311.3333333333335</v>
      </c>
      <c r="F56" s="440">
        <v>1298.6666666666667</v>
      </c>
      <c r="G56" s="440">
        <v>1282.0833333333335</v>
      </c>
      <c r="H56" s="440">
        <v>1340.5833333333335</v>
      </c>
      <c r="I56" s="440">
        <v>1357.166666666667</v>
      </c>
      <c r="J56" s="440">
        <v>1369.8333333333335</v>
      </c>
      <c r="K56" s="439">
        <v>1344.5</v>
      </c>
      <c r="L56" s="439">
        <v>1315.25</v>
      </c>
      <c r="M56" s="439">
        <v>2.67191</v>
      </c>
    </row>
    <row r="57" spans="1:13">
      <c r="A57" s="245">
        <v>47</v>
      </c>
      <c r="B57" s="442" t="s">
        <v>305</v>
      </c>
      <c r="C57" s="439">
        <v>933.15</v>
      </c>
      <c r="D57" s="440">
        <v>932.94999999999993</v>
      </c>
      <c r="E57" s="440">
        <v>912.19999999999982</v>
      </c>
      <c r="F57" s="440">
        <v>891.24999999999989</v>
      </c>
      <c r="G57" s="440">
        <v>870.49999999999977</v>
      </c>
      <c r="H57" s="440">
        <v>953.89999999999986</v>
      </c>
      <c r="I57" s="440">
        <v>974.65000000000009</v>
      </c>
      <c r="J57" s="440">
        <v>995.59999999999991</v>
      </c>
      <c r="K57" s="439">
        <v>953.7</v>
      </c>
      <c r="L57" s="439">
        <v>912</v>
      </c>
      <c r="M57" s="439">
        <v>12.508649999999999</v>
      </c>
    </row>
    <row r="58" spans="1:13">
      <c r="A58" s="245">
        <v>48</v>
      </c>
      <c r="B58" s="442" t="s">
        <v>55</v>
      </c>
      <c r="C58" s="439">
        <v>4179.8999999999996</v>
      </c>
      <c r="D58" s="440">
        <v>4193.1333333333332</v>
      </c>
      <c r="E58" s="440">
        <v>4152.7666666666664</v>
      </c>
      <c r="F58" s="440">
        <v>4125.6333333333332</v>
      </c>
      <c r="G58" s="440">
        <v>4085.2666666666664</v>
      </c>
      <c r="H58" s="440">
        <v>4220.2666666666664</v>
      </c>
      <c r="I58" s="440">
        <v>4260.6333333333332</v>
      </c>
      <c r="J58" s="440">
        <v>4287.7666666666664</v>
      </c>
      <c r="K58" s="439">
        <v>4233.5</v>
      </c>
      <c r="L58" s="439">
        <v>4166</v>
      </c>
      <c r="M58" s="439">
        <v>3.3257099999999999</v>
      </c>
    </row>
    <row r="59" spans="1:13">
      <c r="A59" s="245">
        <v>49</v>
      </c>
      <c r="B59" s="442" t="s">
        <v>306</v>
      </c>
      <c r="C59" s="439">
        <v>301.7</v>
      </c>
      <c r="D59" s="440">
        <v>300.91666666666669</v>
      </c>
      <c r="E59" s="440">
        <v>298.83333333333337</v>
      </c>
      <c r="F59" s="440">
        <v>295.9666666666667</v>
      </c>
      <c r="G59" s="440">
        <v>293.88333333333338</v>
      </c>
      <c r="H59" s="440">
        <v>303.78333333333336</v>
      </c>
      <c r="I59" s="440">
        <v>305.86666666666673</v>
      </c>
      <c r="J59" s="440">
        <v>308.73333333333335</v>
      </c>
      <c r="K59" s="439">
        <v>303</v>
      </c>
      <c r="L59" s="439">
        <v>298.05</v>
      </c>
      <c r="M59" s="439">
        <v>8.4060199999999998</v>
      </c>
    </row>
    <row r="60" spans="1:13" ht="12" customHeight="1">
      <c r="A60" s="245">
        <v>50</v>
      </c>
      <c r="B60" s="442" t="s">
        <v>307</v>
      </c>
      <c r="C60" s="439">
        <v>1054.5999999999999</v>
      </c>
      <c r="D60" s="440">
        <v>1058.1333333333332</v>
      </c>
      <c r="E60" s="440">
        <v>1046.4666666666665</v>
      </c>
      <c r="F60" s="440">
        <v>1038.3333333333333</v>
      </c>
      <c r="G60" s="440">
        <v>1026.6666666666665</v>
      </c>
      <c r="H60" s="440">
        <v>1066.2666666666664</v>
      </c>
      <c r="I60" s="440">
        <v>1077.9333333333334</v>
      </c>
      <c r="J60" s="440">
        <v>1086.0666666666664</v>
      </c>
      <c r="K60" s="439">
        <v>1069.8</v>
      </c>
      <c r="L60" s="439">
        <v>1050</v>
      </c>
      <c r="M60" s="439">
        <v>0.53724000000000005</v>
      </c>
    </row>
    <row r="61" spans="1:13">
      <c r="A61" s="245">
        <v>51</v>
      </c>
      <c r="B61" s="442" t="s">
        <v>58</v>
      </c>
      <c r="C61" s="439">
        <v>6086.4</v>
      </c>
      <c r="D61" s="440">
        <v>5959.4666666666672</v>
      </c>
      <c r="E61" s="440">
        <v>5803.9333333333343</v>
      </c>
      <c r="F61" s="440">
        <v>5521.4666666666672</v>
      </c>
      <c r="G61" s="440">
        <v>5365.9333333333343</v>
      </c>
      <c r="H61" s="440">
        <v>6241.9333333333343</v>
      </c>
      <c r="I61" s="440">
        <v>6397.4666666666672</v>
      </c>
      <c r="J61" s="440">
        <v>6679.9333333333343</v>
      </c>
      <c r="K61" s="439">
        <v>6115</v>
      </c>
      <c r="L61" s="439">
        <v>5677</v>
      </c>
      <c r="M61" s="439">
        <v>52.961199999999998</v>
      </c>
    </row>
    <row r="62" spans="1:13">
      <c r="A62" s="245">
        <v>52</v>
      </c>
      <c r="B62" s="442" t="s">
        <v>57</v>
      </c>
      <c r="C62" s="439">
        <v>11993.1</v>
      </c>
      <c r="D62" s="440">
        <v>11900.483333333332</v>
      </c>
      <c r="E62" s="440">
        <v>11592.966666666664</v>
      </c>
      <c r="F62" s="440">
        <v>11192.833333333332</v>
      </c>
      <c r="G62" s="440">
        <v>10885.316666666664</v>
      </c>
      <c r="H62" s="440">
        <v>12300.616666666663</v>
      </c>
      <c r="I62" s="440">
        <v>12608.13333333333</v>
      </c>
      <c r="J62" s="440">
        <v>13008.266666666663</v>
      </c>
      <c r="K62" s="439">
        <v>12208</v>
      </c>
      <c r="L62" s="439">
        <v>11500.35</v>
      </c>
      <c r="M62" s="439">
        <v>6.2999799999999997</v>
      </c>
    </row>
    <row r="63" spans="1:13">
      <c r="A63" s="245">
        <v>53</v>
      </c>
      <c r="B63" s="442" t="s">
        <v>228</v>
      </c>
      <c r="C63" s="439">
        <v>3520.5</v>
      </c>
      <c r="D63" s="440">
        <v>3518.5166666666664</v>
      </c>
      <c r="E63" s="440">
        <v>3496.0333333333328</v>
      </c>
      <c r="F63" s="440">
        <v>3471.5666666666666</v>
      </c>
      <c r="G63" s="440">
        <v>3449.083333333333</v>
      </c>
      <c r="H63" s="440">
        <v>3542.9833333333327</v>
      </c>
      <c r="I63" s="440">
        <v>3565.4666666666662</v>
      </c>
      <c r="J63" s="440">
        <v>3589.9333333333325</v>
      </c>
      <c r="K63" s="439">
        <v>3541</v>
      </c>
      <c r="L63" s="439">
        <v>3494.05</v>
      </c>
      <c r="M63" s="439">
        <v>0.33023999999999998</v>
      </c>
    </row>
    <row r="64" spans="1:13">
      <c r="A64" s="245">
        <v>54</v>
      </c>
      <c r="B64" s="442" t="s">
        <v>59</v>
      </c>
      <c r="C64" s="439">
        <v>2269.3000000000002</v>
      </c>
      <c r="D64" s="440">
        <v>2277.3333333333335</v>
      </c>
      <c r="E64" s="440">
        <v>2240.9666666666672</v>
      </c>
      <c r="F64" s="440">
        <v>2212.6333333333337</v>
      </c>
      <c r="G64" s="440">
        <v>2176.2666666666673</v>
      </c>
      <c r="H64" s="440">
        <v>2305.666666666667</v>
      </c>
      <c r="I64" s="440">
        <v>2342.0333333333328</v>
      </c>
      <c r="J64" s="440">
        <v>2370.3666666666668</v>
      </c>
      <c r="K64" s="439">
        <v>2313.6999999999998</v>
      </c>
      <c r="L64" s="439">
        <v>2249</v>
      </c>
      <c r="M64" s="439">
        <v>5.13347</v>
      </c>
    </row>
    <row r="65" spans="1:13">
      <c r="A65" s="245">
        <v>55</v>
      </c>
      <c r="B65" s="442" t="s">
        <v>308</v>
      </c>
      <c r="C65" s="439">
        <v>141</v>
      </c>
      <c r="D65" s="440">
        <v>141.43333333333331</v>
      </c>
      <c r="E65" s="440">
        <v>138.96666666666661</v>
      </c>
      <c r="F65" s="440">
        <v>136.93333333333331</v>
      </c>
      <c r="G65" s="440">
        <v>134.46666666666661</v>
      </c>
      <c r="H65" s="440">
        <v>143.46666666666661</v>
      </c>
      <c r="I65" s="440">
        <v>145.93333333333331</v>
      </c>
      <c r="J65" s="440">
        <v>147.96666666666661</v>
      </c>
      <c r="K65" s="439">
        <v>143.9</v>
      </c>
      <c r="L65" s="439">
        <v>139.4</v>
      </c>
      <c r="M65" s="439">
        <v>5.3914600000000004</v>
      </c>
    </row>
    <row r="66" spans="1:13">
      <c r="A66" s="245">
        <v>56</v>
      </c>
      <c r="B66" s="442" t="s">
        <v>309</v>
      </c>
      <c r="C66" s="439">
        <v>353.3</v>
      </c>
      <c r="D66" s="440">
        <v>352.5</v>
      </c>
      <c r="E66" s="440">
        <v>348.8</v>
      </c>
      <c r="F66" s="440">
        <v>344.3</v>
      </c>
      <c r="G66" s="440">
        <v>340.6</v>
      </c>
      <c r="H66" s="440">
        <v>357</v>
      </c>
      <c r="I66" s="440">
        <v>360.70000000000005</v>
      </c>
      <c r="J66" s="440">
        <v>365.2</v>
      </c>
      <c r="K66" s="439">
        <v>356.2</v>
      </c>
      <c r="L66" s="439">
        <v>348</v>
      </c>
      <c r="M66" s="439">
        <v>17.176089999999999</v>
      </c>
    </row>
    <row r="67" spans="1:13">
      <c r="A67" s="245">
        <v>57</v>
      </c>
      <c r="B67" s="442" t="s">
        <v>229</v>
      </c>
      <c r="C67" s="439">
        <v>320.3</v>
      </c>
      <c r="D67" s="440">
        <v>319.36666666666667</v>
      </c>
      <c r="E67" s="440">
        <v>316.53333333333336</v>
      </c>
      <c r="F67" s="440">
        <v>312.76666666666671</v>
      </c>
      <c r="G67" s="440">
        <v>309.93333333333339</v>
      </c>
      <c r="H67" s="440">
        <v>323.13333333333333</v>
      </c>
      <c r="I67" s="440">
        <v>325.96666666666658</v>
      </c>
      <c r="J67" s="440">
        <v>329.73333333333329</v>
      </c>
      <c r="K67" s="439">
        <v>322.2</v>
      </c>
      <c r="L67" s="439">
        <v>315.60000000000002</v>
      </c>
      <c r="M67" s="439">
        <v>29.848859999999998</v>
      </c>
    </row>
    <row r="68" spans="1:13">
      <c r="A68" s="245">
        <v>58</v>
      </c>
      <c r="B68" s="442" t="s">
        <v>60</v>
      </c>
      <c r="C68" s="439">
        <v>84.75</v>
      </c>
      <c r="D68" s="440">
        <v>83.966666666666669</v>
      </c>
      <c r="E68" s="440">
        <v>82.63333333333334</v>
      </c>
      <c r="F68" s="440">
        <v>80.516666666666666</v>
      </c>
      <c r="G68" s="440">
        <v>79.183333333333337</v>
      </c>
      <c r="H68" s="440">
        <v>86.083333333333343</v>
      </c>
      <c r="I68" s="440">
        <v>87.416666666666657</v>
      </c>
      <c r="J68" s="440">
        <v>89.533333333333346</v>
      </c>
      <c r="K68" s="439">
        <v>85.3</v>
      </c>
      <c r="L68" s="439">
        <v>81.849999999999994</v>
      </c>
      <c r="M68" s="439">
        <v>599.37914000000001</v>
      </c>
    </row>
    <row r="69" spans="1:13">
      <c r="A69" s="245">
        <v>59</v>
      </c>
      <c r="B69" s="442" t="s">
        <v>61</v>
      </c>
      <c r="C69" s="439">
        <v>80.75</v>
      </c>
      <c r="D69" s="440">
        <v>81.016666666666666</v>
      </c>
      <c r="E69" s="440">
        <v>80.133333333333326</v>
      </c>
      <c r="F69" s="440">
        <v>79.516666666666666</v>
      </c>
      <c r="G69" s="440">
        <v>78.633333333333326</v>
      </c>
      <c r="H69" s="440">
        <v>81.633333333333326</v>
      </c>
      <c r="I69" s="440">
        <v>82.51666666666668</v>
      </c>
      <c r="J69" s="440">
        <v>83.133333333333326</v>
      </c>
      <c r="K69" s="439">
        <v>81.900000000000006</v>
      </c>
      <c r="L69" s="439">
        <v>80.400000000000006</v>
      </c>
      <c r="M69" s="439">
        <v>51.229599999999998</v>
      </c>
    </row>
    <row r="70" spans="1:13">
      <c r="A70" s="245">
        <v>60</v>
      </c>
      <c r="B70" s="442" t="s">
        <v>310</v>
      </c>
      <c r="C70" s="439">
        <v>26.75</v>
      </c>
      <c r="D70" s="440">
        <v>26.683333333333334</v>
      </c>
      <c r="E70" s="440">
        <v>26.366666666666667</v>
      </c>
      <c r="F70" s="440">
        <v>25.983333333333334</v>
      </c>
      <c r="G70" s="440">
        <v>25.666666666666668</v>
      </c>
      <c r="H70" s="440">
        <v>27.066666666666666</v>
      </c>
      <c r="I70" s="440">
        <v>27.383333333333336</v>
      </c>
      <c r="J70" s="440">
        <v>27.766666666666666</v>
      </c>
      <c r="K70" s="439">
        <v>27</v>
      </c>
      <c r="L70" s="439">
        <v>26.3</v>
      </c>
      <c r="M70" s="439">
        <v>111.52405</v>
      </c>
    </row>
    <row r="71" spans="1:13">
      <c r="A71" s="245">
        <v>61</v>
      </c>
      <c r="B71" s="442" t="s">
        <v>62</v>
      </c>
      <c r="C71" s="439">
        <v>1632.1</v>
      </c>
      <c r="D71" s="440">
        <v>1614.2333333333333</v>
      </c>
      <c r="E71" s="440">
        <v>1569.4666666666667</v>
      </c>
      <c r="F71" s="440">
        <v>1506.8333333333333</v>
      </c>
      <c r="G71" s="440">
        <v>1462.0666666666666</v>
      </c>
      <c r="H71" s="440">
        <v>1676.8666666666668</v>
      </c>
      <c r="I71" s="440">
        <v>1721.6333333333337</v>
      </c>
      <c r="J71" s="440">
        <v>1784.2666666666669</v>
      </c>
      <c r="K71" s="439">
        <v>1659</v>
      </c>
      <c r="L71" s="439">
        <v>1551.6</v>
      </c>
      <c r="M71" s="439">
        <v>51.033549999999998</v>
      </c>
    </row>
    <row r="72" spans="1:13">
      <c r="A72" s="245">
        <v>62</v>
      </c>
      <c r="B72" s="442" t="s">
        <v>311</v>
      </c>
      <c r="C72" s="439">
        <v>5351.5</v>
      </c>
      <c r="D72" s="440">
        <v>5332.6166666666668</v>
      </c>
      <c r="E72" s="440">
        <v>5298.8833333333332</v>
      </c>
      <c r="F72" s="440">
        <v>5246.2666666666664</v>
      </c>
      <c r="G72" s="440">
        <v>5212.5333333333328</v>
      </c>
      <c r="H72" s="440">
        <v>5385.2333333333336</v>
      </c>
      <c r="I72" s="440">
        <v>5418.9666666666672</v>
      </c>
      <c r="J72" s="440">
        <v>5471.5833333333339</v>
      </c>
      <c r="K72" s="439">
        <v>5366.35</v>
      </c>
      <c r="L72" s="439">
        <v>5280</v>
      </c>
      <c r="M72" s="439">
        <v>0.16744999999999999</v>
      </c>
    </row>
    <row r="73" spans="1:13">
      <c r="A73" s="245">
        <v>63</v>
      </c>
      <c r="B73" s="442" t="s">
        <v>65</v>
      </c>
      <c r="C73" s="439">
        <v>809.1</v>
      </c>
      <c r="D73" s="440">
        <v>808.11666666666667</v>
      </c>
      <c r="E73" s="440">
        <v>803.23333333333335</v>
      </c>
      <c r="F73" s="440">
        <v>797.36666666666667</v>
      </c>
      <c r="G73" s="440">
        <v>792.48333333333335</v>
      </c>
      <c r="H73" s="440">
        <v>813.98333333333335</v>
      </c>
      <c r="I73" s="440">
        <v>818.86666666666679</v>
      </c>
      <c r="J73" s="440">
        <v>824.73333333333335</v>
      </c>
      <c r="K73" s="439">
        <v>813</v>
      </c>
      <c r="L73" s="439">
        <v>802.25</v>
      </c>
      <c r="M73" s="439">
        <v>3.8661799999999999</v>
      </c>
    </row>
    <row r="74" spans="1:13">
      <c r="A74" s="245">
        <v>64</v>
      </c>
      <c r="B74" s="442" t="s">
        <v>312</v>
      </c>
      <c r="C74" s="439">
        <v>364.35</v>
      </c>
      <c r="D74" s="440">
        <v>365.84999999999997</v>
      </c>
      <c r="E74" s="440">
        <v>361.19999999999993</v>
      </c>
      <c r="F74" s="440">
        <v>358.04999999999995</v>
      </c>
      <c r="G74" s="440">
        <v>353.39999999999992</v>
      </c>
      <c r="H74" s="440">
        <v>368.99999999999994</v>
      </c>
      <c r="I74" s="440">
        <v>373.64999999999992</v>
      </c>
      <c r="J74" s="440">
        <v>376.79999999999995</v>
      </c>
      <c r="K74" s="439">
        <v>370.5</v>
      </c>
      <c r="L74" s="439">
        <v>362.7</v>
      </c>
      <c r="M74" s="439">
        <v>1.3305400000000001</v>
      </c>
    </row>
    <row r="75" spans="1:13">
      <c r="A75" s="245">
        <v>65</v>
      </c>
      <c r="B75" s="442" t="s">
        <v>64</v>
      </c>
      <c r="C75" s="439">
        <v>152.05000000000001</v>
      </c>
      <c r="D75" s="440">
        <v>151.70000000000002</v>
      </c>
      <c r="E75" s="440">
        <v>150.45000000000005</v>
      </c>
      <c r="F75" s="440">
        <v>148.85000000000002</v>
      </c>
      <c r="G75" s="440">
        <v>147.60000000000005</v>
      </c>
      <c r="H75" s="440">
        <v>153.30000000000004</v>
      </c>
      <c r="I75" s="440">
        <v>154.54999999999998</v>
      </c>
      <c r="J75" s="440">
        <v>156.15000000000003</v>
      </c>
      <c r="K75" s="439">
        <v>152.94999999999999</v>
      </c>
      <c r="L75" s="439">
        <v>150.1</v>
      </c>
      <c r="M75" s="439">
        <v>57.936880000000002</v>
      </c>
    </row>
    <row r="76" spans="1:13" s="13" customFormat="1">
      <c r="A76" s="245">
        <v>66</v>
      </c>
      <c r="B76" s="442" t="s">
        <v>66</v>
      </c>
      <c r="C76" s="439">
        <v>758.35</v>
      </c>
      <c r="D76" s="440">
        <v>756.7833333333333</v>
      </c>
      <c r="E76" s="440">
        <v>750.56666666666661</v>
      </c>
      <c r="F76" s="440">
        <v>742.7833333333333</v>
      </c>
      <c r="G76" s="440">
        <v>736.56666666666661</v>
      </c>
      <c r="H76" s="440">
        <v>764.56666666666661</v>
      </c>
      <c r="I76" s="440">
        <v>770.7833333333333</v>
      </c>
      <c r="J76" s="440">
        <v>778.56666666666661</v>
      </c>
      <c r="K76" s="439">
        <v>763</v>
      </c>
      <c r="L76" s="439">
        <v>749</v>
      </c>
      <c r="M76" s="439">
        <v>34.426960000000001</v>
      </c>
    </row>
    <row r="77" spans="1:13" s="13" customFormat="1">
      <c r="A77" s="245">
        <v>67</v>
      </c>
      <c r="B77" s="442" t="s">
        <v>69</v>
      </c>
      <c r="C77" s="439">
        <v>75.8</v>
      </c>
      <c r="D77" s="440">
        <v>75.666666666666671</v>
      </c>
      <c r="E77" s="440">
        <v>74.833333333333343</v>
      </c>
      <c r="F77" s="440">
        <v>73.866666666666674</v>
      </c>
      <c r="G77" s="440">
        <v>73.033333333333346</v>
      </c>
      <c r="H77" s="440">
        <v>76.63333333333334</v>
      </c>
      <c r="I77" s="440">
        <v>77.466666666666683</v>
      </c>
      <c r="J77" s="440">
        <v>78.433333333333337</v>
      </c>
      <c r="K77" s="439">
        <v>76.5</v>
      </c>
      <c r="L77" s="439">
        <v>74.7</v>
      </c>
      <c r="M77" s="439">
        <v>501.34183000000002</v>
      </c>
    </row>
    <row r="78" spans="1:13" s="13" customFormat="1">
      <c r="A78" s="245">
        <v>68</v>
      </c>
      <c r="B78" s="442" t="s">
        <v>73</v>
      </c>
      <c r="C78" s="439">
        <v>483.55</v>
      </c>
      <c r="D78" s="440">
        <v>484.59999999999997</v>
      </c>
      <c r="E78" s="440">
        <v>481.69999999999993</v>
      </c>
      <c r="F78" s="440">
        <v>479.84999999999997</v>
      </c>
      <c r="G78" s="440">
        <v>476.94999999999993</v>
      </c>
      <c r="H78" s="440">
        <v>486.44999999999993</v>
      </c>
      <c r="I78" s="440">
        <v>489.34999999999991</v>
      </c>
      <c r="J78" s="440">
        <v>491.19999999999993</v>
      </c>
      <c r="K78" s="439">
        <v>487.5</v>
      </c>
      <c r="L78" s="439">
        <v>482.75</v>
      </c>
      <c r="M78" s="439">
        <v>36.943170000000002</v>
      </c>
    </row>
    <row r="79" spans="1:13" s="13" customFormat="1">
      <c r="A79" s="245">
        <v>69</v>
      </c>
      <c r="B79" s="442" t="s">
        <v>739</v>
      </c>
      <c r="C79" s="439">
        <v>12742.9</v>
      </c>
      <c r="D79" s="440">
        <v>12764.633333333333</v>
      </c>
      <c r="E79" s="440">
        <v>12659.266666666666</v>
      </c>
      <c r="F79" s="440">
        <v>12575.633333333333</v>
      </c>
      <c r="G79" s="440">
        <v>12470.266666666666</v>
      </c>
      <c r="H79" s="440">
        <v>12848.266666666666</v>
      </c>
      <c r="I79" s="440">
        <v>12953.633333333331</v>
      </c>
      <c r="J79" s="440">
        <v>13037.266666666666</v>
      </c>
      <c r="K79" s="439">
        <v>12870</v>
      </c>
      <c r="L79" s="439">
        <v>12681</v>
      </c>
      <c r="M79" s="439">
        <v>2.427E-2</v>
      </c>
    </row>
    <row r="80" spans="1:13" s="13" customFormat="1">
      <c r="A80" s="245">
        <v>70</v>
      </c>
      <c r="B80" s="442" t="s">
        <v>68</v>
      </c>
      <c r="C80" s="439">
        <v>545.15</v>
      </c>
      <c r="D80" s="440">
        <v>544.44999999999993</v>
      </c>
      <c r="E80" s="440">
        <v>541.04999999999984</v>
      </c>
      <c r="F80" s="440">
        <v>536.94999999999993</v>
      </c>
      <c r="G80" s="440">
        <v>533.54999999999984</v>
      </c>
      <c r="H80" s="440">
        <v>548.54999999999984</v>
      </c>
      <c r="I80" s="440">
        <v>551.94999999999993</v>
      </c>
      <c r="J80" s="440">
        <v>556.04999999999984</v>
      </c>
      <c r="K80" s="439">
        <v>547.85</v>
      </c>
      <c r="L80" s="439">
        <v>540.35</v>
      </c>
      <c r="M80" s="439">
        <v>68.888549999999995</v>
      </c>
    </row>
    <row r="81" spans="1:13" s="13" customFormat="1">
      <c r="A81" s="245">
        <v>71</v>
      </c>
      <c r="B81" s="442" t="s">
        <v>70</v>
      </c>
      <c r="C81" s="439">
        <v>414.75</v>
      </c>
      <c r="D81" s="440">
        <v>412.0333333333333</v>
      </c>
      <c r="E81" s="440">
        <v>408.56666666666661</v>
      </c>
      <c r="F81" s="440">
        <v>402.38333333333333</v>
      </c>
      <c r="G81" s="440">
        <v>398.91666666666663</v>
      </c>
      <c r="H81" s="440">
        <v>418.21666666666658</v>
      </c>
      <c r="I81" s="440">
        <v>421.68333333333328</v>
      </c>
      <c r="J81" s="440">
        <v>427.86666666666656</v>
      </c>
      <c r="K81" s="439">
        <v>415.5</v>
      </c>
      <c r="L81" s="439">
        <v>405.85</v>
      </c>
      <c r="M81" s="439">
        <v>43.643900000000002</v>
      </c>
    </row>
    <row r="82" spans="1:13" s="13" customFormat="1">
      <c r="A82" s="245">
        <v>72</v>
      </c>
      <c r="B82" s="442" t="s">
        <v>313</v>
      </c>
      <c r="C82" s="439">
        <v>1249.6500000000001</v>
      </c>
      <c r="D82" s="440">
        <v>1260.4666666666667</v>
      </c>
      <c r="E82" s="440">
        <v>1224.9333333333334</v>
      </c>
      <c r="F82" s="440">
        <v>1200.2166666666667</v>
      </c>
      <c r="G82" s="440">
        <v>1164.6833333333334</v>
      </c>
      <c r="H82" s="440">
        <v>1285.1833333333334</v>
      </c>
      <c r="I82" s="440">
        <v>1320.7166666666667</v>
      </c>
      <c r="J82" s="440">
        <v>1345.4333333333334</v>
      </c>
      <c r="K82" s="439">
        <v>1296</v>
      </c>
      <c r="L82" s="439">
        <v>1235.75</v>
      </c>
      <c r="M82" s="439">
        <v>2.6919400000000002</v>
      </c>
    </row>
    <row r="83" spans="1:13" s="13" customFormat="1">
      <c r="A83" s="245">
        <v>73</v>
      </c>
      <c r="B83" s="442" t="s">
        <v>314</v>
      </c>
      <c r="C83" s="439">
        <v>390.95</v>
      </c>
      <c r="D83" s="440">
        <v>390.09999999999997</v>
      </c>
      <c r="E83" s="440">
        <v>382.39999999999992</v>
      </c>
      <c r="F83" s="440">
        <v>373.84999999999997</v>
      </c>
      <c r="G83" s="440">
        <v>366.14999999999992</v>
      </c>
      <c r="H83" s="440">
        <v>398.64999999999992</v>
      </c>
      <c r="I83" s="440">
        <v>406.34999999999997</v>
      </c>
      <c r="J83" s="440">
        <v>414.89999999999992</v>
      </c>
      <c r="K83" s="439">
        <v>397.8</v>
      </c>
      <c r="L83" s="439">
        <v>381.55</v>
      </c>
      <c r="M83" s="439">
        <v>48.73301</v>
      </c>
    </row>
    <row r="84" spans="1:13" s="13" customFormat="1">
      <c r="A84" s="245">
        <v>74</v>
      </c>
      <c r="B84" s="442" t="s">
        <v>315</v>
      </c>
      <c r="C84" s="439">
        <v>113.35</v>
      </c>
      <c r="D84" s="440">
        <v>113.45</v>
      </c>
      <c r="E84" s="440">
        <v>112.05000000000001</v>
      </c>
      <c r="F84" s="440">
        <v>110.75000000000001</v>
      </c>
      <c r="G84" s="440">
        <v>109.35000000000002</v>
      </c>
      <c r="H84" s="440">
        <v>114.75</v>
      </c>
      <c r="I84" s="440">
        <v>116.15</v>
      </c>
      <c r="J84" s="440">
        <v>117.44999999999999</v>
      </c>
      <c r="K84" s="439">
        <v>114.85</v>
      </c>
      <c r="L84" s="439">
        <v>112.15</v>
      </c>
      <c r="M84" s="439">
        <v>6.7591299999999999</v>
      </c>
    </row>
    <row r="85" spans="1:13" s="13" customFormat="1">
      <c r="A85" s="245">
        <v>75</v>
      </c>
      <c r="B85" s="442" t="s">
        <v>316</v>
      </c>
      <c r="C85" s="439">
        <v>6021</v>
      </c>
      <c r="D85" s="440">
        <v>6056.7333333333336</v>
      </c>
      <c r="E85" s="440">
        <v>5963.4666666666672</v>
      </c>
      <c r="F85" s="440">
        <v>5905.9333333333334</v>
      </c>
      <c r="G85" s="440">
        <v>5812.666666666667</v>
      </c>
      <c r="H85" s="440">
        <v>6114.2666666666673</v>
      </c>
      <c r="I85" s="440">
        <v>6207.5333333333338</v>
      </c>
      <c r="J85" s="440">
        <v>6265.0666666666675</v>
      </c>
      <c r="K85" s="439">
        <v>6150</v>
      </c>
      <c r="L85" s="439">
        <v>5999.2</v>
      </c>
      <c r="M85" s="439">
        <v>0.31252999999999997</v>
      </c>
    </row>
    <row r="86" spans="1:13" s="13" customFormat="1">
      <c r="A86" s="245">
        <v>76</v>
      </c>
      <c r="B86" s="442" t="s">
        <v>317</v>
      </c>
      <c r="C86" s="439">
        <v>827.05</v>
      </c>
      <c r="D86" s="440">
        <v>829.85</v>
      </c>
      <c r="E86" s="440">
        <v>822.75</v>
      </c>
      <c r="F86" s="440">
        <v>818.44999999999993</v>
      </c>
      <c r="G86" s="440">
        <v>811.34999999999991</v>
      </c>
      <c r="H86" s="440">
        <v>834.15000000000009</v>
      </c>
      <c r="I86" s="440">
        <v>841.25000000000023</v>
      </c>
      <c r="J86" s="440">
        <v>845.55000000000018</v>
      </c>
      <c r="K86" s="439">
        <v>836.95</v>
      </c>
      <c r="L86" s="439">
        <v>825.55</v>
      </c>
      <c r="M86" s="439">
        <v>0.82779999999999998</v>
      </c>
    </row>
    <row r="87" spans="1:13" s="13" customFormat="1">
      <c r="A87" s="245">
        <v>77</v>
      </c>
      <c r="B87" s="442" t="s">
        <v>230</v>
      </c>
      <c r="C87" s="439">
        <v>1302.0999999999999</v>
      </c>
      <c r="D87" s="440">
        <v>1306.7</v>
      </c>
      <c r="E87" s="440">
        <v>1293.4000000000001</v>
      </c>
      <c r="F87" s="440">
        <v>1284.7</v>
      </c>
      <c r="G87" s="440">
        <v>1271.4000000000001</v>
      </c>
      <c r="H87" s="440">
        <v>1315.4</v>
      </c>
      <c r="I87" s="440">
        <v>1328.6999999999998</v>
      </c>
      <c r="J87" s="440">
        <v>1337.4</v>
      </c>
      <c r="K87" s="439">
        <v>1320</v>
      </c>
      <c r="L87" s="439">
        <v>1298</v>
      </c>
      <c r="M87" s="439">
        <v>0.86926000000000003</v>
      </c>
    </row>
    <row r="88" spans="1:13" s="13" customFormat="1">
      <c r="A88" s="245">
        <v>78</v>
      </c>
      <c r="B88" s="442" t="s">
        <v>318</v>
      </c>
      <c r="C88" s="439">
        <v>86.7</v>
      </c>
      <c r="D88" s="440">
        <v>85.416666666666671</v>
      </c>
      <c r="E88" s="440">
        <v>83.13333333333334</v>
      </c>
      <c r="F88" s="440">
        <v>79.566666666666663</v>
      </c>
      <c r="G88" s="440">
        <v>77.283333333333331</v>
      </c>
      <c r="H88" s="440">
        <v>88.983333333333348</v>
      </c>
      <c r="I88" s="440">
        <v>91.26666666666668</v>
      </c>
      <c r="J88" s="440">
        <v>94.833333333333357</v>
      </c>
      <c r="K88" s="439">
        <v>87.7</v>
      </c>
      <c r="L88" s="439">
        <v>81.849999999999994</v>
      </c>
      <c r="M88" s="439">
        <v>82.415689999999998</v>
      </c>
    </row>
    <row r="89" spans="1:13" s="13" customFormat="1">
      <c r="A89" s="245">
        <v>79</v>
      </c>
      <c r="B89" s="442" t="s">
        <v>71</v>
      </c>
      <c r="C89" s="439">
        <v>15786.6</v>
      </c>
      <c r="D89" s="440">
        <v>15807.866666666667</v>
      </c>
      <c r="E89" s="440">
        <v>15610.733333333334</v>
      </c>
      <c r="F89" s="440">
        <v>15434.866666666667</v>
      </c>
      <c r="G89" s="440">
        <v>15237.733333333334</v>
      </c>
      <c r="H89" s="440">
        <v>15983.733333333334</v>
      </c>
      <c r="I89" s="440">
        <v>16180.866666666669</v>
      </c>
      <c r="J89" s="440">
        <v>16356.733333333334</v>
      </c>
      <c r="K89" s="439">
        <v>16005</v>
      </c>
      <c r="L89" s="439">
        <v>15632</v>
      </c>
      <c r="M89" s="439">
        <v>0.44899</v>
      </c>
    </row>
    <row r="90" spans="1:13" s="13" customFormat="1">
      <c r="A90" s="245">
        <v>80</v>
      </c>
      <c r="B90" s="442" t="s">
        <v>319</v>
      </c>
      <c r="C90" s="439">
        <v>276.89999999999998</v>
      </c>
      <c r="D90" s="440">
        <v>275.71666666666664</v>
      </c>
      <c r="E90" s="440">
        <v>271.43333333333328</v>
      </c>
      <c r="F90" s="440">
        <v>265.96666666666664</v>
      </c>
      <c r="G90" s="440">
        <v>261.68333333333328</v>
      </c>
      <c r="H90" s="440">
        <v>281.18333333333328</v>
      </c>
      <c r="I90" s="440">
        <v>285.4666666666667</v>
      </c>
      <c r="J90" s="440">
        <v>290.93333333333328</v>
      </c>
      <c r="K90" s="439">
        <v>280</v>
      </c>
      <c r="L90" s="439">
        <v>270.25</v>
      </c>
      <c r="M90" s="439">
        <v>2.6644199999999998</v>
      </c>
    </row>
    <row r="91" spans="1:13" s="13" customFormat="1">
      <c r="A91" s="245">
        <v>81</v>
      </c>
      <c r="B91" s="442" t="s">
        <v>74</v>
      </c>
      <c r="C91" s="439">
        <v>3576.3</v>
      </c>
      <c r="D91" s="440">
        <v>3580.9666666666667</v>
      </c>
      <c r="E91" s="440">
        <v>3550.3333333333335</v>
      </c>
      <c r="F91" s="440">
        <v>3524.3666666666668</v>
      </c>
      <c r="G91" s="440">
        <v>3493.7333333333336</v>
      </c>
      <c r="H91" s="440">
        <v>3606.9333333333334</v>
      </c>
      <c r="I91" s="440">
        <v>3637.5666666666666</v>
      </c>
      <c r="J91" s="440">
        <v>3663.5333333333333</v>
      </c>
      <c r="K91" s="439">
        <v>3611.6</v>
      </c>
      <c r="L91" s="439">
        <v>3555</v>
      </c>
      <c r="M91" s="439">
        <v>3.5509200000000001</v>
      </c>
    </row>
    <row r="92" spans="1:13" s="13" customFormat="1">
      <c r="A92" s="245">
        <v>82</v>
      </c>
      <c r="B92" s="442" t="s">
        <v>320</v>
      </c>
      <c r="C92" s="439">
        <v>574.6</v>
      </c>
      <c r="D92" s="440">
        <v>577.19999999999993</v>
      </c>
      <c r="E92" s="440">
        <v>570.39999999999986</v>
      </c>
      <c r="F92" s="440">
        <v>566.19999999999993</v>
      </c>
      <c r="G92" s="440">
        <v>559.39999999999986</v>
      </c>
      <c r="H92" s="440">
        <v>581.39999999999986</v>
      </c>
      <c r="I92" s="440">
        <v>588.19999999999982</v>
      </c>
      <c r="J92" s="440">
        <v>592.39999999999986</v>
      </c>
      <c r="K92" s="439">
        <v>584</v>
      </c>
      <c r="L92" s="439">
        <v>573</v>
      </c>
      <c r="M92" s="439">
        <v>2.08406</v>
      </c>
    </row>
    <row r="93" spans="1:13" s="13" customFormat="1">
      <c r="A93" s="245">
        <v>83</v>
      </c>
      <c r="B93" s="442" t="s">
        <v>321</v>
      </c>
      <c r="C93" s="439">
        <v>362.75</v>
      </c>
      <c r="D93" s="440">
        <v>363.11666666666662</v>
      </c>
      <c r="E93" s="440">
        <v>354.63333333333321</v>
      </c>
      <c r="F93" s="440">
        <v>346.51666666666659</v>
      </c>
      <c r="G93" s="440">
        <v>338.03333333333319</v>
      </c>
      <c r="H93" s="440">
        <v>371.23333333333323</v>
      </c>
      <c r="I93" s="440">
        <v>379.7166666666667</v>
      </c>
      <c r="J93" s="440">
        <v>387.83333333333326</v>
      </c>
      <c r="K93" s="439">
        <v>371.6</v>
      </c>
      <c r="L93" s="439">
        <v>355</v>
      </c>
      <c r="M93" s="439">
        <v>4.7298400000000003</v>
      </c>
    </row>
    <row r="94" spans="1:13" s="13" customFormat="1">
      <c r="A94" s="245">
        <v>84</v>
      </c>
      <c r="B94" s="442" t="s">
        <v>80</v>
      </c>
      <c r="C94" s="439">
        <v>775.15</v>
      </c>
      <c r="D94" s="440">
        <v>777.05000000000007</v>
      </c>
      <c r="E94" s="440">
        <v>768.10000000000014</v>
      </c>
      <c r="F94" s="440">
        <v>761.05000000000007</v>
      </c>
      <c r="G94" s="440">
        <v>752.10000000000014</v>
      </c>
      <c r="H94" s="440">
        <v>784.10000000000014</v>
      </c>
      <c r="I94" s="440">
        <v>793.05000000000018</v>
      </c>
      <c r="J94" s="440">
        <v>800.10000000000014</v>
      </c>
      <c r="K94" s="439">
        <v>786</v>
      </c>
      <c r="L94" s="439">
        <v>770</v>
      </c>
      <c r="M94" s="439">
        <v>7.7256099999999996</v>
      </c>
    </row>
    <row r="95" spans="1:13" s="13" customFormat="1">
      <c r="A95" s="245">
        <v>85</v>
      </c>
      <c r="B95" s="442" t="s">
        <v>322</v>
      </c>
      <c r="C95" s="439">
        <v>2307.4</v>
      </c>
      <c r="D95" s="440">
        <v>2323.9833333333336</v>
      </c>
      <c r="E95" s="440">
        <v>2269.0166666666673</v>
      </c>
      <c r="F95" s="440">
        <v>2230.6333333333337</v>
      </c>
      <c r="G95" s="440">
        <v>2175.6666666666674</v>
      </c>
      <c r="H95" s="440">
        <v>2362.3666666666672</v>
      </c>
      <c r="I95" s="440">
        <v>2417.3333333333335</v>
      </c>
      <c r="J95" s="440">
        <v>2455.7166666666672</v>
      </c>
      <c r="K95" s="439">
        <v>2378.9499999999998</v>
      </c>
      <c r="L95" s="439">
        <v>2285.6</v>
      </c>
      <c r="M95" s="439">
        <v>1.3048999999999999</v>
      </c>
    </row>
    <row r="96" spans="1:13" s="13" customFormat="1">
      <c r="A96" s="245">
        <v>86</v>
      </c>
      <c r="B96" s="442" t="s">
        <v>783</v>
      </c>
      <c r="C96" s="439">
        <v>337.1</v>
      </c>
      <c r="D96" s="440">
        <v>335.3</v>
      </c>
      <c r="E96" s="440">
        <v>330.6</v>
      </c>
      <c r="F96" s="440">
        <v>324.10000000000002</v>
      </c>
      <c r="G96" s="440">
        <v>319.40000000000003</v>
      </c>
      <c r="H96" s="440">
        <v>341.8</v>
      </c>
      <c r="I96" s="440">
        <v>346.49999999999994</v>
      </c>
      <c r="J96" s="440">
        <v>353</v>
      </c>
      <c r="K96" s="439">
        <v>340</v>
      </c>
      <c r="L96" s="439">
        <v>328.8</v>
      </c>
      <c r="M96" s="439">
        <v>6.6075600000000003</v>
      </c>
    </row>
    <row r="97" spans="1:13" s="13" customFormat="1">
      <c r="A97" s="245">
        <v>87</v>
      </c>
      <c r="B97" s="442" t="s">
        <v>75</v>
      </c>
      <c r="C97" s="439">
        <v>650.65</v>
      </c>
      <c r="D97" s="440">
        <v>648.15</v>
      </c>
      <c r="E97" s="440">
        <v>638.59999999999991</v>
      </c>
      <c r="F97" s="440">
        <v>626.54999999999995</v>
      </c>
      <c r="G97" s="440">
        <v>616.99999999999989</v>
      </c>
      <c r="H97" s="440">
        <v>660.19999999999993</v>
      </c>
      <c r="I97" s="440">
        <v>669.74999999999989</v>
      </c>
      <c r="J97" s="440">
        <v>681.8</v>
      </c>
      <c r="K97" s="439">
        <v>657.7</v>
      </c>
      <c r="L97" s="439">
        <v>636.1</v>
      </c>
      <c r="M97" s="439">
        <v>86.017129999999995</v>
      </c>
    </row>
    <row r="98" spans="1:13" s="13" customFormat="1">
      <c r="A98" s="245">
        <v>88</v>
      </c>
      <c r="B98" s="442" t="s">
        <v>323</v>
      </c>
      <c r="C98" s="439">
        <v>520.04999999999995</v>
      </c>
      <c r="D98" s="440">
        <v>523.6</v>
      </c>
      <c r="E98" s="440">
        <v>515.90000000000009</v>
      </c>
      <c r="F98" s="440">
        <v>511.75000000000011</v>
      </c>
      <c r="G98" s="440">
        <v>504.05000000000018</v>
      </c>
      <c r="H98" s="440">
        <v>527.75</v>
      </c>
      <c r="I98" s="440">
        <v>535.45000000000005</v>
      </c>
      <c r="J98" s="440">
        <v>539.59999999999991</v>
      </c>
      <c r="K98" s="439">
        <v>531.29999999999995</v>
      </c>
      <c r="L98" s="439">
        <v>519.45000000000005</v>
      </c>
      <c r="M98" s="439">
        <v>12.363329999999999</v>
      </c>
    </row>
    <row r="99" spans="1:13" s="13" customFormat="1">
      <c r="A99" s="245">
        <v>89</v>
      </c>
      <c r="B99" s="442" t="s">
        <v>76</v>
      </c>
      <c r="C99" s="439">
        <v>156.94999999999999</v>
      </c>
      <c r="D99" s="440">
        <v>157.33333333333334</v>
      </c>
      <c r="E99" s="440">
        <v>155.26666666666668</v>
      </c>
      <c r="F99" s="440">
        <v>153.58333333333334</v>
      </c>
      <c r="G99" s="440">
        <v>151.51666666666668</v>
      </c>
      <c r="H99" s="440">
        <v>159.01666666666668</v>
      </c>
      <c r="I99" s="440">
        <v>161.08333333333334</v>
      </c>
      <c r="J99" s="440">
        <v>162.76666666666668</v>
      </c>
      <c r="K99" s="439">
        <v>159.4</v>
      </c>
      <c r="L99" s="439">
        <v>155.65</v>
      </c>
      <c r="M99" s="439">
        <v>113.26908</v>
      </c>
    </row>
    <row r="100" spans="1:13" s="13" customFormat="1">
      <c r="A100" s="245">
        <v>90</v>
      </c>
      <c r="B100" s="442" t="s">
        <v>324</v>
      </c>
      <c r="C100" s="439">
        <v>614.85</v>
      </c>
      <c r="D100" s="440">
        <v>620.21666666666658</v>
      </c>
      <c r="E100" s="440">
        <v>606.68333333333317</v>
      </c>
      <c r="F100" s="440">
        <v>598.51666666666654</v>
      </c>
      <c r="G100" s="440">
        <v>584.98333333333312</v>
      </c>
      <c r="H100" s="440">
        <v>628.38333333333321</v>
      </c>
      <c r="I100" s="440">
        <v>641.91666666666674</v>
      </c>
      <c r="J100" s="440">
        <v>650.08333333333326</v>
      </c>
      <c r="K100" s="439">
        <v>633.75</v>
      </c>
      <c r="L100" s="439">
        <v>612.04999999999995</v>
      </c>
      <c r="M100" s="439">
        <v>2.2871100000000002</v>
      </c>
    </row>
    <row r="101" spans="1:13">
      <c r="A101" s="245">
        <v>91</v>
      </c>
      <c r="B101" s="442" t="s">
        <v>325</v>
      </c>
      <c r="C101" s="439">
        <v>525.79999999999995</v>
      </c>
      <c r="D101" s="440">
        <v>526.86666666666667</v>
      </c>
      <c r="E101" s="440">
        <v>518.93333333333339</v>
      </c>
      <c r="F101" s="440">
        <v>512.06666666666672</v>
      </c>
      <c r="G101" s="440">
        <v>504.13333333333344</v>
      </c>
      <c r="H101" s="440">
        <v>533.73333333333335</v>
      </c>
      <c r="I101" s="440">
        <v>541.66666666666652</v>
      </c>
      <c r="J101" s="440">
        <v>548.5333333333333</v>
      </c>
      <c r="K101" s="439">
        <v>534.79999999999995</v>
      </c>
      <c r="L101" s="439">
        <v>520</v>
      </c>
      <c r="M101" s="439">
        <v>1.4640299999999999</v>
      </c>
    </row>
    <row r="102" spans="1:13">
      <c r="A102" s="245">
        <v>92</v>
      </c>
      <c r="B102" s="442" t="s">
        <v>326</v>
      </c>
      <c r="C102" s="439">
        <v>588.75</v>
      </c>
      <c r="D102" s="440">
        <v>589.88333333333333</v>
      </c>
      <c r="E102" s="440">
        <v>581.86666666666667</v>
      </c>
      <c r="F102" s="440">
        <v>574.98333333333335</v>
      </c>
      <c r="G102" s="440">
        <v>566.9666666666667</v>
      </c>
      <c r="H102" s="440">
        <v>596.76666666666665</v>
      </c>
      <c r="I102" s="440">
        <v>604.7833333333333</v>
      </c>
      <c r="J102" s="440">
        <v>611.66666666666663</v>
      </c>
      <c r="K102" s="439">
        <v>597.9</v>
      </c>
      <c r="L102" s="439">
        <v>583</v>
      </c>
      <c r="M102" s="439">
        <v>0.97431000000000001</v>
      </c>
    </row>
    <row r="103" spans="1:13">
      <c r="A103" s="245">
        <v>93</v>
      </c>
      <c r="B103" s="442" t="s">
        <v>77</v>
      </c>
      <c r="C103" s="439">
        <v>148.19999999999999</v>
      </c>
      <c r="D103" s="440">
        <v>148.29999999999998</v>
      </c>
      <c r="E103" s="440">
        <v>146.99999999999997</v>
      </c>
      <c r="F103" s="440">
        <v>145.79999999999998</v>
      </c>
      <c r="G103" s="440">
        <v>144.49999999999997</v>
      </c>
      <c r="H103" s="440">
        <v>149.49999999999997</v>
      </c>
      <c r="I103" s="440">
        <v>150.79999999999998</v>
      </c>
      <c r="J103" s="440">
        <v>151.99999999999997</v>
      </c>
      <c r="K103" s="439">
        <v>149.6</v>
      </c>
      <c r="L103" s="439">
        <v>147.1</v>
      </c>
      <c r="M103" s="439">
        <v>11.848190000000001</v>
      </c>
    </row>
    <row r="104" spans="1:13">
      <c r="A104" s="245">
        <v>94</v>
      </c>
      <c r="B104" s="442" t="s">
        <v>327</v>
      </c>
      <c r="C104" s="439">
        <v>1342.5</v>
      </c>
      <c r="D104" s="440">
        <v>1345.25</v>
      </c>
      <c r="E104" s="440">
        <v>1334.25</v>
      </c>
      <c r="F104" s="440">
        <v>1326</v>
      </c>
      <c r="G104" s="440">
        <v>1315</v>
      </c>
      <c r="H104" s="440">
        <v>1353.5</v>
      </c>
      <c r="I104" s="440">
        <v>1364.5</v>
      </c>
      <c r="J104" s="440">
        <v>1372.75</v>
      </c>
      <c r="K104" s="439">
        <v>1356.25</v>
      </c>
      <c r="L104" s="439">
        <v>1337</v>
      </c>
      <c r="M104" s="439">
        <v>1.2786500000000001</v>
      </c>
    </row>
    <row r="105" spans="1:13">
      <c r="A105" s="245">
        <v>95</v>
      </c>
      <c r="B105" s="442" t="s">
        <v>328</v>
      </c>
      <c r="C105" s="439">
        <v>21.4</v>
      </c>
      <c r="D105" s="440">
        <v>21.366666666666664</v>
      </c>
      <c r="E105" s="440">
        <v>20.833333333333329</v>
      </c>
      <c r="F105" s="440">
        <v>20.266666666666666</v>
      </c>
      <c r="G105" s="440">
        <v>19.733333333333331</v>
      </c>
      <c r="H105" s="440">
        <v>21.933333333333326</v>
      </c>
      <c r="I105" s="440">
        <v>22.466666666666665</v>
      </c>
      <c r="J105" s="440">
        <v>23.033333333333324</v>
      </c>
      <c r="K105" s="439">
        <v>21.9</v>
      </c>
      <c r="L105" s="439">
        <v>20.8</v>
      </c>
      <c r="M105" s="439">
        <v>173.01326</v>
      </c>
    </row>
    <row r="106" spans="1:13">
      <c r="A106" s="245">
        <v>96</v>
      </c>
      <c r="B106" s="442" t="s">
        <v>329</v>
      </c>
      <c r="C106" s="439">
        <v>974.65</v>
      </c>
      <c r="D106" s="440">
        <v>973.9</v>
      </c>
      <c r="E106" s="440">
        <v>963.8</v>
      </c>
      <c r="F106" s="440">
        <v>952.94999999999993</v>
      </c>
      <c r="G106" s="440">
        <v>942.84999999999991</v>
      </c>
      <c r="H106" s="440">
        <v>984.75</v>
      </c>
      <c r="I106" s="440">
        <v>994.85000000000014</v>
      </c>
      <c r="J106" s="440">
        <v>1005.7</v>
      </c>
      <c r="K106" s="439">
        <v>984</v>
      </c>
      <c r="L106" s="439">
        <v>963.05</v>
      </c>
      <c r="M106" s="439">
        <v>3.8447300000000002</v>
      </c>
    </row>
    <row r="107" spans="1:13">
      <c r="A107" s="245">
        <v>97</v>
      </c>
      <c r="B107" s="442" t="s">
        <v>330</v>
      </c>
      <c r="C107" s="439">
        <v>431.35</v>
      </c>
      <c r="D107" s="440">
        <v>426.43333333333334</v>
      </c>
      <c r="E107" s="440">
        <v>406.91666666666669</v>
      </c>
      <c r="F107" s="440">
        <v>382.48333333333335</v>
      </c>
      <c r="G107" s="440">
        <v>362.9666666666667</v>
      </c>
      <c r="H107" s="440">
        <v>450.86666666666667</v>
      </c>
      <c r="I107" s="440">
        <v>470.38333333333333</v>
      </c>
      <c r="J107" s="440">
        <v>494.81666666666666</v>
      </c>
      <c r="K107" s="439">
        <v>445.95</v>
      </c>
      <c r="L107" s="439">
        <v>402</v>
      </c>
      <c r="M107" s="439">
        <v>11.93116</v>
      </c>
    </row>
    <row r="108" spans="1:13">
      <c r="A108" s="245">
        <v>98</v>
      </c>
      <c r="B108" s="442" t="s">
        <v>79</v>
      </c>
      <c r="C108" s="439">
        <v>573.6</v>
      </c>
      <c r="D108" s="440">
        <v>569.56666666666672</v>
      </c>
      <c r="E108" s="440">
        <v>555.18333333333339</v>
      </c>
      <c r="F108" s="440">
        <v>536.76666666666665</v>
      </c>
      <c r="G108" s="440">
        <v>522.38333333333333</v>
      </c>
      <c r="H108" s="440">
        <v>587.98333333333346</v>
      </c>
      <c r="I108" s="440">
        <v>602.3666666666669</v>
      </c>
      <c r="J108" s="440">
        <v>620.78333333333353</v>
      </c>
      <c r="K108" s="439">
        <v>583.95000000000005</v>
      </c>
      <c r="L108" s="439">
        <v>551.15</v>
      </c>
      <c r="M108" s="439">
        <v>18.132110000000001</v>
      </c>
    </row>
    <row r="109" spans="1:13">
      <c r="A109" s="245">
        <v>99</v>
      </c>
      <c r="B109" s="442" t="s">
        <v>331</v>
      </c>
      <c r="C109" s="439">
        <v>4382.3999999999996</v>
      </c>
      <c r="D109" s="440">
        <v>4526.1500000000005</v>
      </c>
      <c r="E109" s="440">
        <v>4157.3000000000011</v>
      </c>
      <c r="F109" s="440">
        <v>3932.2000000000007</v>
      </c>
      <c r="G109" s="440">
        <v>3563.3500000000013</v>
      </c>
      <c r="H109" s="440">
        <v>4751.2500000000009</v>
      </c>
      <c r="I109" s="440">
        <v>5120.1000000000013</v>
      </c>
      <c r="J109" s="440">
        <v>5345.2000000000007</v>
      </c>
      <c r="K109" s="439">
        <v>4895</v>
      </c>
      <c r="L109" s="439">
        <v>4301.05</v>
      </c>
      <c r="M109" s="439">
        <v>1.8266899999999999</v>
      </c>
    </row>
    <row r="110" spans="1:13">
      <c r="A110" s="245">
        <v>100</v>
      </c>
      <c r="B110" s="442" t="s">
        <v>332</v>
      </c>
      <c r="C110" s="439">
        <v>184.8</v>
      </c>
      <c r="D110" s="440">
        <v>184.6</v>
      </c>
      <c r="E110" s="440">
        <v>180.2</v>
      </c>
      <c r="F110" s="440">
        <v>175.6</v>
      </c>
      <c r="G110" s="440">
        <v>171.2</v>
      </c>
      <c r="H110" s="440">
        <v>189.2</v>
      </c>
      <c r="I110" s="440">
        <v>193.60000000000002</v>
      </c>
      <c r="J110" s="440">
        <v>198.2</v>
      </c>
      <c r="K110" s="439">
        <v>189</v>
      </c>
      <c r="L110" s="439">
        <v>180</v>
      </c>
      <c r="M110" s="439">
        <v>4.5106700000000002</v>
      </c>
    </row>
    <row r="111" spans="1:13">
      <c r="A111" s="245">
        <v>101</v>
      </c>
      <c r="B111" s="442" t="s">
        <v>333</v>
      </c>
      <c r="C111" s="439">
        <v>284.60000000000002</v>
      </c>
      <c r="D111" s="440">
        <v>286.7</v>
      </c>
      <c r="E111" s="440">
        <v>281.39999999999998</v>
      </c>
      <c r="F111" s="440">
        <v>278.2</v>
      </c>
      <c r="G111" s="440">
        <v>272.89999999999998</v>
      </c>
      <c r="H111" s="440">
        <v>289.89999999999998</v>
      </c>
      <c r="I111" s="440">
        <v>295.20000000000005</v>
      </c>
      <c r="J111" s="440">
        <v>298.39999999999998</v>
      </c>
      <c r="K111" s="439">
        <v>292</v>
      </c>
      <c r="L111" s="439">
        <v>283.5</v>
      </c>
      <c r="M111" s="439">
        <v>20.08615</v>
      </c>
    </row>
    <row r="112" spans="1:13">
      <c r="A112" s="245">
        <v>102</v>
      </c>
      <c r="B112" s="442" t="s">
        <v>334</v>
      </c>
      <c r="C112" s="439">
        <v>134.25</v>
      </c>
      <c r="D112" s="440">
        <v>133.93333333333331</v>
      </c>
      <c r="E112" s="440">
        <v>132.71666666666661</v>
      </c>
      <c r="F112" s="440">
        <v>131.18333333333331</v>
      </c>
      <c r="G112" s="440">
        <v>129.96666666666661</v>
      </c>
      <c r="H112" s="440">
        <v>135.46666666666661</v>
      </c>
      <c r="I112" s="440">
        <v>136.68333333333331</v>
      </c>
      <c r="J112" s="440">
        <v>138.21666666666661</v>
      </c>
      <c r="K112" s="439">
        <v>135.15</v>
      </c>
      <c r="L112" s="439">
        <v>132.4</v>
      </c>
      <c r="M112" s="439">
        <v>4.2134900000000002</v>
      </c>
    </row>
    <row r="113" spans="1:13">
      <c r="A113" s="245">
        <v>103</v>
      </c>
      <c r="B113" s="442" t="s">
        <v>335</v>
      </c>
      <c r="C113" s="439">
        <v>702.6</v>
      </c>
      <c r="D113" s="440">
        <v>696.43333333333339</v>
      </c>
      <c r="E113" s="440">
        <v>686.36666666666679</v>
      </c>
      <c r="F113" s="440">
        <v>670.13333333333344</v>
      </c>
      <c r="G113" s="440">
        <v>660.06666666666683</v>
      </c>
      <c r="H113" s="440">
        <v>712.66666666666674</v>
      </c>
      <c r="I113" s="440">
        <v>722.73333333333335</v>
      </c>
      <c r="J113" s="440">
        <v>738.9666666666667</v>
      </c>
      <c r="K113" s="439">
        <v>706.5</v>
      </c>
      <c r="L113" s="439">
        <v>680.2</v>
      </c>
      <c r="M113" s="439">
        <v>0.91683999999999999</v>
      </c>
    </row>
    <row r="114" spans="1:13">
      <c r="A114" s="245">
        <v>104</v>
      </c>
      <c r="B114" s="442" t="s">
        <v>81</v>
      </c>
      <c r="C114" s="439">
        <v>565.75</v>
      </c>
      <c r="D114" s="440">
        <v>561.63333333333333</v>
      </c>
      <c r="E114" s="440">
        <v>552.51666666666665</v>
      </c>
      <c r="F114" s="440">
        <v>539.2833333333333</v>
      </c>
      <c r="G114" s="440">
        <v>530.16666666666663</v>
      </c>
      <c r="H114" s="440">
        <v>574.86666666666667</v>
      </c>
      <c r="I114" s="440">
        <v>583.98333333333323</v>
      </c>
      <c r="J114" s="440">
        <v>597.2166666666667</v>
      </c>
      <c r="K114" s="439">
        <v>570.75</v>
      </c>
      <c r="L114" s="439">
        <v>548.4</v>
      </c>
      <c r="M114" s="439">
        <v>32.02514</v>
      </c>
    </row>
    <row r="115" spans="1:13">
      <c r="A115" s="245">
        <v>105</v>
      </c>
      <c r="B115" s="442" t="s">
        <v>82</v>
      </c>
      <c r="C115" s="439">
        <v>974.2</v>
      </c>
      <c r="D115" s="440">
        <v>969.73333333333323</v>
      </c>
      <c r="E115" s="440">
        <v>964.46666666666647</v>
      </c>
      <c r="F115" s="440">
        <v>954.73333333333323</v>
      </c>
      <c r="G115" s="440">
        <v>949.46666666666647</v>
      </c>
      <c r="H115" s="440">
        <v>979.46666666666647</v>
      </c>
      <c r="I115" s="440">
        <v>984.73333333333312</v>
      </c>
      <c r="J115" s="440">
        <v>994.46666666666647</v>
      </c>
      <c r="K115" s="439">
        <v>975</v>
      </c>
      <c r="L115" s="439">
        <v>960</v>
      </c>
      <c r="M115" s="439">
        <v>47.543500000000002</v>
      </c>
    </row>
    <row r="116" spans="1:13">
      <c r="A116" s="245">
        <v>106</v>
      </c>
      <c r="B116" s="442" t="s">
        <v>231</v>
      </c>
      <c r="C116" s="439">
        <v>166.65</v>
      </c>
      <c r="D116" s="440">
        <v>165.71666666666667</v>
      </c>
      <c r="E116" s="440">
        <v>164.43333333333334</v>
      </c>
      <c r="F116" s="440">
        <v>162.21666666666667</v>
      </c>
      <c r="G116" s="440">
        <v>160.93333333333334</v>
      </c>
      <c r="H116" s="440">
        <v>167.93333333333334</v>
      </c>
      <c r="I116" s="440">
        <v>169.2166666666667</v>
      </c>
      <c r="J116" s="440">
        <v>171.43333333333334</v>
      </c>
      <c r="K116" s="439">
        <v>167</v>
      </c>
      <c r="L116" s="439">
        <v>163.5</v>
      </c>
      <c r="M116" s="439">
        <v>26.24813</v>
      </c>
    </row>
    <row r="117" spans="1:13">
      <c r="A117" s="245">
        <v>107</v>
      </c>
      <c r="B117" s="442" t="s">
        <v>83</v>
      </c>
      <c r="C117" s="439">
        <v>156.5</v>
      </c>
      <c r="D117" s="440">
        <v>157</v>
      </c>
      <c r="E117" s="440">
        <v>155.25</v>
      </c>
      <c r="F117" s="440">
        <v>154</v>
      </c>
      <c r="G117" s="440">
        <v>152.25</v>
      </c>
      <c r="H117" s="440">
        <v>158.25</v>
      </c>
      <c r="I117" s="440">
        <v>160</v>
      </c>
      <c r="J117" s="440">
        <v>161.25</v>
      </c>
      <c r="K117" s="439">
        <v>158.75</v>
      </c>
      <c r="L117" s="439">
        <v>155.75</v>
      </c>
      <c r="M117" s="439">
        <v>114.59484</v>
      </c>
    </row>
    <row r="118" spans="1:13">
      <c r="A118" s="245">
        <v>108</v>
      </c>
      <c r="B118" s="442" t="s">
        <v>336</v>
      </c>
      <c r="C118" s="439">
        <v>399.05</v>
      </c>
      <c r="D118" s="440">
        <v>399.65000000000003</v>
      </c>
      <c r="E118" s="440">
        <v>391.15000000000009</v>
      </c>
      <c r="F118" s="440">
        <v>383.25000000000006</v>
      </c>
      <c r="G118" s="440">
        <v>374.75000000000011</v>
      </c>
      <c r="H118" s="440">
        <v>407.55000000000007</v>
      </c>
      <c r="I118" s="440">
        <v>416.04999999999995</v>
      </c>
      <c r="J118" s="440">
        <v>423.95000000000005</v>
      </c>
      <c r="K118" s="439">
        <v>408.15</v>
      </c>
      <c r="L118" s="439">
        <v>391.75</v>
      </c>
      <c r="M118" s="439">
        <v>14.54236</v>
      </c>
    </row>
    <row r="119" spans="1:13">
      <c r="A119" s="245">
        <v>109</v>
      </c>
      <c r="B119" s="442" t="s">
        <v>821</v>
      </c>
      <c r="C119" s="439">
        <v>3896.9</v>
      </c>
      <c r="D119" s="440">
        <v>3902.2999999999997</v>
      </c>
      <c r="E119" s="440">
        <v>3864.5999999999995</v>
      </c>
      <c r="F119" s="440">
        <v>3832.2999999999997</v>
      </c>
      <c r="G119" s="440">
        <v>3794.5999999999995</v>
      </c>
      <c r="H119" s="440">
        <v>3934.5999999999995</v>
      </c>
      <c r="I119" s="440">
        <v>3972.2999999999993</v>
      </c>
      <c r="J119" s="440">
        <v>4004.5999999999995</v>
      </c>
      <c r="K119" s="439">
        <v>3940</v>
      </c>
      <c r="L119" s="439">
        <v>3870</v>
      </c>
      <c r="M119" s="439">
        <v>3.94096</v>
      </c>
    </row>
    <row r="120" spans="1:13">
      <c r="A120" s="245">
        <v>110</v>
      </c>
      <c r="B120" s="442" t="s">
        <v>84</v>
      </c>
      <c r="C120" s="439">
        <v>1703.65</v>
      </c>
      <c r="D120" s="440">
        <v>1707.0333333333335</v>
      </c>
      <c r="E120" s="440">
        <v>1693.116666666667</v>
      </c>
      <c r="F120" s="440">
        <v>1682.5833333333335</v>
      </c>
      <c r="G120" s="440">
        <v>1668.666666666667</v>
      </c>
      <c r="H120" s="440">
        <v>1717.5666666666671</v>
      </c>
      <c r="I120" s="440">
        <v>1731.4833333333336</v>
      </c>
      <c r="J120" s="440">
        <v>1742.0166666666671</v>
      </c>
      <c r="K120" s="439">
        <v>1720.95</v>
      </c>
      <c r="L120" s="439">
        <v>1696.5</v>
      </c>
      <c r="M120" s="439">
        <v>4.7603799999999996</v>
      </c>
    </row>
    <row r="121" spans="1:13">
      <c r="A121" s="245">
        <v>111</v>
      </c>
      <c r="B121" s="442" t="s">
        <v>85</v>
      </c>
      <c r="C121" s="439">
        <v>696.6</v>
      </c>
      <c r="D121" s="440">
        <v>700.83333333333337</v>
      </c>
      <c r="E121" s="440">
        <v>689.76666666666677</v>
      </c>
      <c r="F121" s="440">
        <v>682.93333333333339</v>
      </c>
      <c r="G121" s="440">
        <v>671.86666666666679</v>
      </c>
      <c r="H121" s="440">
        <v>707.66666666666674</v>
      </c>
      <c r="I121" s="440">
        <v>718.73333333333335</v>
      </c>
      <c r="J121" s="440">
        <v>725.56666666666672</v>
      </c>
      <c r="K121" s="439">
        <v>711.9</v>
      </c>
      <c r="L121" s="439">
        <v>694</v>
      </c>
      <c r="M121" s="439">
        <v>28.66714</v>
      </c>
    </row>
    <row r="122" spans="1:13">
      <c r="A122" s="245">
        <v>112</v>
      </c>
      <c r="B122" s="442" t="s">
        <v>232</v>
      </c>
      <c r="C122" s="439">
        <v>857.15</v>
      </c>
      <c r="D122" s="440">
        <v>856.73333333333323</v>
      </c>
      <c r="E122" s="440">
        <v>848.51666666666642</v>
      </c>
      <c r="F122" s="440">
        <v>839.88333333333321</v>
      </c>
      <c r="G122" s="440">
        <v>831.6666666666664</v>
      </c>
      <c r="H122" s="440">
        <v>865.36666666666645</v>
      </c>
      <c r="I122" s="440">
        <v>873.58333333333337</v>
      </c>
      <c r="J122" s="440">
        <v>882.21666666666647</v>
      </c>
      <c r="K122" s="439">
        <v>864.95</v>
      </c>
      <c r="L122" s="439">
        <v>848.1</v>
      </c>
      <c r="M122" s="439">
        <v>2.8207499999999999</v>
      </c>
    </row>
    <row r="123" spans="1:13">
      <c r="A123" s="245">
        <v>113</v>
      </c>
      <c r="B123" s="442" t="s">
        <v>337</v>
      </c>
      <c r="C123" s="439">
        <v>718.35</v>
      </c>
      <c r="D123" s="440">
        <v>712.7833333333333</v>
      </c>
      <c r="E123" s="440">
        <v>690.56666666666661</v>
      </c>
      <c r="F123" s="440">
        <v>662.7833333333333</v>
      </c>
      <c r="G123" s="440">
        <v>640.56666666666661</v>
      </c>
      <c r="H123" s="440">
        <v>740.56666666666661</v>
      </c>
      <c r="I123" s="440">
        <v>762.7833333333333</v>
      </c>
      <c r="J123" s="440">
        <v>790.56666666666661</v>
      </c>
      <c r="K123" s="439">
        <v>735</v>
      </c>
      <c r="L123" s="439">
        <v>685</v>
      </c>
      <c r="M123" s="439">
        <v>7.6951999999999998</v>
      </c>
    </row>
    <row r="124" spans="1:13">
      <c r="A124" s="245">
        <v>114</v>
      </c>
      <c r="B124" s="442" t="s">
        <v>233</v>
      </c>
      <c r="C124" s="439">
        <v>430.65</v>
      </c>
      <c r="D124" s="440">
        <v>433.5333333333333</v>
      </c>
      <c r="E124" s="440">
        <v>423.56666666666661</v>
      </c>
      <c r="F124" s="440">
        <v>416.48333333333329</v>
      </c>
      <c r="G124" s="440">
        <v>406.51666666666659</v>
      </c>
      <c r="H124" s="440">
        <v>440.61666666666662</v>
      </c>
      <c r="I124" s="440">
        <v>450.58333333333331</v>
      </c>
      <c r="J124" s="440">
        <v>457.66666666666663</v>
      </c>
      <c r="K124" s="439">
        <v>443.5</v>
      </c>
      <c r="L124" s="439">
        <v>426.45</v>
      </c>
      <c r="M124" s="439">
        <v>28.63287</v>
      </c>
    </row>
    <row r="125" spans="1:13">
      <c r="A125" s="245">
        <v>115</v>
      </c>
      <c r="B125" s="442" t="s">
        <v>86</v>
      </c>
      <c r="C125" s="439">
        <v>839.6</v>
      </c>
      <c r="D125" s="440">
        <v>837</v>
      </c>
      <c r="E125" s="440">
        <v>829.2</v>
      </c>
      <c r="F125" s="440">
        <v>818.80000000000007</v>
      </c>
      <c r="G125" s="440">
        <v>811.00000000000011</v>
      </c>
      <c r="H125" s="440">
        <v>847.4</v>
      </c>
      <c r="I125" s="440">
        <v>855.19999999999993</v>
      </c>
      <c r="J125" s="440">
        <v>865.59999999999991</v>
      </c>
      <c r="K125" s="439">
        <v>844.8</v>
      </c>
      <c r="L125" s="439">
        <v>826.6</v>
      </c>
      <c r="M125" s="439">
        <v>18.072030000000002</v>
      </c>
    </row>
    <row r="126" spans="1:13">
      <c r="A126" s="245">
        <v>116</v>
      </c>
      <c r="B126" s="442" t="s">
        <v>338</v>
      </c>
      <c r="C126" s="439">
        <v>814.1</v>
      </c>
      <c r="D126" s="440">
        <v>812.81666666666661</v>
      </c>
      <c r="E126" s="440">
        <v>805.83333333333326</v>
      </c>
      <c r="F126" s="440">
        <v>797.56666666666661</v>
      </c>
      <c r="G126" s="440">
        <v>790.58333333333326</v>
      </c>
      <c r="H126" s="440">
        <v>821.08333333333326</v>
      </c>
      <c r="I126" s="440">
        <v>828.06666666666661</v>
      </c>
      <c r="J126" s="440">
        <v>836.33333333333326</v>
      </c>
      <c r="K126" s="439">
        <v>819.8</v>
      </c>
      <c r="L126" s="439">
        <v>804.55</v>
      </c>
      <c r="M126" s="439">
        <v>2.0224600000000001</v>
      </c>
    </row>
    <row r="127" spans="1:13">
      <c r="A127" s="245">
        <v>117</v>
      </c>
      <c r="B127" s="442" t="s">
        <v>339</v>
      </c>
      <c r="C127" s="439">
        <v>115.35</v>
      </c>
      <c r="D127" s="440">
        <v>114.13333333333333</v>
      </c>
      <c r="E127" s="440">
        <v>110.41666666666666</v>
      </c>
      <c r="F127" s="440">
        <v>105.48333333333333</v>
      </c>
      <c r="G127" s="440">
        <v>101.76666666666667</v>
      </c>
      <c r="H127" s="440">
        <v>119.06666666666665</v>
      </c>
      <c r="I127" s="440">
        <v>122.78333333333332</v>
      </c>
      <c r="J127" s="440">
        <v>127.71666666666664</v>
      </c>
      <c r="K127" s="439">
        <v>117.85</v>
      </c>
      <c r="L127" s="439">
        <v>109.2</v>
      </c>
      <c r="M127" s="439">
        <v>27.054200000000002</v>
      </c>
    </row>
    <row r="128" spans="1:13">
      <c r="A128" s="245">
        <v>118</v>
      </c>
      <c r="B128" s="442" t="s">
        <v>340</v>
      </c>
      <c r="C128" s="439">
        <v>103.35</v>
      </c>
      <c r="D128" s="440">
        <v>103.31666666666666</v>
      </c>
      <c r="E128" s="440">
        <v>102.33333333333333</v>
      </c>
      <c r="F128" s="440">
        <v>101.31666666666666</v>
      </c>
      <c r="G128" s="440">
        <v>100.33333333333333</v>
      </c>
      <c r="H128" s="440">
        <v>104.33333333333333</v>
      </c>
      <c r="I128" s="440">
        <v>105.31666666666668</v>
      </c>
      <c r="J128" s="440">
        <v>106.33333333333333</v>
      </c>
      <c r="K128" s="439">
        <v>104.3</v>
      </c>
      <c r="L128" s="439">
        <v>102.3</v>
      </c>
      <c r="M128" s="439">
        <v>9.1184799999999999</v>
      </c>
    </row>
    <row r="129" spans="1:13">
      <c r="A129" s="245">
        <v>119</v>
      </c>
      <c r="B129" s="442" t="s">
        <v>341</v>
      </c>
      <c r="C129" s="439">
        <v>741.35</v>
      </c>
      <c r="D129" s="440">
        <v>741.5</v>
      </c>
      <c r="E129" s="440">
        <v>733.95</v>
      </c>
      <c r="F129" s="440">
        <v>726.55000000000007</v>
      </c>
      <c r="G129" s="440">
        <v>719.00000000000011</v>
      </c>
      <c r="H129" s="440">
        <v>748.9</v>
      </c>
      <c r="I129" s="440">
        <v>756.44999999999993</v>
      </c>
      <c r="J129" s="440">
        <v>763.84999999999991</v>
      </c>
      <c r="K129" s="439">
        <v>749.05</v>
      </c>
      <c r="L129" s="439">
        <v>734.1</v>
      </c>
      <c r="M129" s="439">
        <v>1.1456299999999999</v>
      </c>
    </row>
    <row r="130" spans="1:13">
      <c r="A130" s="245">
        <v>120</v>
      </c>
      <c r="B130" s="442" t="s">
        <v>92</v>
      </c>
      <c r="C130" s="439">
        <v>313.64999999999998</v>
      </c>
      <c r="D130" s="440">
        <v>309.73333333333335</v>
      </c>
      <c r="E130" s="440">
        <v>302.41666666666669</v>
      </c>
      <c r="F130" s="440">
        <v>291.18333333333334</v>
      </c>
      <c r="G130" s="440">
        <v>283.86666666666667</v>
      </c>
      <c r="H130" s="440">
        <v>320.9666666666667</v>
      </c>
      <c r="I130" s="440">
        <v>328.2833333333333</v>
      </c>
      <c r="J130" s="440">
        <v>339.51666666666671</v>
      </c>
      <c r="K130" s="439">
        <v>317.05</v>
      </c>
      <c r="L130" s="439">
        <v>298.5</v>
      </c>
      <c r="M130" s="439">
        <v>133.47990999999999</v>
      </c>
    </row>
    <row r="131" spans="1:13">
      <c r="A131" s="245">
        <v>121</v>
      </c>
      <c r="B131" s="442" t="s">
        <v>87</v>
      </c>
      <c r="C131" s="439">
        <v>559.95000000000005</v>
      </c>
      <c r="D131" s="440">
        <v>559.95000000000005</v>
      </c>
      <c r="E131" s="440">
        <v>556.05000000000007</v>
      </c>
      <c r="F131" s="440">
        <v>552.15</v>
      </c>
      <c r="G131" s="440">
        <v>548.25</v>
      </c>
      <c r="H131" s="440">
        <v>563.85000000000014</v>
      </c>
      <c r="I131" s="440">
        <v>567.75000000000023</v>
      </c>
      <c r="J131" s="440">
        <v>571.6500000000002</v>
      </c>
      <c r="K131" s="439">
        <v>563.85</v>
      </c>
      <c r="L131" s="439">
        <v>556.04999999999995</v>
      </c>
      <c r="M131" s="439">
        <v>26.028220000000001</v>
      </c>
    </row>
    <row r="132" spans="1:13">
      <c r="A132" s="245">
        <v>122</v>
      </c>
      <c r="B132" s="442" t="s">
        <v>234</v>
      </c>
      <c r="C132" s="439">
        <v>1793.8</v>
      </c>
      <c r="D132" s="440">
        <v>1782.1833333333332</v>
      </c>
      <c r="E132" s="440">
        <v>1764.5166666666664</v>
      </c>
      <c r="F132" s="440">
        <v>1735.2333333333333</v>
      </c>
      <c r="G132" s="440">
        <v>1717.5666666666666</v>
      </c>
      <c r="H132" s="440">
        <v>1811.4666666666662</v>
      </c>
      <c r="I132" s="440">
        <v>1829.1333333333328</v>
      </c>
      <c r="J132" s="440">
        <v>1858.4166666666661</v>
      </c>
      <c r="K132" s="439">
        <v>1799.85</v>
      </c>
      <c r="L132" s="439">
        <v>1752.9</v>
      </c>
      <c r="M132" s="439">
        <v>0.42510999999999999</v>
      </c>
    </row>
    <row r="133" spans="1:13">
      <c r="A133" s="245">
        <v>123</v>
      </c>
      <c r="B133" s="442" t="s">
        <v>342</v>
      </c>
      <c r="C133" s="439">
        <v>1785.7</v>
      </c>
      <c r="D133" s="440">
        <v>1784.8666666666668</v>
      </c>
      <c r="E133" s="440">
        <v>1762.9333333333336</v>
      </c>
      <c r="F133" s="440">
        <v>1740.1666666666667</v>
      </c>
      <c r="G133" s="440">
        <v>1718.2333333333336</v>
      </c>
      <c r="H133" s="440">
        <v>1807.6333333333337</v>
      </c>
      <c r="I133" s="440">
        <v>1829.5666666666671</v>
      </c>
      <c r="J133" s="440">
        <v>1852.3333333333337</v>
      </c>
      <c r="K133" s="439">
        <v>1806.8</v>
      </c>
      <c r="L133" s="439">
        <v>1762.1</v>
      </c>
      <c r="M133" s="439">
        <v>8.7586099999999991</v>
      </c>
    </row>
    <row r="134" spans="1:13">
      <c r="A134" s="245">
        <v>124</v>
      </c>
      <c r="B134" s="442" t="s">
        <v>343</v>
      </c>
      <c r="C134" s="439">
        <v>183.85</v>
      </c>
      <c r="D134" s="440">
        <v>183.4</v>
      </c>
      <c r="E134" s="440">
        <v>182.05</v>
      </c>
      <c r="F134" s="440">
        <v>180.25</v>
      </c>
      <c r="G134" s="440">
        <v>178.9</v>
      </c>
      <c r="H134" s="440">
        <v>185.20000000000002</v>
      </c>
      <c r="I134" s="440">
        <v>186.54999999999998</v>
      </c>
      <c r="J134" s="440">
        <v>188.35000000000002</v>
      </c>
      <c r="K134" s="439">
        <v>184.75</v>
      </c>
      <c r="L134" s="439">
        <v>181.6</v>
      </c>
      <c r="M134" s="439">
        <v>13.86646</v>
      </c>
    </row>
    <row r="135" spans="1:13">
      <c r="A135" s="245">
        <v>125</v>
      </c>
      <c r="B135" s="442" t="s">
        <v>830</v>
      </c>
      <c r="C135" s="439">
        <v>203.8</v>
      </c>
      <c r="D135" s="440">
        <v>202.11666666666667</v>
      </c>
      <c r="E135" s="440">
        <v>198.78333333333336</v>
      </c>
      <c r="F135" s="440">
        <v>193.76666666666668</v>
      </c>
      <c r="G135" s="440">
        <v>190.43333333333337</v>
      </c>
      <c r="H135" s="440">
        <v>207.13333333333335</v>
      </c>
      <c r="I135" s="440">
        <v>210.46666666666667</v>
      </c>
      <c r="J135" s="440">
        <v>215.48333333333335</v>
      </c>
      <c r="K135" s="439">
        <v>205.45</v>
      </c>
      <c r="L135" s="439">
        <v>197.1</v>
      </c>
      <c r="M135" s="439">
        <v>22.62613</v>
      </c>
    </row>
    <row r="136" spans="1:13">
      <c r="A136" s="245">
        <v>126</v>
      </c>
      <c r="B136" s="442" t="s">
        <v>740</v>
      </c>
      <c r="C136" s="439">
        <v>930.85</v>
      </c>
      <c r="D136" s="440">
        <v>932.81666666666661</v>
      </c>
      <c r="E136" s="440">
        <v>919.03333333333319</v>
      </c>
      <c r="F136" s="440">
        <v>907.21666666666658</v>
      </c>
      <c r="G136" s="440">
        <v>893.43333333333317</v>
      </c>
      <c r="H136" s="440">
        <v>944.63333333333321</v>
      </c>
      <c r="I136" s="440">
        <v>958.41666666666652</v>
      </c>
      <c r="J136" s="440">
        <v>970.23333333333323</v>
      </c>
      <c r="K136" s="439">
        <v>946.6</v>
      </c>
      <c r="L136" s="439">
        <v>921</v>
      </c>
      <c r="M136" s="439">
        <v>4.4948800000000002</v>
      </c>
    </row>
    <row r="137" spans="1:13">
      <c r="A137" s="245">
        <v>127</v>
      </c>
      <c r="B137" s="442" t="s">
        <v>345</v>
      </c>
      <c r="C137" s="439">
        <v>568.20000000000005</v>
      </c>
      <c r="D137" s="440">
        <v>568.85</v>
      </c>
      <c r="E137" s="440">
        <v>559.70000000000005</v>
      </c>
      <c r="F137" s="440">
        <v>551.20000000000005</v>
      </c>
      <c r="G137" s="440">
        <v>542.05000000000007</v>
      </c>
      <c r="H137" s="440">
        <v>577.35</v>
      </c>
      <c r="I137" s="440">
        <v>586.49999999999989</v>
      </c>
      <c r="J137" s="440">
        <v>595</v>
      </c>
      <c r="K137" s="439">
        <v>578</v>
      </c>
      <c r="L137" s="439">
        <v>560.35</v>
      </c>
      <c r="M137" s="439">
        <v>3.66839</v>
      </c>
    </row>
    <row r="138" spans="1:13">
      <c r="A138" s="245">
        <v>128</v>
      </c>
      <c r="B138" s="442" t="s">
        <v>89</v>
      </c>
      <c r="C138" s="439">
        <v>15.65</v>
      </c>
      <c r="D138" s="440">
        <v>15.616666666666665</v>
      </c>
      <c r="E138" s="440">
        <v>14.983333333333331</v>
      </c>
      <c r="F138" s="440">
        <v>14.316666666666665</v>
      </c>
      <c r="G138" s="440">
        <v>13.68333333333333</v>
      </c>
      <c r="H138" s="440">
        <v>16.283333333333331</v>
      </c>
      <c r="I138" s="440">
        <v>16.916666666666668</v>
      </c>
      <c r="J138" s="440">
        <v>17.583333333333332</v>
      </c>
      <c r="K138" s="439">
        <v>16.25</v>
      </c>
      <c r="L138" s="439">
        <v>14.95</v>
      </c>
      <c r="M138" s="439">
        <v>263.35012999999998</v>
      </c>
    </row>
    <row r="139" spans="1:13">
      <c r="A139" s="245">
        <v>129</v>
      </c>
      <c r="B139" s="442" t="s">
        <v>346</v>
      </c>
      <c r="C139" s="439">
        <v>214</v>
      </c>
      <c r="D139" s="440">
        <v>214.85</v>
      </c>
      <c r="E139" s="440">
        <v>211.7</v>
      </c>
      <c r="F139" s="440">
        <v>209.4</v>
      </c>
      <c r="G139" s="440">
        <v>206.25</v>
      </c>
      <c r="H139" s="440">
        <v>217.14999999999998</v>
      </c>
      <c r="I139" s="440">
        <v>220.3</v>
      </c>
      <c r="J139" s="440">
        <v>222.59999999999997</v>
      </c>
      <c r="K139" s="439">
        <v>218</v>
      </c>
      <c r="L139" s="439">
        <v>212.55</v>
      </c>
      <c r="M139" s="439">
        <v>6.2996699999999999</v>
      </c>
    </row>
    <row r="140" spans="1:13">
      <c r="A140" s="245">
        <v>130</v>
      </c>
      <c r="B140" s="442" t="s">
        <v>90</v>
      </c>
      <c r="C140" s="439">
        <v>4372.55</v>
      </c>
      <c r="D140" s="440">
        <v>4357.5166666666664</v>
      </c>
      <c r="E140" s="440">
        <v>4290.0333333333328</v>
      </c>
      <c r="F140" s="440">
        <v>4207.5166666666664</v>
      </c>
      <c r="G140" s="440">
        <v>4140.0333333333328</v>
      </c>
      <c r="H140" s="440">
        <v>4440.0333333333328</v>
      </c>
      <c r="I140" s="440">
        <v>4507.5166666666664</v>
      </c>
      <c r="J140" s="440">
        <v>4590.0333333333328</v>
      </c>
      <c r="K140" s="439">
        <v>4425</v>
      </c>
      <c r="L140" s="439">
        <v>4275</v>
      </c>
      <c r="M140" s="439">
        <v>12.75478</v>
      </c>
    </row>
    <row r="141" spans="1:13">
      <c r="A141" s="245">
        <v>131</v>
      </c>
      <c r="B141" s="442" t="s">
        <v>347</v>
      </c>
      <c r="C141" s="439">
        <v>4193.3500000000004</v>
      </c>
      <c r="D141" s="440">
        <v>4217.8666666666668</v>
      </c>
      <c r="E141" s="440">
        <v>4150.7333333333336</v>
      </c>
      <c r="F141" s="440">
        <v>4108.1166666666668</v>
      </c>
      <c r="G141" s="440">
        <v>4040.9833333333336</v>
      </c>
      <c r="H141" s="440">
        <v>4260.4833333333336</v>
      </c>
      <c r="I141" s="440">
        <v>4327.6166666666668</v>
      </c>
      <c r="J141" s="440">
        <v>4370.2333333333336</v>
      </c>
      <c r="K141" s="439">
        <v>4285</v>
      </c>
      <c r="L141" s="439">
        <v>4175.25</v>
      </c>
      <c r="M141" s="439">
        <v>1.9632099999999999</v>
      </c>
    </row>
    <row r="142" spans="1:13">
      <c r="A142" s="245">
        <v>132</v>
      </c>
      <c r="B142" s="442" t="s">
        <v>348</v>
      </c>
      <c r="C142" s="439">
        <v>3181.8</v>
      </c>
      <c r="D142" s="440">
        <v>3138.5833333333335</v>
      </c>
      <c r="E142" s="440">
        <v>3043.2166666666672</v>
      </c>
      <c r="F142" s="440">
        <v>2904.6333333333337</v>
      </c>
      <c r="G142" s="440">
        <v>2809.2666666666673</v>
      </c>
      <c r="H142" s="440">
        <v>3277.166666666667</v>
      </c>
      <c r="I142" s="440">
        <v>3372.5333333333328</v>
      </c>
      <c r="J142" s="440">
        <v>3511.1166666666668</v>
      </c>
      <c r="K142" s="439">
        <v>3233.95</v>
      </c>
      <c r="L142" s="439">
        <v>3000</v>
      </c>
      <c r="M142" s="439">
        <v>18.741330000000001</v>
      </c>
    </row>
    <row r="143" spans="1:13">
      <c r="A143" s="245">
        <v>133</v>
      </c>
      <c r="B143" s="442" t="s">
        <v>93</v>
      </c>
      <c r="C143" s="439">
        <v>5292.05</v>
      </c>
      <c r="D143" s="440">
        <v>5274.8499999999995</v>
      </c>
      <c r="E143" s="440">
        <v>5249.6999999999989</v>
      </c>
      <c r="F143" s="440">
        <v>5207.3499999999995</v>
      </c>
      <c r="G143" s="440">
        <v>5182.1999999999989</v>
      </c>
      <c r="H143" s="440">
        <v>5317.1999999999989</v>
      </c>
      <c r="I143" s="440">
        <v>5342.3499999999985</v>
      </c>
      <c r="J143" s="440">
        <v>5384.6999999999989</v>
      </c>
      <c r="K143" s="439">
        <v>5300</v>
      </c>
      <c r="L143" s="439">
        <v>5232.5</v>
      </c>
      <c r="M143" s="439">
        <v>3.6728000000000001</v>
      </c>
    </row>
    <row r="144" spans="1:13">
      <c r="A144" s="245">
        <v>134</v>
      </c>
      <c r="B144" s="442" t="s">
        <v>349</v>
      </c>
      <c r="C144" s="439">
        <v>444.05</v>
      </c>
      <c r="D144" s="440">
        <v>444.66666666666669</v>
      </c>
      <c r="E144" s="440">
        <v>439.43333333333339</v>
      </c>
      <c r="F144" s="440">
        <v>434.81666666666672</v>
      </c>
      <c r="G144" s="440">
        <v>429.58333333333343</v>
      </c>
      <c r="H144" s="440">
        <v>449.28333333333336</v>
      </c>
      <c r="I144" s="440">
        <v>454.51666666666659</v>
      </c>
      <c r="J144" s="440">
        <v>459.13333333333333</v>
      </c>
      <c r="K144" s="439">
        <v>449.9</v>
      </c>
      <c r="L144" s="439">
        <v>440.05</v>
      </c>
      <c r="M144" s="439">
        <v>7.8096699999999997</v>
      </c>
    </row>
    <row r="145" spans="1:13">
      <c r="A145" s="245">
        <v>135</v>
      </c>
      <c r="B145" s="442" t="s">
        <v>350</v>
      </c>
      <c r="C145" s="439">
        <v>117.15</v>
      </c>
      <c r="D145" s="440">
        <v>116.31666666666668</v>
      </c>
      <c r="E145" s="440">
        <v>114.48333333333335</v>
      </c>
      <c r="F145" s="440">
        <v>111.81666666666668</v>
      </c>
      <c r="G145" s="440">
        <v>109.98333333333335</v>
      </c>
      <c r="H145" s="440">
        <v>118.98333333333335</v>
      </c>
      <c r="I145" s="440">
        <v>120.81666666666669</v>
      </c>
      <c r="J145" s="440">
        <v>123.48333333333335</v>
      </c>
      <c r="K145" s="439">
        <v>118.15</v>
      </c>
      <c r="L145" s="439">
        <v>113.65</v>
      </c>
      <c r="M145" s="439">
        <v>6.6213699999999998</v>
      </c>
    </row>
    <row r="146" spans="1:13">
      <c r="A146" s="245">
        <v>136</v>
      </c>
      <c r="B146" s="442" t="s">
        <v>831</v>
      </c>
      <c r="C146" s="439">
        <v>254.85</v>
      </c>
      <c r="D146" s="440">
        <v>254.35</v>
      </c>
      <c r="E146" s="440">
        <v>250.7</v>
      </c>
      <c r="F146" s="440">
        <v>246.54999999999998</v>
      </c>
      <c r="G146" s="440">
        <v>242.89999999999998</v>
      </c>
      <c r="H146" s="440">
        <v>258.5</v>
      </c>
      <c r="I146" s="440">
        <v>262.15000000000003</v>
      </c>
      <c r="J146" s="440">
        <v>266.3</v>
      </c>
      <c r="K146" s="439">
        <v>258</v>
      </c>
      <c r="L146" s="439">
        <v>250.2</v>
      </c>
      <c r="M146" s="439">
        <v>4.7446299999999999</v>
      </c>
    </row>
    <row r="147" spans="1:13">
      <c r="A147" s="245">
        <v>137</v>
      </c>
      <c r="B147" s="442" t="s">
        <v>742</v>
      </c>
      <c r="C147" s="439">
        <v>1817</v>
      </c>
      <c r="D147" s="440">
        <v>1806.9333333333334</v>
      </c>
      <c r="E147" s="440">
        <v>1783.8666666666668</v>
      </c>
      <c r="F147" s="440">
        <v>1750.7333333333333</v>
      </c>
      <c r="G147" s="440">
        <v>1727.6666666666667</v>
      </c>
      <c r="H147" s="440">
        <v>1840.0666666666668</v>
      </c>
      <c r="I147" s="440">
        <v>1863.1333333333334</v>
      </c>
      <c r="J147" s="440">
        <v>1896.2666666666669</v>
      </c>
      <c r="K147" s="439">
        <v>1830</v>
      </c>
      <c r="L147" s="439">
        <v>1773.8</v>
      </c>
      <c r="M147" s="439">
        <v>8.4940000000000002E-2</v>
      </c>
    </row>
    <row r="148" spans="1:13">
      <c r="A148" s="245">
        <v>138</v>
      </c>
      <c r="B148" s="442" t="s">
        <v>235</v>
      </c>
      <c r="C148" s="439">
        <v>73.900000000000006</v>
      </c>
      <c r="D148" s="440">
        <v>73.466666666666669</v>
      </c>
      <c r="E148" s="440">
        <v>71.833333333333343</v>
      </c>
      <c r="F148" s="440">
        <v>69.76666666666668</v>
      </c>
      <c r="G148" s="440">
        <v>68.133333333333354</v>
      </c>
      <c r="H148" s="440">
        <v>75.533333333333331</v>
      </c>
      <c r="I148" s="440">
        <v>77.166666666666657</v>
      </c>
      <c r="J148" s="440">
        <v>79.23333333333332</v>
      </c>
      <c r="K148" s="439">
        <v>75.099999999999994</v>
      </c>
      <c r="L148" s="439">
        <v>71.400000000000006</v>
      </c>
      <c r="M148" s="439">
        <v>37.174190000000003</v>
      </c>
    </row>
    <row r="149" spans="1:13">
      <c r="A149" s="245">
        <v>139</v>
      </c>
      <c r="B149" s="442" t="s">
        <v>94</v>
      </c>
      <c r="C149" s="439">
        <v>2705.05</v>
      </c>
      <c r="D149" s="440">
        <v>2717.0166666666669</v>
      </c>
      <c r="E149" s="440">
        <v>2679.0333333333338</v>
      </c>
      <c r="F149" s="440">
        <v>2653.0166666666669</v>
      </c>
      <c r="G149" s="440">
        <v>2615.0333333333338</v>
      </c>
      <c r="H149" s="440">
        <v>2743.0333333333338</v>
      </c>
      <c r="I149" s="440">
        <v>2781.0166666666664</v>
      </c>
      <c r="J149" s="440">
        <v>2807.0333333333338</v>
      </c>
      <c r="K149" s="439">
        <v>2755</v>
      </c>
      <c r="L149" s="439">
        <v>2691</v>
      </c>
      <c r="M149" s="439">
        <v>5.7128699999999997</v>
      </c>
    </row>
    <row r="150" spans="1:13">
      <c r="A150" s="245">
        <v>140</v>
      </c>
      <c r="B150" s="442" t="s">
        <v>351</v>
      </c>
      <c r="C150" s="439">
        <v>214.8</v>
      </c>
      <c r="D150" s="440">
        <v>214.9</v>
      </c>
      <c r="E150" s="440">
        <v>213.15</v>
      </c>
      <c r="F150" s="440">
        <v>211.5</v>
      </c>
      <c r="G150" s="440">
        <v>209.75</v>
      </c>
      <c r="H150" s="440">
        <v>216.55</v>
      </c>
      <c r="I150" s="440">
        <v>218.3</v>
      </c>
      <c r="J150" s="440">
        <v>219.95000000000002</v>
      </c>
      <c r="K150" s="439">
        <v>216.65</v>
      </c>
      <c r="L150" s="439">
        <v>213.25</v>
      </c>
      <c r="M150" s="439">
        <v>1.06105</v>
      </c>
    </row>
    <row r="151" spans="1:13">
      <c r="A151" s="245">
        <v>141</v>
      </c>
      <c r="B151" s="442" t="s">
        <v>236</v>
      </c>
      <c r="C151" s="439">
        <v>554.29999999999995</v>
      </c>
      <c r="D151" s="440">
        <v>553.11666666666667</v>
      </c>
      <c r="E151" s="440">
        <v>547.33333333333337</v>
      </c>
      <c r="F151" s="440">
        <v>540.36666666666667</v>
      </c>
      <c r="G151" s="440">
        <v>534.58333333333337</v>
      </c>
      <c r="H151" s="440">
        <v>560.08333333333337</v>
      </c>
      <c r="I151" s="440">
        <v>565.86666666666667</v>
      </c>
      <c r="J151" s="440">
        <v>572.83333333333337</v>
      </c>
      <c r="K151" s="439">
        <v>558.9</v>
      </c>
      <c r="L151" s="439">
        <v>546.15</v>
      </c>
      <c r="M151" s="439">
        <v>11.03487</v>
      </c>
    </row>
    <row r="152" spans="1:13">
      <c r="A152" s="245">
        <v>142</v>
      </c>
      <c r="B152" s="442" t="s">
        <v>237</v>
      </c>
      <c r="C152" s="439">
        <v>1498.9</v>
      </c>
      <c r="D152" s="440">
        <v>1495.3833333333332</v>
      </c>
      <c r="E152" s="440">
        <v>1486.7666666666664</v>
      </c>
      <c r="F152" s="440">
        <v>1474.6333333333332</v>
      </c>
      <c r="G152" s="440">
        <v>1466.0166666666664</v>
      </c>
      <c r="H152" s="440">
        <v>1507.5166666666664</v>
      </c>
      <c r="I152" s="440">
        <v>1516.1333333333332</v>
      </c>
      <c r="J152" s="440">
        <v>1528.2666666666664</v>
      </c>
      <c r="K152" s="439">
        <v>1504</v>
      </c>
      <c r="L152" s="439">
        <v>1483.25</v>
      </c>
      <c r="M152" s="439">
        <v>0.90105999999999997</v>
      </c>
    </row>
    <row r="153" spans="1:13">
      <c r="A153" s="245">
        <v>143</v>
      </c>
      <c r="B153" s="442" t="s">
        <v>238</v>
      </c>
      <c r="C153" s="439">
        <v>84.5</v>
      </c>
      <c r="D153" s="440">
        <v>84.683333333333323</v>
      </c>
      <c r="E153" s="440">
        <v>83.916666666666643</v>
      </c>
      <c r="F153" s="440">
        <v>83.333333333333314</v>
      </c>
      <c r="G153" s="440">
        <v>82.566666666666634</v>
      </c>
      <c r="H153" s="440">
        <v>85.266666666666652</v>
      </c>
      <c r="I153" s="440">
        <v>86.033333333333331</v>
      </c>
      <c r="J153" s="440">
        <v>86.61666666666666</v>
      </c>
      <c r="K153" s="439">
        <v>85.45</v>
      </c>
      <c r="L153" s="439">
        <v>84.1</v>
      </c>
      <c r="M153" s="439">
        <v>31.290880000000001</v>
      </c>
    </row>
    <row r="154" spans="1:13">
      <c r="A154" s="245">
        <v>144</v>
      </c>
      <c r="B154" s="442" t="s">
        <v>95</v>
      </c>
      <c r="C154" s="439">
        <v>95.45</v>
      </c>
      <c r="D154" s="440">
        <v>95.816666666666663</v>
      </c>
      <c r="E154" s="440">
        <v>94.633333333333326</v>
      </c>
      <c r="F154" s="440">
        <v>93.816666666666663</v>
      </c>
      <c r="G154" s="440">
        <v>92.633333333333326</v>
      </c>
      <c r="H154" s="440">
        <v>96.633333333333326</v>
      </c>
      <c r="I154" s="440">
        <v>97.816666666666663</v>
      </c>
      <c r="J154" s="440">
        <v>98.633333333333326</v>
      </c>
      <c r="K154" s="439">
        <v>97</v>
      </c>
      <c r="L154" s="439">
        <v>95</v>
      </c>
      <c r="M154" s="439">
        <v>12.38062</v>
      </c>
    </row>
    <row r="155" spans="1:13">
      <c r="A155" s="245">
        <v>145</v>
      </c>
      <c r="B155" s="442" t="s">
        <v>352</v>
      </c>
      <c r="C155" s="439">
        <v>707.9</v>
      </c>
      <c r="D155" s="440">
        <v>709.80000000000007</v>
      </c>
      <c r="E155" s="440">
        <v>703.75000000000011</v>
      </c>
      <c r="F155" s="440">
        <v>699.6</v>
      </c>
      <c r="G155" s="440">
        <v>693.55000000000007</v>
      </c>
      <c r="H155" s="440">
        <v>713.95000000000016</v>
      </c>
      <c r="I155" s="440">
        <v>720.00000000000011</v>
      </c>
      <c r="J155" s="440">
        <v>724.1500000000002</v>
      </c>
      <c r="K155" s="439">
        <v>715.85</v>
      </c>
      <c r="L155" s="439">
        <v>705.65</v>
      </c>
      <c r="M155" s="439">
        <v>1.00536</v>
      </c>
    </row>
    <row r="156" spans="1:13">
      <c r="A156" s="245">
        <v>146</v>
      </c>
      <c r="B156" s="442" t="s">
        <v>96</v>
      </c>
      <c r="C156" s="439">
        <v>1199</v>
      </c>
      <c r="D156" s="440">
        <v>1200.3333333333333</v>
      </c>
      <c r="E156" s="440">
        <v>1189.6666666666665</v>
      </c>
      <c r="F156" s="440">
        <v>1180.3333333333333</v>
      </c>
      <c r="G156" s="440">
        <v>1169.6666666666665</v>
      </c>
      <c r="H156" s="440">
        <v>1209.6666666666665</v>
      </c>
      <c r="I156" s="440">
        <v>1220.333333333333</v>
      </c>
      <c r="J156" s="440">
        <v>1229.6666666666665</v>
      </c>
      <c r="K156" s="439">
        <v>1211</v>
      </c>
      <c r="L156" s="439">
        <v>1191</v>
      </c>
      <c r="M156" s="439">
        <v>12.647919999999999</v>
      </c>
    </row>
    <row r="157" spans="1:13">
      <c r="A157" s="245">
        <v>147</v>
      </c>
      <c r="B157" s="442" t="s">
        <v>97</v>
      </c>
      <c r="C157" s="439">
        <v>192.25</v>
      </c>
      <c r="D157" s="440">
        <v>192.6</v>
      </c>
      <c r="E157" s="440">
        <v>189</v>
      </c>
      <c r="F157" s="440">
        <v>185.75</v>
      </c>
      <c r="G157" s="440">
        <v>182.15</v>
      </c>
      <c r="H157" s="440">
        <v>195.85</v>
      </c>
      <c r="I157" s="440">
        <v>199.44999999999996</v>
      </c>
      <c r="J157" s="440">
        <v>202.7</v>
      </c>
      <c r="K157" s="439">
        <v>196.2</v>
      </c>
      <c r="L157" s="439">
        <v>189.35</v>
      </c>
      <c r="M157" s="439">
        <v>40.289059999999999</v>
      </c>
    </row>
    <row r="158" spans="1:13">
      <c r="A158" s="245">
        <v>148</v>
      </c>
      <c r="B158" s="442" t="s">
        <v>354</v>
      </c>
      <c r="C158" s="439">
        <v>338.15</v>
      </c>
      <c r="D158" s="440">
        <v>338.41666666666663</v>
      </c>
      <c r="E158" s="440">
        <v>335.88333333333327</v>
      </c>
      <c r="F158" s="440">
        <v>333.61666666666662</v>
      </c>
      <c r="G158" s="440">
        <v>331.08333333333326</v>
      </c>
      <c r="H158" s="440">
        <v>340.68333333333328</v>
      </c>
      <c r="I158" s="440">
        <v>343.21666666666658</v>
      </c>
      <c r="J158" s="440">
        <v>345.48333333333329</v>
      </c>
      <c r="K158" s="439">
        <v>340.95</v>
      </c>
      <c r="L158" s="439">
        <v>336.15</v>
      </c>
      <c r="M158" s="439">
        <v>1.3804099999999999</v>
      </c>
    </row>
    <row r="159" spans="1:13">
      <c r="A159" s="245">
        <v>149</v>
      </c>
      <c r="B159" s="442" t="s">
        <v>98</v>
      </c>
      <c r="C159" s="439">
        <v>86.45</v>
      </c>
      <c r="D159" s="440">
        <v>85.916666666666671</v>
      </c>
      <c r="E159" s="440">
        <v>85.083333333333343</v>
      </c>
      <c r="F159" s="440">
        <v>83.716666666666669</v>
      </c>
      <c r="G159" s="440">
        <v>82.88333333333334</v>
      </c>
      <c r="H159" s="440">
        <v>87.283333333333346</v>
      </c>
      <c r="I159" s="440">
        <v>88.116666666666688</v>
      </c>
      <c r="J159" s="440">
        <v>89.483333333333348</v>
      </c>
      <c r="K159" s="439">
        <v>86.75</v>
      </c>
      <c r="L159" s="439">
        <v>84.55</v>
      </c>
      <c r="M159" s="439">
        <v>166.19873000000001</v>
      </c>
    </row>
    <row r="160" spans="1:13">
      <c r="A160" s="245">
        <v>150</v>
      </c>
      <c r="B160" s="442" t="s">
        <v>355</v>
      </c>
      <c r="C160" s="439">
        <v>2990.3</v>
      </c>
      <c r="D160" s="440">
        <v>2993.7666666666669</v>
      </c>
      <c r="E160" s="440">
        <v>2978.6333333333337</v>
      </c>
      <c r="F160" s="440">
        <v>2966.9666666666667</v>
      </c>
      <c r="G160" s="440">
        <v>2951.8333333333335</v>
      </c>
      <c r="H160" s="440">
        <v>3005.4333333333338</v>
      </c>
      <c r="I160" s="440">
        <v>3020.5666666666671</v>
      </c>
      <c r="J160" s="440">
        <v>3032.233333333334</v>
      </c>
      <c r="K160" s="439">
        <v>3008.9</v>
      </c>
      <c r="L160" s="439">
        <v>2982.1</v>
      </c>
      <c r="M160" s="439">
        <v>0.15851999999999999</v>
      </c>
    </row>
    <row r="161" spans="1:13">
      <c r="A161" s="245">
        <v>151</v>
      </c>
      <c r="B161" s="442" t="s">
        <v>356</v>
      </c>
      <c r="C161" s="439">
        <v>496.85</v>
      </c>
      <c r="D161" s="440">
        <v>490.66666666666669</v>
      </c>
      <c r="E161" s="440">
        <v>479.48333333333335</v>
      </c>
      <c r="F161" s="440">
        <v>462.11666666666667</v>
      </c>
      <c r="G161" s="440">
        <v>450.93333333333334</v>
      </c>
      <c r="H161" s="440">
        <v>508.03333333333336</v>
      </c>
      <c r="I161" s="440">
        <v>519.2166666666667</v>
      </c>
      <c r="J161" s="440">
        <v>536.58333333333337</v>
      </c>
      <c r="K161" s="439">
        <v>501.85</v>
      </c>
      <c r="L161" s="439">
        <v>473.3</v>
      </c>
      <c r="M161" s="439">
        <v>7.6010600000000004</v>
      </c>
    </row>
    <row r="162" spans="1:13">
      <c r="A162" s="245">
        <v>152</v>
      </c>
      <c r="B162" s="442" t="s">
        <v>357</v>
      </c>
      <c r="C162" s="439">
        <v>172.35</v>
      </c>
      <c r="D162" s="440">
        <v>172.29999999999998</v>
      </c>
      <c r="E162" s="440">
        <v>171.19999999999996</v>
      </c>
      <c r="F162" s="440">
        <v>170.04999999999998</v>
      </c>
      <c r="G162" s="440">
        <v>168.94999999999996</v>
      </c>
      <c r="H162" s="440">
        <v>173.44999999999996</v>
      </c>
      <c r="I162" s="440">
        <v>174.54999999999998</v>
      </c>
      <c r="J162" s="440">
        <v>175.69999999999996</v>
      </c>
      <c r="K162" s="439">
        <v>173.4</v>
      </c>
      <c r="L162" s="439">
        <v>171.15</v>
      </c>
      <c r="M162" s="439">
        <v>3.30647</v>
      </c>
    </row>
    <row r="163" spans="1:13">
      <c r="A163" s="245">
        <v>153</v>
      </c>
      <c r="B163" s="442" t="s">
        <v>358</v>
      </c>
      <c r="C163" s="439">
        <v>170.1</v>
      </c>
      <c r="D163" s="440">
        <v>168.1</v>
      </c>
      <c r="E163" s="440">
        <v>164.5</v>
      </c>
      <c r="F163" s="440">
        <v>158.9</v>
      </c>
      <c r="G163" s="440">
        <v>155.30000000000001</v>
      </c>
      <c r="H163" s="440">
        <v>173.7</v>
      </c>
      <c r="I163" s="440">
        <v>177.29999999999995</v>
      </c>
      <c r="J163" s="440">
        <v>182.89999999999998</v>
      </c>
      <c r="K163" s="439">
        <v>171.7</v>
      </c>
      <c r="L163" s="439">
        <v>162.5</v>
      </c>
      <c r="M163" s="439">
        <v>48.47871</v>
      </c>
    </row>
    <row r="164" spans="1:13">
      <c r="A164" s="245">
        <v>154</v>
      </c>
      <c r="B164" s="442" t="s">
        <v>359</v>
      </c>
      <c r="C164" s="439">
        <v>236.15</v>
      </c>
      <c r="D164" s="440">
        <v>235.21666666666667</v>
      </c>
      <c r="E164" s="440">
        <v>232.93333333333334</v>
      </c>
      <c r="F164" s="440">
        <v>229.71666666666667</v>
      </c>
      <c r="G164" s="440">
        <v>227.43333333333334</v>
      </c>
      <c r="H164" s="440">
        <v>238.43333333333334</v>
      </c>
      <c r="I164" s="440">
        <v>240.7166666666667</v>
      </c>
      <c r="J164" s="440">
        <v>243.93333333333334</v>
      </c>
      <c r="K164" s="439">
        <v>237.5</v>
      </c>
      <c r="L164" s="439">
        <v>232</v>
      </c>
      <c r="M164" s="439">
        <v>41.460039999999999</v>
      </c>
    </row>
    <row r="165" spans="1:13">
      <c r="A165" s="245">
        <v>155</v>
      </c>
      <c r="B165" s="442" t="s">
        <v>239</v>
      </c>
      <c r="C165" s="439">
        <v>8.4499999999999993</v>
      </c>
      <c r="D165" s="440">
        <v>8.5</v>
      </c>
      <c r="E165" s="440">
        <v>8</v>
      </c>
      <c r="F165" s="440">
        <v>7.5500000000000007</v>
      </c>
      <c r="G165" s="440">
        <v>7.0500000000000007</v>
      </c>
      <c r="H165" s="440">
        <v>8.9499999999999993</v>
      </c>
      <c r="I165" s="440">
        <v>9.4499999999999993</v>
      </c>
      <c r="J165" s="440">
        <v>9.8999999999999986</v>
      </c>
      <c r="K165" s="439">
        <v>9</v>
      </c>
      <c r="L165" s="439">
        <v>8.0500000000000007</v>
      </c>
      <c r="M165" s="439">
        <v>532.48172999999997</v>
      </c>
    </row>
    <row r="166" spans="1:13">
      <c r="A166" s="245">
        <v>156</v>
      </c>
      <c r="B166" s="442" t="s">
        <v>240</v>
      </c>
      <c r="C166" s="439">
        <v>54.6</v>
      </c>
      <c r="D166" s="440">
        <v>54.283333333333331</v>
      </c>
      <c r="E166" s="440">
        <v>53.166666666666664</v>
      </c>
      <c r="F166" s="440">
        <v>51.733333333333334</v>
      </c>
      <c r="G166" s="440">
        <v>50.616666666666667</v>
      </c>
      <c r="H166" s="440">
        <v>55.716666666666661</v>
      </c>
      <c r="I166" s="440">
        <v>56.833333333333336</v>
      </c>
      <c r="J166" s="440">
        <v>58.266666666666659</v>
      </c>
      <c r="K166" s="439">
        <v>55.4</v>
      </c>
      <c r="L166" s="439">
        <v>52.85</v>
      </c>
      <c r="M166" s="439">
        <v>37.948239999999998</v>
      </c>
    </row>
    <row r="167" spans="1:13">
      <c r="A167" s="245">
        <v>157</v>
      </c>
      <c r="B167" s="442" t="s">
        <v>99</v>
      </c>
      <c r="C167" s="439">
        <v>163.5</v>
      </c>
      <c r="D167" s="440">
        <v>163.33333333333334</v>
      </c>
      <c r="E167" s="440">
        <v>160.66666666666669</v>
      </c>
      <c r="F167" s="440">
        <v>157.83333333333334</v>
      </c>
      <c r="G167" s="440">
        <v>155.16666666666669</v>
      </c>
      <c r="H167" s="440">
        <v>166.16666666666669</v>
      </c>
      <c r="I167" s="440">
        <v>168.83333333333337</v>
      </c>
      <c r="J167" s="440">
        <v>171.66666666666669</v>
      </c>
      <c r="K167" s="439">
        <v>166</v>
      </c>
      <c r="L167" s="439">
        <v>160.5</v>
      </c>
      <c r="M167" s="439">
        <v>235.26283000000001</v>
      </c>
    </row>
    <row r="168" spans="1:13">
      <c r="A168" s="245">
        <v>158</v>
      </c>
      <c r="B168" s="442" t="s">
        <v>360</v>
      </c>
      <c r="C168" s="439">
        <v>326.2</v>
      </c>
      <c r="D168" s="440">
        <v>327.2833333333333</v>
      </c>
      <c r="E168" s="440">
        <v>323.66666666666663</v>
      </c>
      <c r="F168" s="440">
        <v>321.13333333333333</v>
      </c>
      <c r="G168" s="440">
        <v>317.51666666666665</v>
      </c>
      <c r="H168" s="440">
        <v>329.81666666666661</v>
      </c>
      <c r="I168" s="440">
        <v>333.43333333333328</v>
      </c>
      <c r="J168" s="440">
        <v>335.96666666666658</v>
      </c>
      <c r="K168" s="439">
        <v>330.9</v>
      </c>
      <c r="L168" s="439">
        <v>324.75</v>
      </c>
      <c r="M168" s="439">
        <v>2.0445099999999998</v>
      </c>
    </row>
    <row r="169" spans="1:13">
      <c r="A169" s="245">
        <v>159</v>
      </c>
      <c r="B169" s="442" t="s">
        <v>361</v>
      </c>
      <c r="C169" s="439">
        <v>288</v>
      </c>
      <c r="D169" s="440">
        <v>286.3</v>
      </c>
      <c r="E169" s="440">
        <v>279.5</v>
      </c>
      <c r="F169" s="440">
        <v>271</v>
      </c>
      <c r="G169" s="440">
        <v>264.2</v>
      </c>
      <c r="H169" s="440">
        <v>294.8</v>
      </c>
      <c r="I169" s="440">
        <v>301.60000000000008</v>
      </c>
      <c r="J169" s="440">
        <v>310.10000000000002</v>
      </c>
      <c r="K169" s="439">
        <v>293.10000000000002</v>
      </c>
      <c r="L169" s="439">
        <v>277.8</v>
      </c>
      <c r="M169" s="439">
        <v>6.5045500000000001</v>
      </c>
    </row>
    <row r="170" spans="1:13">
      <c r="A170" s="245">
        <v>160</v>
      </c>
      <c r="B170" s="442" t="s">
        <v>744</v>
      </c>
      <c r="C170" s="439">
        <v>4733.8500000000004</v>
      </c>
      <c r="D170" s="440">
        <v>4761.5999999999995</v>
      </c>
      <c r="E170" s="440">
        <v>4684.2499999999991</v>
      </c>
      <c r="F170" s="440">
        <v>4634.6499999999996</v>
      </c>
      <c r="G170" s="440">
        <v>4557.2999999999993</v>
      </c>
      <c r="H170" s="440">
        <v>4811.1999999999989</v>
      </c>
      <c r="I170" s="440">
        <v>4888.5499999999993</v>
      </c>
      <c r="J170" s="440">
        <v>4938.1499999999987</v>
      </c>
      <c r="K170" s="439">
        <v>4838.95</v>
      </c>
      <c r="L170" s="439">
        <v>4712</v>
      </c>
      <c r="M170" s="439">
        <v>0.38130999999999998</v>
      </c>
    </row>
    <row r="171" spans="1:13">
      <c r="A171" s="245">
        <v>161</v>
      </c>
      <c r="B171" s="442" t="s">
        <v>102</v>
      </c>
      <c r="C171" s="439">
        <v>26.85</v>
      </c>
      <c r="D171" s="440">
        <v>26.783333333333331</v>
      </c>
      <c r="E171" s="440">
        <v>26.466666666666661</v>
      </c>
      <c r="F171" s="440">
        <v>26.083333333333329</v>
      </c>
      <c r="G171" s="440">
        <v>25.766666666666659</v>
      </c>
      <c r="H171" s="440">
        <v>27.166666666666664</v>
      </c>
      <c r="I171" s="440">
        <v>27.483333333333334</v>
      </c>
      <c r="J171" s="440">
        <v>27.866666666666667</v>
      </c>
      <c r="K171" s="439">
        <v>27.1</v>
      </c>
      <c r="L171" s="439">
        <v>26.4</v>
      </c>
      <c r="M171" s="439">
        <v>69.358909999999995</v>
      </c>
    </row>
    <row r="172" spans="1:13">
      <c r="A172" s="245">
        <v>162</v>
      </c>
      <c r="B172" s="442" t="s">
        <v>362</v>
      </c>
      <c r="C172" s="439">
        <v>3068.6</v>
      </c>
      <c r="D172" s="440">
        <v>3056.35</v>
      </c>
      <c r="E172" s="440">
        <v>3032.7999999999997</v>
      </c>
      <c r="F172" s="440">
        <v>2997</v>
      </c>
      <c r="G172" s="440">
        <v>2973.45</v>
      </c>
      <c r="H172" s="440">
        <v>3092.1499999999996</v>
      </c>
      <c r="I172" s="440">
        <v>3115.7</v>
      </c>
      <c r="J172" s="440">
        <v>3151.4999999999995</v>
      </c>
      <c r="K172" s="439">
        <v>3079.9</v>
      </c>
      <c r="L172" s="439">
        <v>3020.55</v>
      </c>
      <c r="M172" s="439">
        <v>0.49890000000000001</v>
      </c>
    </row>
    <row r="173" spans="1:13">
      <c r="A173" s="245">
        <v>163</v>
      </c>
      <c r="B173" s="442" t="s">
        <v>745</v>
      </c>
      <c r="C173" s="439">
        <v>205.4</v>
      </c>
      <c r="D173" s="440">
        <v>205.79999999999998</v>
      </c>
      <c r="E173" s="440">
        <v>199.59999999999997</v>
      </c>
      <c r="F173" s="440">
        <v>193.79999999999998</v>
      </c>
      <c r="G173" s="440">
        <v>187.59999999999997</v>
      </c>
      <c r="H173" s="440">
        <v>211.59999999999997</v>
      </c>
      <c r="I173" s="440">
        <v>217.79999999999995</v>
      </c>
      <c r="J173" s="440">
        <v>223.59999999999997</v>
      </c>
      <c r="K173" s="439">
        <v>212</v>
      </c>
      <c r="L173" s="439">
        <v>200</v>
      </c>
      <c r="M173" s="439">
        <v>12.80054</v>
      </c>
    </row>
    <row r="174" spans="1:13">
      <c r="A174" s="245">
        <v>164</v>
      </c>
      <c r="B174" s="442" t="s">
        <v>363</v>
      </c>
      <c r="C174" s="439">
        <v>2962.95</v>
      </c>
      <c r="D174" s="440">
        <v>2945.0666666666671</v>
      </c>
      <c r="E174" s="440">
        <v>2896.3333333333339</v>
      </c>
      <c r="F174" s="440">
        <v>2829.7166666666667</v>
      </c>
      <c r="G174" s="440">
        <v>2780.9833333333336</v>
      </c>
      <c r="H174" s="440">
        <v>3011.6833333333343</v>
      </c>
      <c r="I174" s="440">
        <v>3060.416666666667</v>
      </c>
      <c r="J174" s="440">
        <v>3127.0333333333347</v>
      </c>
      <c r="K174" s="439">
        <v>2993.8</v>
      </c>
      <c r="L174" s="439">
        <v>2878.45</v>
      </c>
      <c r="M174" s="439">
        <v>0.1188</v>
      </c>
    </row>
    <row r="175" spans="1:13">
      <c r="A175" s="245">
        <v>165</v>
      </c>
      <c r="B175" s="442" t="s">
        <v>241</v>
      </c>
      <c r="C175" s="439">
        <v>196.4</v>
      </c>
      <c r="D175" s="440">
        <v>197.25</v>
      </c>
      <c r="E175" s="440">
        <v>194.7</v>
      </c>
      <c r="F175" s="440">
        <v>193</v>
      </c>
      <c r="G175" s="440">
        <v>190.45</v>
      </c>
      <c r="H175" s="440">
        <v>198.95</v>
      </c>
      <c r="I175" s="440">
        <v>201.5</v>
      </c>
      <c r="J175" s="440">
        <v>203.2</v>
      </c>
      <c r="K175" s="439">
        <v>199.8</v>
      </c>
      <c r="L175" s="439">
        <v>195.55</v>
      </c>
      <c r="M175" s="439">
        <v>2.2389899999999998</v>
      </c>
    </row>
    <row r="176" spans="1:13">
      <c r="A176" s="245">
        <v>166</v>
      </c>
      <c r="B176" s="442" t="s">
        <v>364</v>
      </c>
      <c r="C176" s="439">
        <v>5886.75</v>
      </c>
      <c r="D176" s="440">
        <v>5848.916666666667</v>
      </c>
      <c r="E176" s="440">
        <v>5797.8333333333339</v>
      </c>
      <c r="F176" s="440">
        <v>5708.916666666667</v>
      </c>
      <c r="G176" s="440">
        <v>5657.8333333333339</v>
      </c>
      <c r="H176" s="440">
        <v>5937.8333333333339</v>
      </c>
      <c r="I176" s="440">
        <v>5988.9166666666679</v>
      </c>
      <c r="J176" s="440">
        <v>6077.8333333333339</v>
      </c>
      <c r="K176" s="439">
        <v>5900</v>
      </c>
      <c r="L176" s="439">
        <v>5760</v>
      </c>
      <c r="M176" s="439">
        <v>6.6159999999999997E-2</v>
      </c>
    </row>
    <row r="177" spans="1:13">
      <c r="A177" s="245">
        <v>167</v>
      </c>
      <c r="B177" s="442" t="s">
        <v>365</v>
      </c>
      <c r="C177" s="439">
        <v>1480.15</v>
      </c>
      <c r="D177" s="440">
        <v>1483.3999999999999</v>
      </c>
      <c r="E177" s="440">
        <v>1474.7999999999997</v>
      </c>
      <c r="F177" s="440">
        <v>1469.4499999999998</v>
      </c>
      <c r="G177" s="440">
        <v>1460.8499999999997</v>
      </c>
      <c r="H177" s="440">
        <v>1488.7499999999998</v>
      </c>
      <c r="I177" s="440">
        <v>1497.3499999999997</v>
      </c>
      <c r="J177" s="440">
        <v>1502.6999999999998</v>
      </c>
      <c r="K177" s="439">
        <v>1492</v>
      </c>
      <c r="L177" s="439">
        <v>1478.05</v>
      </c>
      <c r="M177" s="439">
        <v>0.22015999999999999</v>
      </c>
    </row>
    <row r="178" spans="1:13">
      <c r="A178" s="245">
        <v>168</v>
      </c>
      <c r="B178" s="442" t="s">
        <v>100</v>
      </c>
      <c r="C178" s="439">
        <v>633.75</v>
      </c>
      <c r="D178" s="440">
        <v>633.41666666666663</v>
      </c>
      <c r="E178" s="440">
        <v>624.48333333333323</v>
      </c>
      <c r="F178" s="440">
        <v>615.21666666666658</v>
      </c>
      <c r="G178" s="440">
        <v>606.28333333333319</v>
      </c>
      <c r="H178" s="440">
        <v>642.68333333333328</v>
      </c>
      <c r="I178" s="440">
        <v>651.61666666666667</v>
      </c>
      <c r="J178" s="440">
        <v>660.88333333333333</v>
      </c>
      <c r="K178" s="439">
        <v>642.35</v>
      </c>
      <c r="L178" s="439">
        <v>624.15</v>
      </c>
      <c r="M178" s="439">
        <v>27.934200000000001</v>
      </c>
    </row>
    <row r="179" spans="1:13">
      <c r="A179" s="245">
        <v>169</v>
      </c>
      <c r="B179" s="442" t="s">
        <v>366</v>
      </c>
      <c r="C179" s="439">
        <v>950</v>
      </c>
      <c r="D179" s="440">
        <v>953.25</v>
      </c>
      <c r="E179" s="440">
        <v>938.75</v>
      </c>
      <c r="F179" s="440">
        <v>927.5</v>
      </c>
      <c r="G179" s="440">
        <v>913</v>
      </c>
      <c r="H179" s="440">
        <v>964.5</v>
      </c>
      <c r="I179" s="440">
        <v>979</v>
      </c>
      <c r="J179" s="440">
        <v>990.25</v>
      </c>
      <c r="K179" s="439">
        <v>967.75</v>
      </c>
      <c r="L179" s="439">
        <v>942</v>
      </c>
      <c r="M179" s="439">
        <v>0.87848999999999999</v>
      </c>
    </row>
    <row r="180" spans="1:13">
      <c r="A180" s="245">
        <v>170</v>
      </c>
      <c r="B180" s="442" t="s">
        <v>242</v>
      </c>
      <c r="C180" s="439">
        <v>554.85</v>
      </c>
      <c r="D180" s="440">
        <v>555.66666666666663</v>
      </c>
      <c r="E180" s="440">
        <v>552.43333333333328</v>
      </c>
      <c r="F180" s="440">
        <v>550.01666666666665</v>
      </c>
      <c r="G180" s="440">
        <v>546.7833333333333</v>
      </c>
      <c r="H180" s="440">
        <v>558.08333333333326</v>
      </c>
      <c r="I180" s="440">
        <v>561.31666666666661</v>
      </c>
      <c r="J180" s="440">
        <v>563.73333333333323</v>
      </c>
      <c r="K180" s="439">
        <v>558.9</v>
      </c>
      <c r="L180" s="439">
        <v>553.25</v>
      </c>
      <c r="M180" s="439">
        <v>1.39235</v>
      </c>
    </row>
    <row r="181" spans="1:13">
      <c r="A181" s="245">
        <v>171</v>
      </c>
      <c r="B181" s="442" t="s">
        <v>103</v>
      </c>
      <c r="C181" s="439">
        <v>885.75</v>
      </c>
      <c r="D181" s="440">
        <v>877.93333333333339</v>
      </c>
      <c r="E181" s="440">
        <v>858.46666666666681</v>
      </c>
      <c r="F181" s="440">
        <v>831.18333333333339</v>
      </c>
      <c r="G181" s="440">
        <v>811.71666666666681</v>
      </c>
      <c r="H181" s="440">
        <v>905.21666666666681</v>
      </c>
      <c r="I181" s="440">
        <v>924.68333333333351</v>
      </c>
      <c r="J181" s="440">
        <v>951.96666666666681</v>
      </c>
      <c r="K181" s="439">
        <v>897.4</v>
      </c>
      <c r="L181" s="439">
        <v>850.65</v>
      </c>
      <c r="M181" s="439">
        <v>50.683979999999998</v>
      </c>
    </row>
    <row r="182" spans="1:13">
      <c r="A182" s="245">
        <v>172</v>
      </c>
      <c r="B182" s="442" t="s">
        <v>243</v>
      </c>
      <c r="C182" s="439">
        <v>552.75</v>
      </c>
      <c r="D182" s="440">
        <v>550.06666666666672</v>
      </c>
      <c r="E182" s="440">
        <v>545.13333333333344</v>
      </c>
      <c r="F182" s="440">
        <v>537.51666666666677</v>
      </c>
      <c r="G182" s="440">
        <v>532.58333333333348</v>
      </c>
      <c r="H182" s="440">
        <v>557.68333333333339</v>
      </c>
      <c r="I182" s="440">
        <v>562.61666666666656</v>
      </c>
      <c r="J182" s="440">
        <v>570.23333333333335</v>
      </c>
      <c r="K182" s="439">
        <v>555</v>
      </c>
      <c r="L182" s="439">
        <v>542.45000000000005</v>
      </c>
      <c r="M182" s="439">
        <v>2.59511</v>
      </c>
    </row>
    <row r="183" spans="1:13">
      <c r="A183" s="245">
        <v>173</v>
      </c>
      <c r="B183" s="442" t="s">
        <v>244</v>
      </c>
      <c r="C183" s="439">
        <v>1438.95</v>
      </c>
      <c r="D183" s="440">
        <v>1428.95</v>
      </c>
      <c r="E183" s="440">
        <v>1412</v>
      </c>
      <c r="F183" s="440">
        <v>1385.05</v>
      </c>
      <c r="G183" s="440">
        <v>1368.1</v>
      </c>
      <c r="H183" s="440">
        <v>1455.9</v>
      </c>
      <c r="I183" s="440">
        <v>1472.8500000000004</v>
      </c>
      <c r="J183" s="440">
        <v>1499.8000000000002</v>
      </c>
      <c r="K183" s="439">
        <v>1445.9</v>
      </c>
      <c r="L183" s="439">
        <v>1402</v>
      </c>
      <c r="M183" s="439">
        <v>8.7855799999999995</v>
      </c>
    </row>
    <row r="184" spans="1:13">
      <c r="A184" s="245">
        <v>174</v>
      </c>
      <c r="B184" s="442" t="s">
        <v>367</v>
      </c>
      <c r="C184" s="439">
        <v>329.65</v>
      </c>
      <c r="D184" s="440">
        <v>331.65000000000003</v>
      </c>
      <c r="E184" s="440">
        <v>327.00000000000006</v>
      </c>
      <c r="F184" s="440">
        <v>324.35000000000002</v>
      </c>
      <c r="G184" s="440">
        <v>319.70000000000005</v>
      </c>
      <c r="H184" s="440">
        <v>334.30000000000007</v>
      </c>
      <c r="I184" s="440">
        <v>338.95000000000005</v>
      </c>
      <c r="J184" s="440">
        <v>341.60000000000008</v>
      </c>
      <c r="K184" s="439">
        <v>336.3</v>
      </c>
      <c r="L184" s="439">
        <v>329</v>
      </c>
      <c r="M184" s="439">
        <v>32.546709999999997</v>
      </c>
    </row>
    <row r="185" spans="1:13">
      <c r="A185" s="245">
        <v>175</v>
      </c>
      <c r="B185" s="442" t="s">
        <v>245</v>
      </c>
      <c r="C185" s="439">
        <v>749.35</v>
      </c>
      <c r="D185" s="440">
        <v>754.41666666666663</v>
      </c>
      <c r="E185" s="440">
        <v>741.13333333333321</v>
      </c>
      <c r="F185" s="440">
        <v>732.91666666666663</v>
      </c>
      <c r="G185" s="440">
        <v>719.63333333333321</v>
      </c>
      <c r="H185" s="440">
        <v>762.63333333333321</v>
      </c>
      <c r="I185" s="440">
        <v>775.91666666666674</v>
      </c>
      <c r="J185" s="440">
        <v>784.13333333333321</v>
      </c>
      <c r="K185" s="439">
        <v>767.7</v>
      </c>
      <c r="L185" s="439">
        <v>746.2</v>
      </c>
      <c r="M185" s="439">
        <v>5.1955099999999996</v>
      </c>
    </row>
    <row r="186" spans="1:13">
      <c r="A186" s="245">
        <v>176</v>
      </c>
      <c r="B186" s="442" t="s">
        <v>104</v>
      </c>
      <c r="C186" s="439">
        <v>1492.5</v>
      </c>
      <c r="D186" s="440">
        <v>1498.8999999999999</v>
      </c>
      <c r="E186" s="440">
        <v>1480.7999999999997</v>
      </c>
      <c r="F186" s="440">
        <v>1469.1</v>
      </c>
      <c r="G186" s="440">
        <v>1450.9999999999998</v>
      </c>
      <c r="H186" s="440">
        <v>1510.5999999999997</v>
      </c>
      <c r="I186" s="440">
        <v>1528.6999999999996</v>
      </c>
      <c r="J186" s="440">
        <v>1540.3999999999996</v>
      </c>
      <c r="K186" s="439">
        <v>1517</v>
      </c>
      <c r="L186" s="439">
        <v>1487.2</v>
      </c>
      <c r="M186" s="439">
        <v>8.7598800000000008</v>
      </c>
    </row>
    <row r="187" spans="1:13">
      <c r="A187" s="245">
        <v>177</v>
      </c>
      <c r="B187" s="442" t="s">
        <v>368</v>
      </c>
      <c r="C187" s="439">
        <v>410.4</v>
      </c>
      <c r="D187" s="440">
        <v>411.08333333333331</v>
      </c>
      <c r="E187" s="440">
        <v>407.71666666666664</v>
      </c>
      <c r="F187" s="440">
        <v>405.0333333333333</v>
      </c>
      <c r="G187" s="440">
        <v>401.66666666666663</v>
      </c>
      <c r="H187" s="440">
        <v>413.76666666666665</v>
      </c>
      <c r="I187" s="440">
        <v>417.13333333333333</v>
      </c>
      <c r="J187" s="440">
        <v>419.81666666666666</v>
      </c>
      <c r="K187" s="439">
        <v>414.45</v>
      </c>
      <c r="L187" s="439">
        <v>408.4</v>
      </c>
      <c r="M187" s="439">
        <v>3.1730999999999998</v>
      </c>
    </row>
    <row r="188" spans="1:13">
      <c r="A188" s="245">
        <v>178</v>
      </c>
      <c r="B188" s="442" t="s">
        <v>369</v>
      </c>
      <c r="C188" s="439">
        <v>136</v>
      </c>
      <c r="D188" s="440">
        <v>136.56666666666666</v>
      </c>
      <c r="E188" s="440">
        <v>134.13333333333333</v>
      </c>
      <c r="F188" s="440">
        <v>132.26666666666665</v>
      </c>
      <c r="G188" s="440">
        <v>129.83333333333331</v>
      </c>
      <c r="H188" s="440">
        <v>138.43333333333334</v>
      </c>
      <c r="I188" s="440">
        <v>140.86666666666667</v>
      </c>
      <c r="J188" s="440">
        <v>142.73333333333335</v>
      </c>
      <c r="K188" s="439">
        <v>139</v>
      </c>
      <c r="L188" s="439">
        <v>134.69999999999999</v>
      </c>
      <c r="M188" s="439">
        <v>9.5494199999999996</v>
      </c>
    </row>
    <row r="189" spans="1:13">
      <c r="A189" s="245">
        <v>179</v>
      </c>
      <c r="B189" s="442" t="s">
        <v>370</v>
      </c>
      <c r="C189" s="439">
        <v>1207.3</v>
      </c>
      <c r="D189" s="440">
        <v>1209.1000000000001</v>
      </c>
      <c r="E189" s="440">
        <v>1198.2000000000003</v>
      </c>
      <c r="F189" s="440">
        <v>1189.1000000000001</v>
      </c>
      <c r="G189" s="440">
        <v>1178.2000000000003</v>
      </c>
      <c r="H189" s="440">
        <v>1218.2000000000003</v>
      </c>
      <c r="I189" s="440">
        <v>1229.1000000000004</v>
      </c>
      <c r="J189" s="440">
        <v>1238.2000000000003</v>
      </c>
      <c r="K189" s="439">
        <v>1220</v>
      </c>
      <c r="L189" s="439">
        <v>1200</v>
      </c>
      <c r="M189" s="439">
        <v>0.36995</v>
      </c>
    </row>
    <row r="190" spans="1:13">
      <c r="A190" s="245">
        <v>180</v>
      </c>
      <c r="B190" s="442" t="s">
        <v>371</v>
      </c>
      <c r="C190" s="439">
        <v>428.95</v>
      </c>
      <c r="D190" s="440">
        <v>426.68333333333334</v>
      </c>
      <c r="E190" s="440">
        <v>420.51666666666665</v>
      </c>
      <c r="F190" s="440">
        <v>412.08333333333331</v>
      </c>
      <c r="G190" s="440">
        <v>405.91666666666663</v>
      </c>
      <c r="H190" s="440">
        <v>435.11666666666667</v>
      </c>
      <c r="I190" s="440">
        <v>441.2833333333333</v>
      </c>
      <c r="J190" s="440">
        <v>449.7166666666667</v>
      </c>
      <c r="K190" s="439">
        <v>432.85</v>
      </c>
      <c r="L190" s="439">
        <v>418.25</v>
      </c>
      <c r="M190" s="439">
        <v>8.8959100000000007</v>
      </c>
    </row>
    <row r="191" spans="1:13">
      <c r="A191" s="245">
        <v>181</v>
      </c>
      <c r="B191" s="442" t="s">
        <v>743</v>
      </c>
      <c r="C191" s="439">
        <v>169.55</v>
      </c>
      <c r="D191" s="440">
        <v>168.63333333333333</v>
      </c>
      <c r="E191" s="440">
        <v>166.26666666666665</v>
      </c>
      <c r="F191" s="440">
        <v>162.98333333333332</v>
      </c>
      <c r="G191" s="440">
        <v>160.61666666666665</v>
      </c>
      <c r="H191" s="440">
        <v>171.91666666666666</v>
      </c>
      <c r="I191" s="440">
        <v>174.28333333333333</v>
      </c>
      <c r="J191" s="440">
        <v>177.56666666666666</v>
      </c>
      <c r="K191" s="439">
        <v>171</v>
      </c>
      <c r="L191" s="439">
        <v>165.35</v>
      </c>
      <c r="M191" s="439">
        <v>4.8616000000000001</v>
      </c>
    </row>
    <row r="192" spans="1:13">
      <c r="A192" s="245">
        <v>182</v>
      </c>
      <c r="B192" s="442" t="s">
        <v>773</v>
      </c>
      <c r="C192" s="439">
        <v>1175.3499999999999</v>
      </c>
      <c r="D192" s="440">
        <v>1166.7666666666667</v>
      </c>
      <c r="E192" s="440">
        <v>1148.5333333333333</v>
      </c>
      <c r="F192" s="440">
        <v>1121.7166666666667</v>
      </c>
      <c r="G192" s="440">
        <v>1103.4833333333333</v>
      </c>
      <c r="H192" s="440">
        <v>1193.5833333333333</v>
      </c>
      <c r="I192" s="440">
        <v>1211.8166666666664</v>
      </c>
      <c r="J192" s="440">
        <v>1238.6333333333332</v>
      </c>
      <c r="K192" s="439">
        <v>1185</v>
      </c>
      <c r="L192" s="439">
        <v>1139.95</v>
      </c>
      <c r="M192" s="439">
        <v>1.6596500000000001</v>
      </c>
    </row>
    <row r="193" spans="1:13">
      <c r="A193" s="245">
        <v>183</v>
      </c>
      <c r="B193" s="442" t="s">
        <v>372</v>
      </c>
      <c r="C193" s="439">
        <v>612.65</v>
      </c>
      <c r="D193" s="440">
        <v>609.80000000000007</v>
      </c>
      <c r="E193" s="440">
        <v>602.10000000000014</v>
      </c>
      <c r="F193" s="440">
        <v>591.55000000000007</v>
      </c>
      <c r="G193" s="440">
        <v>583.85000000000014</v>
      </c>
      <c r="H193" s="440">
        <v>620.35000000000014</v>
      </c>
      <c r="I193" s="440">
        <v>628.05000000000018</v>
      </c>
      <c r="J193" s="440">
        <v>638.60000000000014</v>
      </c>
      <c r="K193" s="439">
        <v>617.5</v>
      </c>
      <c r="L193" s="439">
        <v>599.25</v>
      </c>
      <c r="M193" s="439">
        <v>17.32442</v>
      </c>
    </row>
    <row r="194" spans="1:13">
      <c r="A194" s="245">
        <v>184</v>
      </c>
      <c r="B194" s="442" t="s">
        <v>373</v>
      </c>
      <c r="C194" s="439">
        <v>73.3</v>
      </c>
      <c r="D194" s="440">
        <v>73.416666666666671</v>
      </c>
      <c r="E194" s="440">
        <v>72.833333333333343</v>
      </c>
      <c r="F194" s="440">
        <v>72.366666666666674</v>
      </c>
      <c r="G194" s="440">
        <v>71.783333333333346</v>
      </c>
      <c r="H194" s="440">
        <v>73.88333333333334</v>
      </c>
      <c r="I194" s="440">
        <v>74.466666666666683</v>
      </c>
      <c r="J194" s="440">
        <v>74.933333333333337</v>
      </c>
      <c r="K194" s="439">
        <v>74</v>
      </c>
      <c r="L194" s="439">
        <v>72.95</v>
      </c>
      <c r="M194" s="439">
        <v>7.1286899999999997</v>
      </c>
    </row>
    <row r="195" spans="1:13">
      <c r="A195" s="245">
        <v>185</v>
      </c>
      <c r="B195" s="442" t="s">
        <v>374</v>
      </c>
      <c r="C195" s="439">
        <v>369.95</v>
      </c>
      <c r="D195" s="440">
        <v>372.2166666666667</v>
      </c>
      <c r="E195" s="440">
        <v>366.73333333333341</v>
      </c>
      <c r="F195" s="440">
        <v>363.51666666666671</v>
      </c>
      <c r="G195" s="440">
        <v>358.03333333333342</v>
      </c>
      <c r="H195" s="440">
        <v>375.43333333333339</v>
      </c>
      <c r="I195" s="440">
        <v>380.91666666666674</v>
      </c>
      <c r="J195" s="440">
        <v>384.13333333333338</v>
      </c>
      <c r="K195" s="439">
        <v>377.7</v>
      </c>
      <c r="L195" s="439">
        <v>369</v>
      </c>
      <c r="M195" s="439">
        <v>9.5392600000000005</v>
      </c>
    </row>
    <row r="196" spans="1:13">
      <c r="A196" s="245">
        <v>186</v>
      </c>
      <c r="B196" s="442" t="s">
        <v>375</v>
      </c>
      <c r="C196" s="439">
        <v>117.6</v>
      </c>
      <c r="D196" s="440">
        <v>115.36666666666667</v>
      </c>
      <c r="E196" s="440">
        <v>110.73333333333335</v>
      </c>
      <c r="F196" s="440">
        <v>103.86666666666667</v>
      </c>
      <c r="G196" s="440">
        <v>99.233333333333348</v>
      </c>
      <c r="H196" s="440">
        <v>122.23333333333335</v>
      </c>
      <c r="I196" s="440">
        <v>126.86666666666667</v>
      </c>
      <c r="J196" s="440">
        <v>133.73333333333335</v>
      </c>
      <c r="K196" s="439">
        <v>120</v>
      </c>
      <c r="L196" s="439">
        <v>108.5</v>
      </c>
      <c r="M196" s="439">
        <v>155.28259</v>
      </c>
    </row>
    <row r="197" spans="1:13">
      <c r="A197" s="245">
        <v>187</v>
      </c>
      <c r="B197" s="442" t="s">
        <v>376</v>
      </c>
      <c r="C197" s="439">
        <v>118.4</v>
      </c>
      <c r="D197" s="440">
        <v>118.26666666666667</v>
      </c>
      <c r="E197" s="440">
        <v>117.13333333333333</v>
      </c>
      <c r="F197" s="440">
        <v>115.86666666666666</v>
      </c>
      <c r="G197" s="440">
        <v>114.73333333333332</v>
      </c>
      <c r="H197" s="440">
        <v>119.53333333333333</v>
      </c>
      <c r="I197" s="440">
        <v>120.66666666666669</v>
      </c>
      <c r="J197" s="440">
        <v>121.93333333333334</v>
      </c>
      <c r="K197" s="439">
        <v>119.4</v>
      </c>
      <c r="L197" s="439">
        <v>117</v>
      </c>
      <c r="M197" s="439">
        <v>28.74474</v>
      </c>
    </row>
    <row r="198" spans="1:13">
      <c r="A198" s="245">
        <v>188</v>
      </c>
      <c r="B198" s="442" t="s">
        <v>246</v>
      </c>
      <c r="C198" s="439">
        <v>301.05</v>
      </c>
      <c r="D198" s="440">
        <v>302.45</v>
      </c>
      <c r="E198" s="440">
        <v>298.09999999999997</v>
      </c>
      <c r="F198" s="440">
        <v>295.14999999999998</v>
      </c>
      <c r="G198" s="440">
        <v>290.79999999999995</v>
      </c>
      <c r="H198" s="440">
        <v>305.39999999999998</v>
      </c>
      <c r="I198" s="440">
        <v>309.75</v>
      </c>
      <c r="J198" s="440">
        <v>312.7</v>
      </c>
      <c r="K198" s="439">
        <v>306.8</v>
      </c>
      <c r="L198" s="439">
        <v>299.5</v>
      </c>
      <c r="M198" s="439">
        <v>8.9719599999999993</v>
      </c>
    </row>
    <row r="199" spans="1:13">
      <c r="A199" s="245">
        <v>189</v>
      </c>
      <c r="B199" s="442" t="s">
        <v>377</v>
      </c>
      <c r="C199" s="439">
        <v>719.75</v>
      </c>
      <c r="D199" s="440">
        <v>720.18333333333339</v>
      </c>
      <c r="E199" s="440">
        <v>713.56666666666683</v>
      </c>
      <c r="F199" s="440">
        <v>707.38333333333344</v>
      </c>
      <c r="G199" s="440">
        <v>700.76666666666688</v>
      </c>
      <c r="H199" s="440">
        <v>726.36666666666679</v>
      </c>
      <c r="I199" s="440">
        <v>732.98333333333335</v>
      </c>
      <c r="J199" s="440">
        <v>739.16666666666674</v>
      </c>
      <c r="K199" s="439">
        <v>726.8</v>
      </c>
      <c r="L199" s="439">
        <v>714</v>
      </c>
      <c r="M199" s="439">
        <v>0.66927000000000003</v>
      </c>
    </row>
    <row r="200" spans="1:13">
      <c r="A200" s="245">
        <v>190</v>
      </c>
      <c r="B200" s="442" t="s">
        <v>247</v>
      </c>
      <c r="C200" s="439">
        <v>2281.9499999999998</v>
      </c>
      <c r="D200" s="440">
        <v>2288.8666666666668</v>
      </c>
      <c r="E200" s="440">
        <v>2253.0833333333335</v>
      </c>
      <c r="F200" s="440">
        <v>2224.2166666666667</v>
      </c>
      <c r="G200" s="440">
        <v>2188.4333333333334</v>
      </c>
      <c r="H200" s="440">
        <v>2317.7333333333336</v>
      </c>
      <c r="I200" s="440">
        <v>2353.5166666666664</v>
      </c>
      <c r="J200" s="440">
        <v>2382.3833333333337</v>
      </c>
      <c r="K200" s="439">
        <v>2324.65</v>
      </c>
      <c r="L200" s="439">
        <v>2260</v>
      </c>
      <c r="M200" s="439">
        <v>2.3171400000000002</v>
      </c>
    </row>
    <row r="201" spans="1:13">
      <c r="A201" s="245">
        <v>191</v>
      </c>
      <c r="B201" s="442" t="s">
        <v>107</v>
      </c>
      <c r="C201" s="439">
        <v>968.55</v>
      </c>
      <c r="D201" s="440">
        <v>972.25</v>
      </c>
      <c r="E201" s="440">
        <v>962.85</v>
      </c>
      <c r="F201" s="440">
        <v>957.15</v>
      </c>
      <c r="G201" s="440">
        <v>947.75</v>
      </c>
      <c r="H201" s="440">
        <v>977.95</v>
      </c>
      <c r="I201" s="440">
        <v>987.35000000000014</v>
      </c>
      <c r="J201" s="440">
        <v>993.05000000000007</v>
      </c>
      <c r="K201" s="439">
        <v>981.65</v>
      </c>
      <c r="L201" s="439">
        <v>966.55</v>
      </c>
      <c r="M201" s="439">
        <v>38.782559999999997</v>
      </c>
    </row>
    <row r="202" spans="1:13">
      <c r="A202" s="245">
        <v>192</v>
      </c>
      <c r="B202" s="442" t="s">
        <v>248</v>
      </c>
      <c r="C202" s="439">
        <v>3077.75</v>
      </c>
      <c r="D202" s="440">
        <v>3069.4333333333329</v>
      </c>
      <c r="E202" s="440">
        <v>3024.0666666666657</v>
      </c>
      <c r="F202" s="440">
        <v>2970.3833333333328</v>
      </c>
      <c r="G202" s="440">
        <v>2925.0166666666655</v>
      </c>
      <c r="H202" s="440">
        <v>3123.1166666666659</v>
      </c>
      <c r="I202" s="440">
        <v>3168.4833333333336</v>
      </c>
      <c r="J202" s="440">
        <v>3222.1666666666661</v>
      </c>
      <c r="K202" s="439">
        <v>3114.8</v>
      </c>
      <c r="L202" s="439">
        <v>3015.75</v>
      </c>
      <c r="M202" s="439">
        <v>3.8253300000000001</v>
      </c>
    </row>
    <row r="203" spans="1:13">
      <c r="A203" s="245">
        <v>193</v>
      </c>
      <c r="B203" s="442" t="s">
        <v>109</v>
      </c>
      <c r="C203" s="439">
        <v>1481.05</v>
      </c>
      <c r="D203" s="440">
        <v>1481.2333333333336</v>
      </c>
      <c r="E203" s="440">
        <v>1473.4666666666672</v>
      </c>
      <c r="F203" s="440">
        <v>1465.8833333333337</v>
      </c>
      <c r="G203" s="440">
        <v>1458.1166666666672</v>
      </c>
      <c r="H203" s="440">
        <v>1488.8166666666671</v>
      </c>
      <c r="I203" s="440">
        <v>1496.5833333333335</v>
      </c>
      <c r="J203" s="440">
        <v>1504.166666666667</v>
      </c>
      <c r="K203" s="439">
        <v>1489</v>
      </c>
      <c r="L203" s="439">
        <v>1473.65</v>
      </c>
      <c r="M203" s="439">
        <v>57.417700000000004</v>
      </c>
    </row>
    <row r="204" spans="1:13">
      <c r="A204" s="245">
        <v>194</v>
      </c>
      <c r="B204" s="442" t="s">
        <v>249</v>
      </c>
      <c r="C204" s="439">
        <v>689.25</v>
      </c>
      <c r="D204" s="440">
        <v>688.4</v>
      </c>
      <c r="E204" s="440">
        <v>685.09999999999991</v>
      </c>
      <c r="F204" s="440">
        <v>680.94999999999993</v>
      </c>
      <c r="G204" s="440">
        <v>677.64999999999986</v>
      </c>
      <c r="H204" s="440">
        <v>692.55</v>
      </c>
      <c r="I204" s="440">
        <v>695.84999999999991</v>
      </c>
      <c r="J204" s="440">
        <v>700</v>
      </c>
      <c r="K204" s="439">
        <v>691.7</v>
      </c>
      <c r="L204" s="439">
        <v>684.25</v>
      </c>
      <c r="M204" s="439">
        <v>22.172080000000001</v>
      </c>
    </row>
    <row r="205" spans="1:13">
      <c r="A205" s="245">
        <v>195</v>
      </c>
      <c r="B205" s="442" t="s">
        <v>382</v>
      </c>
      <c r="C205" s="439">
        <v>51.4</v>
      </c>
      <c r="D205" s="440">
        <v>50.79999999999999</v>
      </c>
      <c r="E205" s="440">
        <v>49.799999999999983</v>
      </c>
      <c r="F205" s="440">
        <v>48.199999999999996</v>
      </c>
      <c r="G205" s="440">
        <v>47.199999999999989</v>
      </c>
      <c r="H205" s="440">
        <v>52.399999999999977</v>
      </c>
      <c r="I205" s="440">
        <v>53.399999999999991</v>
      </c>
      <c r="J205" s="440">
        <v>54.999999999999972</v>
      </c>
      <c r="K205" s="439">
        <v>51.8</v>
      </c>
      <c r="L205" s="439">
        <v>49.2</v>
      </c>
      <c r="M205" s="439">
        <v>280.93256000000002</v>
      </c>
    </row>
    <row r="206" spans="1:13">
      <c r="A206" s="245">
        <v>196</v>
      </c>
      <c r="B206" s="442" t="s">
        <v>378</v>
      </c>
      <c r="C206" s="439">
        <v>28.3</v>
      </c>
      <c r="D206" s="440">
        <v>27.616666666666671</v>
      </c>
      <c r="E206" s="440">
        <v>26.38333333333334</v>
      </c>
      <c r="F206" s="440">
        <v>24.466666666666669</v>
      </c>
      <c r="G206" s="440">
        <v>23.233333333333338</v>
      </c>
      <c r="H206" s="440">
        <v>29.533333333333342</v>
      </c>
      <c r="I206" s="440">
        <v>30.766666666666669</v>
      </c>
      <c r="J206" s="440">
        <v>32.683333333333344</v>
      </c>
      <c r="K206" s="439">
        <v>28.85</v>
      </c>
      <c r="L206" s="439">
        <v>25.7</v>
      </c>
      <c r="M206" s="439">
        <v>595.83880999999997</v>
      </c>
    </row>
    <row r="207" spans="1:13">
      <c r="A207" s="245">
        <v>197</v>
      </c>
      <c r="B207" s="442" t="s">
        <v>379</v>
      </c>
      <c r="C207" s="439">
        <v>944.9</v>
      </c>
      <c r="D207" s="440">
        <v>921.63333333333333</v>
      </c>
      <c r="E207" s="440">
        <v>883.26666666666665</v>
      </c>
      <c r="F207" s="440">
        <v>821.63333333333333</v>
      </c>
      <c r="G207" s="440">
        <v>783.26666666666665</v>
      </c>
      <c r="H207" s="440">
        <v>983.26666666666665</v>
      </c>
      <c r="I207" s="440">
        <v>1021.6333333333332</v>
      </c>
      <c r="J207" s="440">
        <v>1083.2666666666667</v>
      </c>
      <c r="K207" s="439">
        <v>960</v>
      </c>
      <c r="L207" s="439">
        <v>860</v>
      </c>
      <c r="M207" s="439">
        <v>6.8103800000000003</v>
      </c>
    </row>
    <row r="208" spans="1:13">
      <c r="A208" s="245">
        <v>198</v>
      </c>
      <c r="B208" s="442" t="s">
        <v>105</v>
      </c>
      <c r="C208" s="439">
        <v>1023.8</v>
      </c>
      <c r="D208" s="440">
        <v>1025.9333333333334</v>
      </c>
      <c r="E208" s="440">
        <v>1017.8666666666668</v>
      </c>
      <c r="F208" s="440">
        <v>1011.9333333333334</v>
      </c>
      <c r="G208" s="440">
        <v>1003.8666666666668</v>
      </c>
      <c r="H208" s="440">
        <v>1031.8666666666668</v>
      </c>
      <c r="I208" s="440">
        <v>1039.9333333333334</v>
      </c>
      <c r="J208" s="440">
        <v>1045.8666666666668</v>
      </c>
      <c r="K208" s="439">
        <v>1034</v>
      </c>
      <c r="L208" s="439">
        <v>1020</v>
      </c>
      <c r="M208" s="439">
        <v>14.74654</v>
      </c>
    </row>
    <row r="209" spans="1:13">
      <c r="A209" s="245">
        <v>199</v>
      </c>
      <c r="B209" s="442" t="s">
        <v>380</v>
      </c>
      <c r="C209" s="439">
        <v>252.15</v>
      </c>
      <c r="D209" s="440">
        <v>252.75</v>
      </c>
      <c r="E209" s="440">
        <v>250.5</v>
      </c>
      <c r="F209" s="440">
        <v>248.85</v>
      </c>
      <c r="G209" s="440">
        <v>246.6</v>
      </c>
      <c r="H209" s="440">
        <v>254.4</v>
      </c>
      <c r="I209" s="440">
        <v>256.64999999999998</v>
      </c>
      <c r="J209" s="440">
        <v>258.3</v>
      </c>
      <c r="K209" s="439">
        <v>255</v>
      </c>
      <c r="L209" s="439">
        <v>251.1</v>
      </c>
      <c r="M209" s="439">
        <v>3.36239</v>
      </c>
    </row>
    <row r="210" spans="1:13">
      <c r="A210" s="245">
        <v>200</v>
      </c>
      <c r="B210" s="442" t="s">
        <v>381</v>
      </c>
      <c r="C210" s="439">
        <v>425.05</v>
      </c>
      <c r="D210" s="440">
        <v>425.61666666666662</v>
      </c>
      <c r="E210" s="440">
        <v>416.43333333333322</v>
      </c>
      <c r="F210" s="440">
        <v>407.81666666666661</v>
      </c>
      <c r="G210" s="440">
        <v>398.63333333333321</v>
      </c>
      <c r="H210" s="440">
        <v>434.23333333333323</v>
      </c>
      <c r="I210" s="440">
        <v>443.41666666666663</v>
      </c>
      <c r="J210" s="440">
        <v>452.03333333333325</v>
      </c>
      <c r="K210" s="439">
        <v>434.8</v>
      </c>
      <c r="L210" s="439">
        <v>417</v>
      </c>
      <c r="M210" s="439">
        <v>5.4032900000000001</v>
      </c>
    </row>
    <row r="211" spans="1:13">
      <c r="A211" s="245">
        <v>201</v>
      </c>
      <c r="B211" s="442" t="s">
        <v>110</v>
      </c>
      <c r="C211" s="439">
        <v>3009</v>
      </c>
      <c r="D211" s="440">
        <v>3017.2999999999997</v>
      </c>
      <c r="E211" s="440">
        <v>2990.6999999999994</v>
      </c>
      <c r="F211" s="440">
        <v>2972.3999999999996</v>
      </c>
      <c r="G211" s="440">
        <v>2945.7999999999993</v>
      </c>
      <c r="H211" s="440">
        <v>3035.5999999999995</v>
      </c>
      <c r="I211" s="440">
        <v>3062.2</v>
      </c>
      <c r="J211" s="440">
        <v>3080.4999999999995</v>
      </c>
      <c r="K211" s="439">
        <v>3043.9</v>
      </c>
      <c r="L211" s="439">
        <v>2999</v>
      </c>
      <c r="M211" s="439">
        <v>5.6765999999999996</v>
      </c>
    </row>
    <row r="212" spans="1:13">
      <c r="A212" s="245">
        <v>202</v>
      </c>
      <c r="B212" s="442" t="s">
        <v>383</v>
      </c>
      <c r="C212" s="439">
        <v>56</v>
      </c>
      <c r="D212" s="440">
        <v>55.966666666666669</v>
      </c>
      <c r="E212" s="440">
        <v>55.033333333333339</v>
      </c>
      <c r="F212" s="440">
        <v>54.06666666666667</v>
      </c>
      <c r="G212" s="440">
        <v>53.13333333333334</v>
      </c>
      <c r="H212" s="440">
        <v>56.933333333333337</v>
      </c>
      <c r="I212" s="440">
        <v>57.866666666666674</v>
      </c>
      <c r="J212" s="440">
        <v>58.833333333333336</v>
      </c>
      <c r="K212" s="439">
        <v>56.9</v>
      </c>
      <c r="L212" s="439">
        <v>55</v>
      </c>
      <c r="M212" s="439">
        <v>100.52952999999999</v>
      </c>
    </row>
    <row r="213" spans="1:13">
      <c r="A213" s="245">
        <v>203</v>
      </c>
      <c r="B213" s="442" t="s">
        <v>112</v>
      </c>
      <c r="C213" s="439">
        <v>385.4</v>
      </c>
      <c r="D213" s="440">
        <v>386.5333333333333</v>
      </c>
      <c r="E213" s="440">
        <v>383.11666666666662</v>
      </c>
      <c r="F213" s="440">
        <v>380.83333333333331</v>
      </c>
      <c r="G213" s="440">
        <v>377.41666666666663</v>
      </c>
      <c r="H213" s="440">
        <v>388.81666666666661</v>
      </c>
      <c r="I213" s="440">
        <v>392.23333333333335</v>
      </c>
      <c r="J213" s="440">
        <v>394.51666666666659</v>
      </c>
      <c r="K213" s="439">
        <v>389.95</v>
      </c>
      <c r="L213" s="439">
        <v>384.25</v>
      </c>
      <c r="M213" s="439">
        <v>57.963799999999999</v>
      </c>
    </row>
    <row r="214" spans="1:13">
      <c r="A214" s="245">
        <v>204</v>
      </c>
      <c r="B214" s="442" t="s">
        <v>384</v>
      </c>
      <c r="C214" s="439">
        <v>1040.8</v>
      </c>
      <c r="D214" s="440">
        <v>1046.3666666666666</v>
      </c>
      <c r="E214" s="440">
        <v>1031.4333333333332</v>
      </c>
      <c r="F214" s="440">
        <v>1022.0666666666666</v>
      </c>
      <c r="G214" s="440">
        <v>1007.1333333333332</v>
      </c>
      <c r="H214" s="440">
        <v>1055.7333333333331</v>
      </c>
      <c r="I214" s="440">
        <v>1070.6666666666665</v>
      </c>
      <c r="J214" s="440">
        <v>1080.0333333333331</v>
      </c>
      <c r="K214" s="439">
        <v>1061.3</v>
      </c>
      <c r="L214" s="439">
        <v>1037</v>
      </c>
      <c r="M214" s="439">
        <v>1.2893600000000001</v>
      </c>
    </row>
    <row r="215" spans="1:13">
      <c r="A215" s="245">
        <v>205</v>
      </c>
      <c r="B215" s="442" t="s">
        <v>385</v>
      </c>
      <c r="C215" s="439">
        <v>160.1</v>
      </c>
      <c r="D215" s="440">
        <v>160.68333333333331</v>
      </c>
      <c r="E215" s="440">
        <v>158.56666666666661</v>
      </c>
      <c r="F215" s="440">
        <v>157.0333333333333</v>
      </c>
      <c r="G215" s="440">
        <v>154.9166666666666</v>
      </c>
      <c r="H215" s="440">
        <v>162.21666666666661</v>
      </c>
      <c r="I215" s="440">
        <v>164.33333333333334</v>
      </c>
      <c r="J215" s="440">
        <v>165.86666666666662</v>
      </c>
      <c r="K215" s="439">
        <v>162.80000000000001</v>
      </c>
      <c r="L215" s="439">
        <v>159.15</v>
      </c>
      <c r="M215" s="439">
        <v>38.070979999999999</v>
      </c>
    </row>
    <row r="216" spans="1:13">
      <c r="A216" s="245">
        <v>206</v>
      </c>
      <c r="B216" s="442" t="s">
        <v>113</v>
      </c>
      <c r="C216" s="439">
        <v>298.45</v>
      </c>
      <c r="D216" s="440">
        <v>299.25</v>
      </c>
      <c r="E216" s="440">
        <v>296.3</v>
      </c>
      <c r="F216" s="440">
        <v>294.15000000000003</v>
      </c>
      <c r="G216" s="440">
        <v>291.20000000000005</v>
      </c>
      <c r="H216" s="440">
        <v>301.39999999999998</v>
      </c>
      <c r="I216" s="440">
        <v>304.35000000000002</v>
      </c>
      <c r="J216" s="440">
        <v>306.49999999999994</v>
      </c>
      <c r="K216" s="439">
        <v>302.2</v>
      </c>
      <c r="L216" s="439">
        <v>297.10000000000002</v>
      </c>
      <c r="M216" s="439">
        <v>39.66771</v>
      </c>
    </row>
    <row r="217" spans="1:13">
      <c r="A217" s="245">
        <v>207</v>
      </c>
      <c r="B217" s="442" t="s">
        <v>114</v>
      </c>
      <c r="C217" s="439">
        <v>2378.8000000000002</v>
      </c>
      <c r="D217" s="440">
        <v>2378</v>
      </c>
      <c r="E217" s="440">
        <v>2356.0500000000002</v>
      </c>
      <c r="F217" s="440">
        <v>2333.3000000000002</v>
      </c>
      <c r="G217" s="440">
        <v>2311.3500000000004</v>
      </c>
      <c r="H217" s="440">
        <v>2400.75</v>
      </c>
      <c r="I217" s="440">
        <v>2422.6999999999998</v>
      </c>
      <c r="J217" s="440">
        <v>2445.4499999999998</v>
      </c>
      <c r="K217" s="439">
        <v>2399.9499999999998</v>
      </c>
      <c r="L217" s="439">
        <v>2355.25</v>
      </c>
      <c r="M217" s="439">
        <v>19.443390000000001</v>
      </c>
    </row>
    <row r="218" spans="1:13">
      <c r="A218" s="245">
        <v>208</v>
      </c>
      <c r="B218" s="442" t="s">
        <v>250</v>
      </c>
      <c r="C218" s="439">
        <v>340</v>
      </c>
      <c r="D218" s="440">
        <v>339.8</v>
      </c>
      <c r="E218" s="440">
        <v>337.70000000000005</v>
      </c>
      <c r="F218" s="440">
        <v>335.40000000000003</v>
      </c>
      <c r="G218" s="440">
        <v>333.30000000000007</v>
      </c>
      <c r="H218" s="440">
        <v>342.1</v>
      </c>
      <c r="I218" s="440">
        <v>344.20000000000005</v>
      </c>
      <c r="J218" s="440">
        <v>346.5</v>
      </c>
      <c r="K218" s="439">
        <v>341.9</v>
      </c>
      <c r="L218" s="439">
        <v>337.5</v>
      </c>
      <c r="M218" s="439">
        <v>10.23479</v>
      </c>
    </row>
    <row r="219" spans="1:13">
      <c r="A219" s="245">
        <v>209</v>
      </c>
      <c r="B219" s="442" t="s">
        <v>386</v>
      </c>
      <c r="C219" s="439">
        <v>41014.050000000003</v>
      </c>
      <c r="D219" s="440">
        <v>41083.983333333337</v>
      </c>
      <c r="E219" s="440">
        <v>40640.066666666673</v>
      </c>
      <c r="F219" s="440">
        <v>40266.083333333336</v>
      </c>
      <c r="G219" s="440">
        <v>39822.166666666672</v>
      </c>
      <c r="H219" s="440">
        <v>41457.966666666674</v>
      </c>
      <c r="I219" s="440">
        <v>41901.883333333331</v>
      </c>
      <c r="J219" s="440">
        <v>42275.866666666676</v>
      </c>
      <c r="K219" s="439">
        <v>41527.9</v>
      </c>
      <c r="L219" s="439">
        <v>40710</v>
      </c>
      <c r="M219" s="439">
        <v>6.2059999999999997E-2</v>
      </c>
    </row>
    <row r="220" spans="1:13">
      <c r="A220" s="245">
        <v>210</v>
      </c>
      <c r="B220" s="442" t="s">
        <v>251</v>
      </c>
      <c r="C220" s="439">
        <v>52.6</v>
      </c>
      <c r="D220" s="440">
        <v>51.833333333333336</v>
      </c>
      <c r="E220" s="440">
        <v>50.166666666666671</v>
      </c>
      <c r="F220" s="440">
        <v>47.733333333333334</v>
      </c>
      <c r="G220" s="440">
        <v>46.06666666666667</v>
      </c>
      <c r="H220" s="440">
        <v>54.266666666666673</v>
      </c>
      <c r="I220" s="440">
        <v>55.933333333333344</v>
      </c>
      <c r="J220" s="440">
        <v>58.366666666666674</v>
      </c>
      <c r="K220" s="439">
        <v>53.5</v>
      </c>
      <c r="L220" s="439">
        <v>49.4</v>
      </c>
      <c r="M220" s="439">
        <v>139.06548000000001</v>
      </c>
    </row>
    <row r="221" spans="1:13">
      <c r="A221" s="245">
        <v>211</v>
      </c>
      <c r="B221" s="442" t="s">
        <v>108</v>
      </c>
      <c r="C221" s="439">
        <v>2561.9</v>
      </c>
      <c r="D221" s="440">
        <v>2554.9166666666665</v>
      </c>
      <c r="E221" s="440">
        <v>2541.9833333333331</v>
      </c>
      <c r="F221" s="440">
        <v>2522.0666666666666</v>
      </c>
      <c r="G221" s="440">
        <v>2509.1333333333332</v>
      </c>
      <c r="H221" s="440">
        <v>2574.833333333333</v>
      </c>
      <c r="I221" s="440">
        <v>2587.7666666666664</v>
      </c>
      <c r="J221" s="440">
        <v>2607.6833333333329</v>
      </c>
      <c r="K221" s="439">
        <v>2567.85</v>
      </c>
      <c r="L221" s="439">
        <v>2535</v>
      </c>
      <c r="M221" s="439">
        <v>21.16122</v>
      </c>
    </row>
    <row r="222" spans="1:13">
      <c r="A222" s="245">
        <v>212</v>
      </c>
      <c r="B222" s="442" t="s">
        <v>832</v>
      </c>
      <c r="C222" s="439">
        <v>287.75</v>
      </c>
      <c r="D222" s="440">
        <v>289.3</v>
      </c>
      <c r="E222" s="440">
        <v>285.25</v>
      </c>
      <c r="F222" s="440">
        <v>282.75</v>
      </c>
      <c r="G222" s="440">
        <v>278.7</v>
      </c>
      <c r="H222" s="440">
        <v>291.8</v>
      </c>
      <c r="I222" s="440">
        <v>295.85000000000008</v>
      </c>
      <c r="J222" s="440">
        <v>298.35000000000002</v>
      </c>
      <c r="K222" s="439">
        <v>293.35000000000002</v>
      </c>
      <c r="L222" s="439">
        <v>286.8</v>
      </c>
      <c r="M222" s="439">
        <v>1.56464</v>
      </c>
    </row>
    <row r="223" spans="1:13">
      <c r="A223" s="245">
        <v>213</v>
      </c>
      <c r="B223" s="442" t="s">
        <v>116</v>
      </c>
      <c r="C223" s="439">
        <v>640.4</v>
      </c>
      <c r="D223" s="440">
        <v>637.93333333333328</v>
      </c>
      <c r="E223" s="440">
        <v>633.46666666666658</v>
      </c>
      <c r="F223" s="440">
        <v>626.5333333333333</v>
      </c>
      <c r="G223" s="440">
        <v>622.06666666666661</v>
      </c>
      <c r="H223" s="440">
        <v>644.86666666666656</v>
      </c>
      <c r="I223" s="440">
        <v>649.33333333333326</v>
      </c>
      <c r="J223" s="440">
        <v>656.26666666666654</v>
      </c>
      <c r="K223" s="439">
        <v>642.4</v>
      </c>
      <c r="L223" s="439">
        <v>631</v>
      </c>
      <c r="M223" s="439">
        <v>107.12418</v>
      </c>
    </row>
    <row r="224" spans="1:13">
      <c r="A224" s="245">
        <v>214</v>
      </c>
      <c r="B224" s="442" t="s">
        <v>252</v>
      </c>
      <c r="C224" s="439">
        <v>1501.65</v>
      </c>
      <c r="D224" s="440">
        <v>1492.8500000000001</v>
      </c>
      <c r="E224" s="440">
        <v>1481.7000000000003</v>
      </c>
      <c r="F224" s="440">
        <v>1461.7500000000002</v>
      </c>
      <c r="G224" s="440">
        <v>1450.6000000000004</v>
      </c>
      <c r="H224" s="440">
        <v>1512.8000000000002</v>
      </c>
      <c r="I224" s="440">
        <v>1523.9500000000003</v>
      </c>
      <c r="J224" s="440">
        <v>1543.9</v>
      </c>
      <c r="K224" s="439">
        <v>1504</v>
      </c>
      <c r="L224" s="439">
        <v>1472.9</v>
      </c>
      <c r="M224" s="439">
        <v>7.1723800000000004</v>
      </c>
    </row>
    <row r="225" spans="1:13">
      <c r="A225" s="245">
        <v>215</v>
      </c>
      <c r="B225" s="442" t="s">
        <v>117</v>
      </c>
      <c r="C225" s="439">
        <v>581.4</v>
      </c>
      <c r="D225" s="440">
        <v>579.26666666666677</v>
      </c>
      <c r="E225" s="440">
        <v>573.53333333333353</v>
      </c>
      <c r="F225" s="440">
        <v>565.66666666666674</v>
      </c>
      <c r="G225" s="440">
        <v>559.93333333333351</v>
      </c>
      <c r="H225" s="440">
        <v>587.13333333333355</v>
      </c>
      <c r="I225" s="440">
        <v>592.8666666666669</v>
      </c>
      <c r="J225" s="440">
        <v>600.73333333333358</v>
      </c>
      <c r="K225" s="439">
        <v>585</v>
      </c>
      <c r="L225" s="439">
        <v>571.4</v>
      </c>
      <c r="M225" s="439">
        <v>14.258760000000001</v>
      </c>
    </row>
    <row r="226" spans="1:13">
      <c r="A226" s="245">
        <v>216</v>
      </c>
      <c r="B226" s="442" t="s">
        <v>387</v>
      </c>
      <c r="C226" s="439">
        <v>598.85</v>
      </c>
      <c r="D226" s="440">
        <v>596.11666666666667</v>
      </c>
      <c r="E226" s="440">
        <v>587.98333333333335</v>
      </c>
      <c r="F226" s="440">
        <v>577.11666666666667</v>
      </c>
      <c r="G226" s="440">
        <v>568.98333333333335</v>
      </c>
      <c r="H226" s="440">
        <v>606.98333333333335</v>
      </c>
      <c r="I226" s="440">
        <v>615.11666666666679</v>
      </c>
      <c r="J226" s="440">
        <v>625.98333333333335</v>
      </c>
      <c r="K226" s="439">
        <v>604.25</v>
      </c>
      <c r="L226" s="439">
        <v>585.25</v>
      </c>
      <c r="M226" s="439">
        <v>3.3054399999999999</v>
      </c>
    </row>
    <row r="227" spans="1:13">
      <c r="A227" s="245">
        <v>217</v>
      </c>
      <c r="B227" s="442" t="s">
        <v>388</v>
      </c>
      <c r="C227" s="439">
        <v>3473.35</v>
      </c>
      <c r="D227" s="440">
        <v>3439.65</v>
      </c>
      <c r="E227" s="440">
        <v>3385.3</v>
      </c>
      <c r="F227" s="440">
        <v>3297.25</v>
      </c>
      <c r="G227" s="440">
        <v>3242.9</v>
      </c>
      <c r="H227" s="440">
        <v>3527.7000000000003</v>
      </c>
      <c r="I227" s="440">
        <v>3582.0499999999997</v>
      </c>
      <c r="J227" s="440">
        <v>3670.1000000000004</v>
      </c>
      <c r="K227" s="439">
        <v>3494</v>
      </c>
      <c r="L227" s="439">
        <v>3351.6</v>
      </c>
      <c r="M227" s="439">
        <v>0.37839</v>
      </c>
    </row>
    <row r="228" spans="1:13">
      <c r="A228" s="245">
        <v>218</v>
      </c>
      <c r="B228" s="442" t="s">
        <v>253</v>
      </c>
      <c r="C228" s="439">
        <v>39.15</v>
      </c>
      <c r="D228" s="440">
        <v>39.18333333333333</v>
      </c>
      <c r="E228" s="440">
        <v>38.816666666666663</v>
      </c>
      <c r="F228" s="440">
        <v>38.483333333333334</v>
      </c>
      <c r="G228" s="440">
        <v>38.116666666666667</v>
      </c>
      <c r="H228" s="440">
        <v>39.516666666666659</v>
      </c>
      <c r="I228" s="440">
        <v>39.883333333333319</v>
      </c>
      <c r="J228" s="440">
        <v>40.216666666666654</v>
      </c>
      <c r="K228" s="439">
        <v>39.549999999999997</v>
      </c>
      <c r="L228" s="439">
        <v>38.85</v>
      </c>
      <c r="M228" s="439">
        <v>104.11727999999999</v>
      </c>
    </row>
    <row r="229" spans="1:13">
      <c r="A229" s="245">
        <v>219</v>
      </c>
      <c r="B229" s="442" t="s">
        <v>119</v>
      </c>
      <c r="C229" s="439">
        <v>60.35</v>
      </c>
      <c r="D229" s="440">
        <v>60.35</v>
      </c>
      <c r="E229" s="440">
        <v>59.6</v>
      </c>
      <c r="F229" s="440">
        <v>58.85</v>
      </c>
      <c r="G229" s="440">
        <v>58.1</v>
      </c>
      <c r="H229" s="440">
        <v>61.1</v>
      </c>
      <c r="I229" s="440">
        <v>61.85</v>
      </c>
      <c r="J229" s="440">
        <v>62.6</v>
      </c>
      <c r="K229" s="439">
        <v>61.1</v>
      </c>
      <c r="L229" s="439">
        <v>59.6</v>
      </c>
      <c r="M229" s="439">
        <v>311.12452999999999</v>
      </c>
    </row>
    <row r="230" spans="1:13">
      <c r="A230" s="245">
        <v>220</v>
      </c>
      <c r="B230" s="442" t="s">
        <v>389</v>
      </c>
      <c r="C230" s="439">
        <v>56.55</v>
      </c>
      <c r="D230" s="440">
        <v>56.283333333333331</v>
      </c>
      <c r="E230" s="440">
        <v>55.61666666666666</v>
      </c>
      <c r="F230" s="440">
        <v>54.68333333333333</v>
      </c>
      <c r="G230" s="440">
        <v>54.016666666666659</v>
      </c>
      <c r="H230" s="440">
        <v>57.216666666666661</v>
      </c>
      <c r="I230" s="440">
        <v>57.883333333333333</v>
      </c>
      <c r="J230" s="440">
        <v>58.816666666666663</v>
      </c>
      <c r="K230" s="439">
        <v>56.95</v>
      </c>
      <c r="L230" s="439">
        <v>55.35</v>
      </c>
      <c r="M230" s="439">
        <v>39.135309999999997</v>
      </c>
    </row>
    <row r="231" spans="1:13">
      <c r="A231" s="245">
        <v>221</v>
      </c>
      <c r="B231" s="442" t="s">
        <v>390</v>
      </c>
      <c r="C231" s="439">
        <v>1151.4000000000001</v>
      </c>
      <c r="D231" s="440">
        <v>1151.45</v>
      </c>
      <c r="E231" s="440">
        <v>1131.9000000000001</v>
      </c>
      <c r="F231" s="440">
        <v>1112.4000000000001</v>
      </c>
      <c r="G231" s="440">
        <v>1092.8500000000001</v>
      </c>
      <c r="H231" s="440">
        <v>1170.95</v>
      </c>
      <c r="I231" s="440">
        <v>1190.4999999999998</v>
      </c>
      <c r="J231" s="440">
        <v>1210</v>
      </c>
      <c r="K231" s="439">
        <v>1171</v>
      </c>
      <c r="L231" s="439">
        <v>1131.95</v>
      </c>
      <c r="M231" s="439">
        <v>0.53898999999999997</v>
      </c>
    </row>
    <row r="232" spans="1:13">
      <c r="A232" s="245">
        <v>222</v>
      </c>
      <c r="B232" s="442" t="s">
        <v>391</v>
      </c>
      <c r="C232" s="439">
        <v>266.89999999999998</v>
      </c>
      <c r="D232" s="440">
        <v>269.63333333333333</v>
      </c>
      <c r="E232" s="440">
        <v>261.26666666666665</v>
      </c>
      <c r="F232" s="440">
        <v>255.63333333333333</v>
      </c>
      <c r="G232" s="440">
        <v>247.26666666666665</v>
      </c>
      <c r="H232" s="440">
        <v>275.26666666666665</v>
      </c>
      <c r="I232" s="440">
        <v>283.63333333333333</v>
      </c>
      <c r="J232" s="440">
        <v>289.26666666666665</v>
      </c>
      <c r="K232" s="439">
        <v>278</v>
      </c>
      <c r="L232" s="439">
        <v>264</v>
      </c>
      <c r="M232" s="439">
        <v>0.76276999999999995</v>
      </c>
    </row>
    <row r="233" spans="1:13">
      <c r="A233" s="245">
        <v>223</v>
      </c>
      <c r="B233" s="442" t="s">
        <v>746</v>
      </c>
      <c r="C233" s="439">
        <v>1173.0999999999999</v>
      </c>
      <c r="D233" s="440">
        <v>1169.5</v>
      </c>
      <c r="E233" s="440">
        <v>1152.5999999999999</v>
      </c>
      <c r="F233" s="440">
        <v>1132.0999999999999</v>
      </c>
      <c r="G233" s="440">
        <v>1115.1999999999998</v>
      </c>
      <c r="H233" s="440">
        <v>1190</v>
      </c>
      <c r="I233" s="440">
        <v>1206.9000000000001</v>
      </c>
      <c r="J233" s="440">
        <v>1227.4000000000001</v>
      </c>
      <c r="K233" s="439">
        <v>1186.4000000000001</v>
      </c>
      <c r="L233" s="439">
        <v>1149</v>
      </c>
      <c r="M233" s="439">
        <v>0.10271</v>
      </c>
    </row>
    <row r="234" spans="1:13">
      <c r="A234" s="245">
        <v>224</v>
      </c>
      <c r="B234" s="442" t="s">
        <v>750</v>
      </c>
      <c r="C234" s="439">
        <v>658.75</v>
      </c>
      <c r="D234" s="440">
        <v>660.35</v>
      </c>
      <c r="E234" s="440">
        <v>654.70000000000005</v>
      </c>
      <c r="F234" s="440">
        <v>650.65</v>
      </c>
      <c r="G234" s="440">
        <v>645</v>
      </c>
      <c r="H234" s="440">
        <v>664.40000000000009</v>
      </c>
      <c r="I234" s="440">
        <v>670.05</v>
      </c>
      <c r="J234" s="440">
        <v>674.10000000000014</v>
      </c>
      <c r="K234" s="439">
        <v>666</v>
      </c>
      <c r="L234" s="439">
        <v>656.3</v>
      </c>
      <c r="M234" s="439">
        <v>3.8642400000000001</v>
      </c>
    </row>
    <row r="235" spans="1:13">
      <c r="A235" s="245">
        <v>225</v>
      </c>
      <c r="B235" s="442" t="s">
        <v>392</v>
      </c>
      <c r="C235" s="439">
        <v>140.85</v>
      </c>
      <c r="D235" s="440">
        <v>138.71666666666667</v>
      </c>
      <c r="E235" s="440">
        <v>133.23333333333335</v>
      </c>
      <c r="F235" s="440">
        <v>125.61666666666667</v>
      </c>
      <c r="G235" s="440">
        <v>120.13333333333335</v>
      </c>
      <c r="H235" s="440">
        <v>146.33333333333334</v>
      </c>
      <c r="I235" s="440">
        <v>151.81666666666663</v>
      </c>
      <c r="J235" s="440">
        <v>159.43333333333334</v>
      </c>
      <c r="K235" s="439">
        <v>144.19999999999999</v>
      </c>
      <c r="L235" s="439">
        <v>131.1</v>
      </c>
      <c r="M235" s="439">
        <v>247.48536999999999</v>
      </c>
    </row>
    <row r="236" spans="1:13">
      <c r="A236" s="245">
        <v>226</v>
      </c>
      <c r="B236" s="442" t="s">
        <v>393</v>
      </c>
      <c r="C236" s="439">
        <v>48.45</v>
      </c>
      <c r="D236" s="440">
        <v>48.4</v>
      </c>
      <c r="E236" s="440">
        <v>48.15</v>
      </c>
      <c r="F236" s="440">
        <v>47.85</v>
      </c>
      <c r="G236" s="440">
        <v>47.6</v>
      </c>
      <c r="H236" s="440">
        <v>48.699999999999996</v>
      </c>
      <c r="I236" s="440">
        <v>48.949999999999996</v>
      </c>
      <c r="J236" s="440">
        <v>49.249999999999993</v>
      </c>
      <c r="K236" s="439">
        <v>48.65</v>
      </c>
      <c r="L236" s="439">
        <v>48.1</v>
      </c>
      <c r="M236" s="439">
        <v>20.460789999999999</v>
      </c>
    </row>
    <row r="237" spans="1:13">
      <c r="A237" s="245">
        <v>227</v>
      </c>
      <c r="B237" s="442" t="s">
        <v>126</v>
      </c>
      <c r="C237" s="439">
        <v>209.3</v>
      </c>
      <c r="D237" s="440">
        <v>209.4</v>
      </c>
      <c r="E237" s="440">
        <v>207.4</v>
      </c>
      <c r="F237" s="440">
        <v>205.5</v>
      </c>
      <c r="G237" s="440">
        <v>203.5</v>
      </c>
      <c r="H237" s="440">
        <v>211.3</v>
      </c>
      <c r="I237" s="440">
        <v>213.3</v>
      </c>
      <c r="J237" s="440">
        <v>215.20000000000002</v>
      </c>
      <c r="K237" s="439">
        <v>211.4</v>
      </c>
      <c r="L237" s="439">
        <v>207.5</v>
      </c>
      <c r="M237" s="439">
        <v>307.19587000000001</v>
      </c>
    </row>
    <row r="238" spans="1:13">
      <c r="A238" s="245">
        <v>228</v>
      </c>
      <c r="B238" s="442" t="s">
        <v>395</v>
      </c>
      <c r="C238" s="439">
        <v>128.75</v>
      </c>
      <c r="D238" s="440">
        <v>129</v>
      </c>
      <c r="E238" s="440">
        <v>127.15</v>
      </c>
      <c r="F238" s="440">
        <v>125.55000000000001</v>
      </c>
      <c r="G238" s="440">
        <v>123.70000000000002</v>
      </c>
      <c r="H238" s="440">
        <v>130.6</v>
      </c>
      <c r="I238" s="440">
        <v>132.45000000000002</v>
      </c>
      <c r="J238" s="440">
        <v>134.04999999999998</v>
      </c>
      <c r="K238" s="439">
        <v>130.85</v>
      </c>
      <c r="L238" s="439">
        <v>127.4</v>
      </c>
      <c r="M238" s="439">
        <v>9.8180399999999999</v>
      </c>
    </row>
    <row r="239" spans="1:13">
      <c r="A239" s="245">
        <v>229</v>
      </c>
      <c r="B239" s="442" t="s">
        <v>396</v>
      </c>
      <c r="C239" s="439">
        <v>184</v>
      </c>
      <c r="D239" s="440">
        <v>184.58333333333334</v>
      </c>
      <c r="E239" s="440">
        <v>182.41666666666669</v>
      </c>
      <c r="F239" s="440">
        <v>180.83333333333334</v>
      </c>
      <c r="G239" s="440">
        <v>178.66666666666669</v>
      </c>
      <c r="H239" s="440">
        <v>186.16666666666669</v>
      </c>
      <c r="I239" s="440">
        <v>188.33333333333337</v>
      </c>
      <c r="J239" s="440">
        <v>189.91666666666669</v>
      </c>
      <c r="K239" s="439">
        <v>186.75</v>
      </c>
      <c r="L239" s="439">
        <v>183</v>
      </c>
      <c r="M239" s="439">
        <v>13.452629999999999</v>
      </c>
    </row>
    <row r="240" spans="1:13">
      <c r="A240" s="245">
        <v>230</v>
      </c>
      <c r="B240" s="442" t="s">
        <v>115</v>
      </c>
      <c r="C240" s="439">
        <v>285.39999999999998</v>
      </c>
      <c r="D240" s="440">
        <v>282.13333333333338</v>
      </c>
      <c r="E240" s="440">
        <v>267.46666666666675</v>
      </c>
      <c r="F240" s="440">
        <v>249.53333333333336</v>
      </c>
      <c r="G240" s="440">
        <v>234.86666666666673</v>
      </c>
      <c r="H240" s="440">
        <v>300.06666666666678</v>
      </c>
      <c r="I240" s="440">
        <v>314.73333333333341</v>
      </c>
      <c r="J240" s="440">
        <v>332.6666666666668</v>
      </c>
      <c r="K240" s="439">
        <v>296.8</v>
      </c>
      <c r="L240" s="439">
        <v>264.2</v>
      </c>
      <c r="M240" s="439">
        <v>970.2432</v>
      </c>
    </row>
    <row r="241" spans="1:13">
      <c r="A241" s="245">
        <v>231</v>
      </c>
      <c r="B241" s="442" t="s">
        <v>397</v>
      </c>
      <c r="C241" s="439">
        <v>113.15</v>
      </c>
      <c r="D241" s="440">
        <v>111.21666666666665</v>
      </c>
      <c r="E241" s="440">
        <v>107.93333333333331</v>
      </c>
      <c r="F241" s="440">
        <v>102.71666666666665</v>
      </c>
      <c r="G241" s="440">
        <v>99.433333333333309</v>
      </c>
      <c r="H241" s="440">
        <v>116.43333333333331</v>
      </c>
      <c r="I241" s="440">
        <v>119.71666666666664</v>
      </c>
      <c r="J241" s="440">
        <v>124.93333333333331</v>
      </c>
      <c r="K241" s="439">
        <v>114.5</v>
      </c>
      <c r="L241" s="439">
        <v>106</v>
      </c>
      <c r="M241" s="439">
        <v>242.04184000000001</v>
      </c>
    </row>
    <row r="242" spans="1:13">
      <c r="A242" s="245">
        <v>232</v>
      </c>
      <c r="B242" s="442" t="s">
        <v>747</v>
      </c>
      <c r="C242" s="439">
        <v>7228.6</v>
      </c>
      <c r="D242" s="440">
        <v>7212.5333333333328</v>
      </c>
      <c r="E242" s="440">
        <v>7156.0666666666657</v>
      </c>
      <c r="F242" s="440">
        <v>7083.5333333333328</v>
      </c>
      <c r="G242" s="440">
        <v>7027.0666666666657</v>
      </c>
      <c r="H242" s="440">
        <v>7285.0666666666657</v>
      </c>
      <c r="I242" s="440">
        <v>7341.5333333333328</v>
      </c>
      <c r="J242" s="440">
        <v>7414.0666666666657</v>
      </c>
      <c r="K242" s="439">
        <v>7269</v>
      </c>
      <c r="L242" s="439">
        <v>7140</v>
      </c>
      <c r="M242" s="439">
        <v>0.95298000000000005</v>
      </c>
    </row>
    <row r="243" spans="1:13">
      <c r="A243" s="245">
        <v>233</v>
      </c>
      <c r="B243" s="442" t="s">
        <v>254</v>
      </c>
      <c r="C243" s="439">
        <v>143.4</v>
      </c>
      <c r="D243" s="440">
        <v>142.41666666666666</v>
      </c>
      <c r="E243" s="440">
        <v>140.88333333333333</v>
      </c>
      <c r="F243" s="440">
        <v>138.36666666666667</v>
      </c>
      <c r="G243" s="440">
        <v>136.83333333333334</v>
      </c>
      <c r="H243" s="440">
        <v>144.93333333333331</v>
      </c>
      <c r="I243" s="440">
        <v>146.46666666666667</v>
      </c>
      <c r="J243" s="440">
        <v>148.98333333333329</v>
      </c>
      <c r="K243" s="439">
        <v>143.94999999999999</v>
      </c>
      <c r="L243" s="439">
        <v>139.9</v>
      </c>
      <c r="M243" s="439">
        <v>22.41159</v>
      </c>
    </row>
    <row r="244" spans="1:13">
      <c r="A244" s="245">
        <v>234</v>
      </c>
      <c r="B244" s="442" t="s">
        <v>398</v>
      </c>
      <c r="C244" s="439">
        <v>363.15</v>
      </c>
      <c r="D244" s="440">
        <v>363.13333333333338</v>
      </c>
      <c r="E244" s="440">
        <v>359.26666666666677</v>
      </c>
      <c r="F244" s="440">
        <v>355.38333333333338</v>
      </c>
      <c r="G244" s="440">
        <v>351.51666666666677</v>
      </c>
      <c r="H244" s="440">
        <v>367.01666666666677</v>
      </c>
      <c r="I244" s="440">
        <v>370.88333333333344</v>
      </c>
      <c r="J244" s="440">
        <v>374.76666666666677</v>
      </c>
      <c r="K244" s="439">
        <v>367</v>
      </c>
      <c r="L244" s="439">
        <v>359.25</v>
      </c>
      <c r="M244" s="439">
        <v>17.879449999999999</v>
      </c>
    </row>
    <row r="245" spans="1:13">
      <c r="A245" s="245">
        <v>235</v>
      </c>
      <c r="B245" s="442" t="s">
        <v>255</v>
      </c>
      <c r="C245" s="439">
        <v>136.85</v>
      </c>
      <c r="D245" s="440">
        <v>136.80000000000001</v>
      </c>
      <c r="E245" s="440">
        <v>135.60000000000002</v>
      </c>
      <c r="F245" s="440">
        <v>134.35000000000002</v>
      </c>
      <c r="G245" s="440">
        <v>133.15000000000003</v>
      </c>
      <c r="H245" s="440">
        <v>138.05000000000001</v>
      </c>
      <c r="I245" s="440">
        <v>139.25</v>
      </c>
      <c r="J245" s="440">
        <v>140.5</v>
      </c>
      <c r="K245" s="439">
        <v>138</v>
      </c>
      <c r="L245" s="439">
        <v>135.55000000000001</v>
      </c>
      <c r="M245" s="439">
        <v>31.279430000000001</v>
      </c>
    </row>
    <row r="246" spans="1:13">
      <c r="A246" s="245">
        <v>236</v>
      </c>
      <c r="B246" s="442" t="s">
        <v>125</v>
      </c>
      <c r="C246" s="439">
        <v>115.95</v>
      </c>
      <c r="D246" s="440">
        <v>115.88333333333333</v>
      </c>
      <c r="E246" s="440">
        <v>115.26666666666665</v>
      </c>
      <c r="F246" s="440">
        <v>114.58333333333333</v>
      </c>
      <c r="G246" s="440">
        <v>113.96666666666665</v>
      </c>
      <c r="H246" s="440">
        <v>116.56666666666665</v>
      </c>
      <c r="I246" s="440">
        <v>117.18333333333332</v>
      </c>
      <c r="J246" s="440">
        <v>117.86666666666665</v>
      </c>
      <c r="K246" s="439">
        <v>116.5</v>
      </c>
      <c r="L246" s="439">
        <v>115.2</v>
      </c>
      <c r="M246" s="439">
        <v>129.75318999999999</v>
      </c>
    </row>
    <row r="247" spans="1:13">
      <c r="A247" s="245">
        <v>237</v>
      </c>
      <c r="B247" s="442" t="s">
        <v>399</v>
      </c>
      <c r="C247" s="439">
        <v>20.25</v>
      </c>
      <c r="D247" s="440">
        <v>20.349999999999998</v>
      </c>
      <c r="E247" s="440">
        <v>19.799999999999997</v>
      </c>
      <c r="F247" s="440">
        <v>19.349999999999998</v>
      </c>
      <c r="G247" s="440">
        <v>18.799999999999997</v>
      </c>
      <c r="H247" s="440">
        <v>20.799999999999997</v>
      </c>
      <c r="I247" s="440">
        <v>21.35</v>
      </c>
      <c r="J247" s="440">
        <v>21.799999999999997</v>
      </c>
      <c r="K247" s="439">
        <v>20.9</v>
      </c>
      <c r="L247" s="439">
        <v>19.899999999999999</v>
      </c>
      <c r="M247" s="439">
        <v>218.58721</v>
      </c>
    </row>
    <row r="248" spans="1:13">
      <c r="A248" s="245">
        <v>238</v>
      </c>
      <c r="B248" s="442" t="s">
        <v>772</v>
      </c>
      <c r="C248" s="439">
        <v>2106.35</v>
      </c>
      <c r="D248" s="440">
        <v>2093</v>
      </c>
      <c r="E248" s="440">
        <v>2065</v>
      </c>
      <c r="F248" s="440">
        <v>2023.65</v>
      </c>
      <c r="G248" s="440">
        <v>1995.65</v>
      </c>
      <c r="H248" s="440">
        <v>2134.35</v>
      </c>
      <c r="I248" s="440">
        <v>2162.35</v>
      </c>
      <c r="J248" s="440">
        <v>2203.6999999999998</v>
      </c>
      <c r="K248" s="439">
        <v>2121</v>
      </c>
      <c r="L248" s="439">
        <v>2051.65</v>
      </c>
      <c r="M248" s="439">
        <v>17.955020000000001</v>
      </c>
    </row>
    <row r="249" spans="1:13">
      <c r="A249" s="245">
        <v>239</v>
      </c>
      <c r="B249" s="442" t="s">
        <v>748</v>
      </c>
      <c r="C249" s="439">
        <v>415.2</v>
      </c>
      <c r="D249" s="440">
        <v>416.18333333333334</v>
      </c>
      <c r="E249" s="440">
        <v>408.56666666666666</v>
      </c>
      <c r="F249" s="440">
        <v>401.93333333333334</v>
      </c>
      <c r="G249" s="440">
        <v>394.31666666666666</v>
      </c>
      <c r="H249" s="440">
        <v>422.81666666666666</v>
      </c>
      <c r="I249" s="440">
        <v>430.43333333333334</v>
      </c>
      <c r="J249" s="440">
        <v>437.06666666666666</v>
      </c>
      <c r="K249" s="439">
        <v>423.8</v>
      </c>
      <c r="L249" s="439">
        <v>409.55</v>
      </c>
      <c r="M249" s="439">
        <v>2.5247299999999999</v>
      </c>
    </row>
    <row r="250" spans="1:13">
      <c r="A250" s="245">
        <v>240</v>
      </c>
      <c r="B250" s="442" t="s">
        <v>120</v>
      </c>
      <c r="C250" s="439">
        <v>537.65</v>
      </c>
      <c r="D250" s="440">
        <v>538.03333333333342</v>
      </c>
      <c r="E250" s="440">
        <v>532.06666666666683</v>
      </c>
      <c r="F250" s="440">
        <v>526.48333333333346</v>
      </c>
      <c r="G250" s="440">
        <v>520.51666666666688</v>
      </c>
      <c r="H250" s="440">
        <v>543.61666666666679</v>
      </c>
      <c r="I250" s="440">
        <v>549.58333333333326</v>
      </c>
      <c r="J250" s="440">
        <v>555.16666666666674</v>
      </c>
      <c r="K250" s="439">
        <v>544</v>
      </c>
      <c r="L250" s="439">
        <v>532.45000000000005</v>
      </c>
      <c r="M250" s="439">
        <v>23.433890000000002</v>
      </c>
    </row>
    <row r="251" spans="1:13">
      <c r="A251" s="245">
        <v>241</v>
      </c>
      <c r="B251" s="442" t="s">
        <v>824</v>
      </c>
      <c r="C251" s="439">
        <v>254.35</v>
      </c>
      <c r="D251" s="440">
        <v>254.11666666666667</v>
      </c>
      <c r="E251" s="440">
        <v>252.63333333333335</v>
      </c>
      <c r="F251" s="440">
        <v>250.91666666666669</v>
      </c>
      <c r="G251" s="440">
        <v>249.43333333333337</v>
      </c>
      <c r="H251" s="440">
        <v>255.83333333333334</v>
      </c>
      <c r="I251" s="440">
        <v>257.31666666666672</v>
      </c>
      <c r="J251" s="440">
        <v>259.0333333333333</v>
      </c>
      <c r="K251" s="439">
        <v>255.6</v>
      </c>
      <c r="L251" s="439">
        <v>252.4</v>
      </c>
      <c r="M251" s="439">
        <v>12.881539999999999</v>
      </c>
    </row>
    <row r="252" spans="1:13">
      <c r="A252" s="245">
        <v>242</v>
      </c>
      <c r="B252" s="442" t="s">
        <v>122</v>
      </c>
      <c r="C252" s="439">
        <v>1024.3499999999999</v>
      </c>
      <c r="D252" s="440">
        <v>1019.65</v>
      </c>
      <c r="E252" s="440">
        <v>1010.7</v>
      </c>
      <c r="F252" s="440">
        <v>997.05000000000007</v>
      </c>
      <c r="G252" s="440">
        <v>988.10000000000014</v>
      </c>
      <c r="H252" s="440">
        <v>1033.3</v>
      </c>
      <c r="I252" s="440">
        <v>1042.25</v>
      </c>
      <c r="J252" s="440">
        <v>1055.8999999999999</v>
      </c>
      <c r="K252" s="439">
        <v>1028.5999999999999</v>
      </c>
      <c r="L252" s="439">
        <v>1006</v>
      </c>
      <c r="M252" s="439">
        <v>29.843389999999999</v>
      </c>
    </row>
    <row r="253" spans="1:13">
      <c r="A253" s="245">
        <v>243</v>
      </c>
      <c r="B253" s="442" t="s">
        <v>256</v>
      </c>
      <c r="C253" s="439">
        <v>4732.55</v>
      </c>
      <c r="D253" s="440">
        <v>4714.3833333333341</v>
      </c>
      <c r="E253" s="440">
        <v>4680.8666666666686</v>
      </c>
      <c r="F253" s="440">
        <v>4629.1833333333343</v>
      </c>
      <c r="G253" s="440">
        <v>4595.6666666666688</v>
      </c>
      <c r="H253" s="440">
        <v>4766.0666666666684</v>
      </c>
      <c r="I253" s="440">
        <v>4799.583333333333</v>
      </c>
      <c r="J253" s="440">
        <v>4851.2666666666682</v>
      </c>
      <c r="K253" s="439">
        <v>4747.8999999999996</v>
      </c>
      <c r="L253" s="439">
        <v>4662.7</v>
      </c>
      <c r="M253" s="439">
        <v>3.7577400000000001</v>
      </c>
    </row>
    <row r="254" spans="1:13">
      <c r="A254" s="245">
        <v>244</v>
      </c>
      <c r="B254" s="442" t="s">
        <v>124</v>
      </c>
      <c r="C254" s="439">
        <v>1424.3</v>
      </c>
      <c r="D254" s="440">
        <v>1424.1000000000001</v>
      </c>
      <c r="E254" s="440">
        <v>1419.2000000000003</v>
      </c>
      <c r="F254" s="440">
        <v>1414.1000000000001</v>
      </c>
      <c r="G254" s="440">
        <v>1409.2000000000003</v>
      </c>
      <c r="H254" s="440">
        <v>1429.2000000000003</v>
      </c>
      <c r="I254" s="440">
        <v>1434.1000000000004</v>
      </c>
      <c r="J254" s="440">
        <v>1439.2000000000003</v>
      </c>
      <c r="K254" s="439">
        <v>1429</v>
      </c>
      <c r="L254" s="439">
        <v>1419</v>
      </c>
      <c r="M254" s="439">
        <v>34.96575</v>
      </c>
    </row>
    <row r="255" spans="1:13">
      <c r="A255" s="245">
        <v>245</v>
      </c>
      <c r="B255" s="442" t="s">
        <v>749</v>
      </c>
      <c r="C255" s="439">
        <v>978.85</v>
      </c>
      <c r="D255" s="440">
        <v>982.33333333333337</v>
      </c>
      <c r="E255" s="440">
        <v>969.66666666666674</v>
      </c>
      <c r="F255" s="440">
        <v>960.48333333333335</v>
      </c>
      <c r="G255" s="440">
        <v>947.81666666666672</v>
      </c>
      <c r="H255" s="440">
        <v>991.51666666666677</v>
      </c>
      <c r="I255" s="440">
        <v>1004.1833333333335</v>
      </c>
      <c r="J255" s="440">
        <v>1013.3666666666668</v>
      </c>
      <c r="K255" s="439">
        <v>995</v>
      </c>
      <c r="L255" s="439">
        <v>973.15</v>
      </c>
      <c r="M255" s="439">
        <v>0.47621999999999998</v>
      </c>
    </row>
    <row r="256" spans="1:13">
      <c r="A256" s="245">
        <v>246</v>
      </c>
      <c r="B256" s="442" t="s">
        <v>400</v>
      </c>
      <c r="C256" s="439">
        <v>330.45</v>
      </c>
      <c r="D256" s="440">
        <v>329.48333333333335</v>
      </c>
      <c r="E256" s="440">
        <v>326.9666666666667</v>
      </c>
      <c r="F256" s="440">
        <v>323.48333333333335</v>
      </c>
      <c r="G256" s="440">
        <v>320.9666666666667</v>
      </c>
      <c r="H256" s="440">
        <v>332.9666666666667</v>
      </c>
      <c r="I256" s="440">
        <v>335.48333333333335</v>
      </c>
      <c r="J256" s="440">
        <v>338.9666666666667</v>
      </c>
      <c r="K256" s="439">
        <v>332</v>
      </c>
      <c r="L256" s="439">
        <v>326</v>
      </c>
      <c r="M256" s="439">
        <v>3.0680700000000001</v>
      </c>
    </row>
    <row r="257" spans="1:13">
      <c r="A257" s="245">
        <v>247</v>
      </c>
      <c r="B257" s="442" t="s">
        <v>121</v>
      </c>
      <c r="C257" s="439">
        <v>1787.45</v>
      </c>
      <c r="D257" s="440">
        <v>1790.6000000000001</v>
      </c>
      <c r="E257" s="440">
        <v>1768.3500000000004</v>
      </c>
      <c r="F257" s="440">
        <v>1749.2500000000002</v>
      </c>
      <c r="G257" s="440">
        <v>1727.0000000000005</v>
      </c>
      <c r="H257" s="440">
        <v>1809.7000000000003</v>
      </c>
      <c r="I257" s="440">
        <v>1831.9499999999998</v>
      </c>
      <c r="J257" s="440">
        <v>1851.0500000000002</v>
      </c>
      <c r="K257" s="439">
        <v>1812.85</v>
      </c>
      <c r="L257" s="439">
        <v>1771.5</v>
      </c>
      <c r="M257" s="439">
        <v>6.5087400000000004</v>
      </c>
    </row>
    <row r="258" spans="1:13">
      <c r="A258" s="245">
        <v>248</v>
      </c>
      <c r="B258" s="442" t="s">
        <v>257</v>
      </c>
      <c r="C258" s="439">
        <v>2038.45</v>
      </c>
      <c r="D258" s="440">
        <v>2045.8</v>
      </c>
      <c r="E258" s="440">
        <v>2026.65</v>
      </c>
      <c r="F258" s="440">
        <v>2014.8500000000001</v>
      </c>
      <c r="G258" s="440">
        <v>1995.7000000000003</v>
      </c>
      <c r="H258" s="440">
        <v>2057.6</v>
      </c>
      <c r="I258" s="440">
        <v>2076.75</v>
      </c>
      <c r="J258" s="440">
        <v>2088.5499999999997</v>
      </c>
      <c r="K258" s="439">
        <v>2064.9499999999998</v>
      </c>
      <c r="L258" s="439">
        <v>2034</v>
      </c>
      <c r="M258" s="439">
        <v>2.13253</v>
      </c>
    </row>
    <row r="259" spans="1:13">
      <c r="A259" s="245">
        <v>249</v>
      </c>
      <c r="B259" s="442" t="s">
        <v>401</v>
      </c>
      <c r="C259" s="439">
        <v>1534.6</v>
      </c>
      <c r="D259" s="440">
        <v>1539.0166666666667</v>
      </c>
      <c r="E259" s="440">
        <v>1520.5833333333333</v>
      </c>
      <c r="F259" s="440">
        <v>1506.5666666666666</v>
      </c>
      <c r="G259" s="440">
        <v>1488.1333333333332</v>
      </c>
      <c r="H259" s="440">
        <v>1553.0333333333333</v>
      </c>
      <c r="I259" s="440">
        <v>1571.4666666666667</v>
      </c>
      <c r="J259" s="440">
        <v>1585.4833333333333</v>
      </c>
      <c r="K259" s="439">
        <v>1557.45</v>
      </c>
      <c r="L259" s="439">
        <v>1525</v>
      </c>
      <c r="M259" s="439">
        <v>0.46966000000000002</v>
      </c>
    </row>
    <row r="260" spans="1:13">
      <c r="A260" s="245">
        <v>250</v>
      </c>
      <c r="B260" s="442" t="s">
        <v>402</v>
      </c>
      <c r="C260" s="439">
        <v>2859.9</v>
      </c>
      <c r="D260" s="440">
        <v>2871.1666666666665</v>
      </c>
      <c r="E260" s="440">
        <v>2827.333333333333</v>
      </c>
      <c r="F260" s="440">
        <v>2794.7666666666664</v>
      </c>
      <c r="G260" s="440">
        <v>2750.9333333333329</v>
      </c>
      <c r="H260" s="440">
        <v>2903.7333333333331</v>
      </c>
      <c r="I260" s="440">
        <v>2947.5666666666662</v>
      </c>
      <c r="J260" s="440">
        <v>2980.1333333333332</v>
      </c>
      <c r="K260" s="439">
        <v>2915</v>
      </c>
      <c r="L260" s="439">
        <v>2838.6</v>
      </c>
      <c r="M260" s="439">
        <v>0.77812000000000003</v>
      </c>
    </row>
    <row r="261" spans="1:13">
      <c r="A261" s="245">
        <v>251</v>
      </c>
      <c r="B261" s="442" t="s">
        <v>403</v>
      </c>
      <c r="C261" s="439">
        <v>560</v>
      </c>
      <c r="D261" s="440">
        <v>564.33333333333337</v>
      </c>
      <c r="E261" s="440">
        <v>551.66666666666674</v>
      </c>
      <c r="F261" s="440">
        <v>543.33333333333337</v>
      </c>
      <c r="G261" s="440">
        <v>530.66666666666674</v>
      </c>
      <c r="H261" s="440">
        <v>572.66666666666674</v>
      </c>
      <c r="I261" s="440">
        <v>585.33333333333348</v>
      </c>
      <c r="J261" s="440">
        <v>593.66666666666674</v>
      </c>
      <c r="K261" s="439">
        <v>577</v>
      </c>
      <c r="L261" s="439">
        <v>556</v>
      </c>
      <c r="M261" s="439">
        <v>2.6810399999999999</v>
      </c>
    </row>
    <row r="262" spans="1:13">
      <c r="A262" s="245">
        <v>252</v>
      </c>
      <c r="B262" s="442" t="s">
        <v>404</v>
      </c>
      <c r="C262" s="439">
        <v>176</v>
      </c>
      <c r="D262" s="440">
        <v>174.45000000000002</v>
      </c>
      <c r="E262" s="440">
        <v>169.80000000000004</v>
      </c>
      <c r="F262" s="440">
        <v>163.60000000000002</v>
      </c>
      <c r="G262" s="440">
        <v>158.95000000000005</v>
      </c>
      <c r="H262" s="440">
        <v>180.65000000000003</v>
      </c>
      <c r="I262" s="440">
        <v>185.3</v>
      </c>
      <c r="J262" s="440">
        <v>191.50000000000003</v>
      </c>
      <c r="K262" s="439">
        <v>179.1</v>
      </c>
      <c r="L262" s="439">
        <v>168.25</v>
      </c>
      <c r="M262" s="439">
        <v>28.80519</v>
      </c>
    </row>
    <row r="263" spans="1:13">
      <c r="A263" s="245">
        <v>253</v>
      </c>
      <c r="B263" s="442" t="s">
        <v>405</v>
      </c>
      <c r="C263" s="439">
        <v>139.85</v>
      </c>
      <c r="D263" s="440">
        <v>139.48333333333332</v>
      </c>
      <c r="E263" s="440">
        <v>137.06666666666663</v>
      </c>
      <c r="F263" s="440">
        <v>134.2833333333333</v>
      </c>
      <c r="G263" s="440">
        <v>131.86666666666662</v>
      </c>
      <c r="H263" s="440">
        <v>142.26666666666665</v>
      </c>
      <c r="I263" s="440">
        <v>144.68333333333334</v>
      </c>
      <c r="J263" s="440">
        <v>147.46666666666667</v>
      </c>
      <c r="K263" s="439">
        <v>141.9</v>
      </c>
      <c r="L263" s="439">
        <v>136.69999999999999</v>
      </c>
      <c r="M263" s="439">
        <v>23.67623</v>
      </c>
    </row>
    <row r="264" spans="1:13">
      <c r="A264" s="245">
        <v>254</v>
      </c>
      <c r="B264" s="442" t="s">
        <v>406</v>
      </c>
      <c r="C264" s="439">
        <v>95.1</v>
      </c>
      <c r="D264" s="440">
        <v>95.016666666666652</v>
      </c>
      <c r="E264" s="440">
        <v>93.733333333333306</v>
      </c>
      <c r="F264" s="440">
        <v>92.36666666666666</v>
      </c>
      <c r="G264" s="440">
        <v>91.083333333333314</v>
      </c>
      <c r="H264" s="440">
        <v>96.383333333333297</v>
      </c>
      <c r="I264" s="440">
        <v>97.666666666666657</v>
      </c>
      <c r="J264" s="440">
        <v>99.033333333333289</v>
      </c>
      <c r="K264" s="439">
        <v>96.3</v>
      </c>
      <c r="L264" s="439">
        <v>93.65</v>
      </c>
      <c r="M264" s="439">
        <v>20.51455</v>
      </c>
    </row>
    <row r="265" spans="1:13">
      <c r="A265" s="245">
        <v>255</v>
      </c>
      <c r="B265" s="442" t="s">
        <v>258</v>
      </c>
      <c r="C265" s="439">
        <v>150.55000000000001</v>
      </c>
      <c r="D265" s="440">
        <v>148.85</v>
      </c>
      <c r="E265" s="440">
        <v>145.69999999999999</v>
      </c>
      <c r="F265" s="440">
        <v>140.85</v>
      </c>
      <c r="G265" s="440">
        <v>137.69999999999999</v>
      </c>
      <c r="H265" s="440">
        <v>153.69999999999999</v>
      </c>
      <c r="I265" s="440">
        <v>156.85000000000002</v>
      </c>
      <c r="J265" s="440">
        <v>161.69999999999999</v>
      </c>
      <c r="K265" s="439">
        <v>152</v>
      </c>
      <c r="L265" s="439">
        <v>144</v>
      </c>
      <c r="M265" s="439">
        <v>56.91527</v>
      </c>
    </row>
    <row r="266" spans="1:13">
      <c r="A266" s="245">
        <v>256</v>
      </c>
      <c r="B266" s="442" t="s">
        <v>128</v>
      </c>
      <c r="C266" s="439">
        <v>705.8</v>
      </c>
      <c r="D266" s="440">
        <v>708.26666666666677</v>
      </c>
      <c r="E266" s="440">
        <v>697.53333333333353</v>
      </c>
      <c r="F266" s="440">
        <v>689.26666666666677</v>
      </c>
      <c r="G266" s="440">
        <v>678.53333333333353</v>
      </c>
      <c r="H266" s="440">
        <v>716.53333333333353</v>
      </c>
      <c r="I266" s="440">
        <v>727.26666666666688</v>
      </c>
      <c r="J266" s="440">
        <v>735.53333333333353</v>
      </c>
      <c r="K266" s="439">
        <v>719</v>
      </c>
      <c r="L266" s="439">
        <v>700</v>
      </c>
      <c r="M266" s="439">
        <v>85.43092</v>
      </c>
    </row>
    <row r="267" spans="1:13">
      <c r="A267" s="245">
        <v>257</v>
      </c>
      <c r="B267" s="442" t="s">
        <v>751</v>
      </c>
      <c r="C267" s="439">
        <v>111.6</v>
      </c>
      <c r="D267" s="440">
        <v>111.48333333333333</v>
      </c>
      <c r="E267" s="440">
        <v>110.36666666666667</v>
      </c>
      <c r="F267" s="440">
        <v>109.13333333333334</v>
      </c>
      <c r="G267" s="440">
        <v>108.01666666666668</v>
      </c>
      <c r="H267" s="440">
        <v>112.71666666666667</v>
      </c>
      <c r="I267" s="440">
        <v>113.83333333333331</v>
      </c>
      <c r="J267" s="440">
        <v>115.06666666666666</v>
      </c>
      <c r="K267" s="439">
        <v>112.6</v>
      </c>
      <c r="L267" s="439">
        <v>110.25</v>
      </c>
      <c r="M267" s="439">
        <v>3.25997</v>
      </c>
    </row>
    <row r="268" spans="1:13">
      <c r="A268" s="245">
        <v>258</v>
      </c>
      <c r="B268" s="442" t="s">
        <v>407</v>
      </c>
      <c r="C268" s="439">
        <v>61.85</v>
      </c>
      <c r="D268" s="440">
        <v>62.06666666666667</v>
      </c>
      <c r="E268" s="440">
        <v>60.683333333333337</v>
      </c>
      <c r="F268" s="440">
        <v>59.516666666666666</v>
      </c>
      <c r="G268" s="440">
        <v>58.133333333333333</v>
      </c>
      <c r="H268" s="440">
        <v>63.233333333333341</v>
      </c>
      <c r="I268" s="440">
        <v>64.616666666666674</v>
      </c>
      <c r="J268" s="440">
        <v>65.783333333333346</v>
      </c>
      <c r="K268" s="439">
        <v>63.45</v>
      </c>
      <c r="L268" s="439">
        <v>60.9</v>
      </c>
      <c r="M268" s="439">
        <v>8.2667900000000003</v>
      </c>
    </row>
    <row r="269" spans="1:13">
      <c r="A269" s="245">
        <v>259</v>
      </c>
      <c r="B269" s="442" t="s">
        <v>408</v>
      </c>
      <c r="C269" s="439">
        <v>131.9</v>
      </c>
      <c r="D269" s="440">
        <v>126.85000000000001</v>
      </c>
      <c r="E269" s="440">
        <v>119.35000000000002</v>
      </c>
      <c r="F269" s="440">
        <v>106.80000000000001</v>
      </c>
      <c r="G269" s="440">
        <v>99.300000000000026</v>
      </c>
      <c r="H269" s="440">
        <v>139.40000000000003</v>
      </c>
      <c r="I269" s="440">
        <v>146.89999999999998</v>
      </c>
      <c r="J269" s="440">
        <v>159.45000000000002</v>
      </c>
      <c r="K269" s="439">
        <v>134.35</v>
      </c>
      <c r="L269" s="439">
        <v>114.3</v>
      </c>
      <c r="M269" s="439">
        <v>171.2807</v>
      </c>
    </row>
    <row r="270" spans="1:13">
      <c r="A270" s="245">
        <v>260</v>
      </c>
      <c r="B270" s="442" t="s">
        <v>409</v>
      </c>
      <c r="C270" s="439">
        <v>28.9</v>
      </c>
      <c r="D270" s="440">
        <v>28.933333333333334</v>
      </c>
      <c r="E270" s="440">
        <v>28.516666666666666</v>
      </c>
      <c r="F270" s="440">
        <v>28.133333333333333</v>
      </c>
      <c r="G270" s="440">
        <v>27.716666666666665</v>
      </c>
      <c r="H270" s="440">
        <v>29.316666666666666</v>
      </c>
      <c r="I270" s="440">
        <v>29.733333333333331</v>
      </c>
      <c r="J270" s="440">
        <v>30.116666666666667</v>
      </c>
      <c r="K270" s="439">
        <v>29.35</v>
      </c>
      <c r="L270" s="439">
        <v>28.55</v>
      </c>
      <c r="M270" s="439">
        <v>30.999919999999999</v>
      </c>
    </row>
    <row r="271" spans="1:13">
      <c r="A271" s="245">
        <v>261</v>
      </c>
      <c r="B271" s="442" t="s">
        <v>410</v>
      </c>
      <c r="C271" s="439">
        <v>85.5</v>
      </c>
      <c r="D271" s="440">
        <v>84.766666666666666</v>
      </c>
      <c r="E271" s="440">
        <v>82.633333333333326</v>
      </c>
      <c r="F271" s="440">
        <v>79.766666666666666</v>
      </c>
      <c r="G271" s="440">
        <v>77.633333333333326</v>
      </c>
      <c r="H271" s="440">
        <v>87.633333333333326</v>
      </c>
      <c r="I271" s="440">
        <v>89.76666666666668</v>
      </c>
      <c r="J271" s="440">
        <v>92.633333333333326</v>
      </c>
      <c r="K271" s="439">
        <v>86.9</v>
      </c>
      <c r="L271" s="439">
        <v>81.900000000000006</v>
      </c>
      <c r="M271" s="439">
        <v>32.03154</v>
      </c>
    </row>
    <row r="272" spans="1:13">
      <c r="A272" s="245">
        <v>262</v>
      </c>
      <c r="B272" s="442" t="s">
        <v>411</v>
      </c>
      <c r="C272" s="439">
        <v>117.4</v>
      </c>
      <c r="D272" s="440">
        <v>116.06666666666668</v>
      </c>
      <c r="E272" s="440">
        <v>113.93333333333335</v>
      </c>
      <c r="F272" s="440">
        <v>110.46666666666667</v>
      </c>
      <c r="G272" s="440">
        <v>108.33333333333334</v>
      </c>
      <c r="H272" s="440">
        <v>119.53333333333336</v>
      </c>
      <c r="I272" s="440">
        <v>121.66666666666669</v>
      </c>
      <c r="J272" s="440">
        <v>125.13333333333337</v>
      </c>
      <c r="K272" s="439">
        <v>118.2</v>
      </c>
      <c r="L272" s="439">
        <v>112.6</v>
      </c>
      <c r="M272" s="439">
        <v>52.214660000000002</v>
      </c>
    </row>
    <row r="273" spans="1:13">
      <c r="A273" s="245">
        <v>263</v>
      </c>
      <c r="B273" s="442" t="s">
        <v>412</v>
      </c>
      <c r="C273" s="439">
        <v>191.3</v>
      </c>
      <c r="D273" s="440">
        <v>186.08333333333334</v>
      </c>
      <c r="E273" s="440">
        <v>178.4666666666667</v>
      </c>
      <c r="F273" s="440">
        <v>165.63333333333335</v>
      </c>
      <c r="G273" s="440">
        <v>158.01666666666671</v>
      </c>
      <c r="H273" s="440">
        <v>198.91666666666669</v>
      </c>
      <c r="I273" s="440">
        <v>206.5333333333333</v>
      </c>
      <c r="J273" s="440">
        <v>219.36666666666667</v>
      </c>
      <c r="K273" s="439">
        <v>193.7</v>
      </c>
      <c r="L273" s="439">
        <v>173.25</v>
      </c>
      <c r="M273" s="439">
        <v>56.879069999999999</v>
      </c>
    </row>
    <row r="274" spans="1:13">
      <c r="A274" s="245">
        <v>264</v>
      </c>
      <c r="B274" s="442" t="s">
        <v>413</v>
      </c>
      <c r="C274" s="439">
        <v>100.9</v>
      </c>
      <c r="D274" s="440">
        <v>98.45</v>
      </c>
      <c r="E274" s="440">
        <v>94.9</v>
      </c>
      <c r="F274" s="440">
        <v>88.9</v>
      </c>
      <c r="G274" s="440">
        <v>85.350000000000009</v>
      </c>
      <c r="H274" s="440">
        <v>104.45</v>
      </c>
      <c r="I274" s="440">
        <v>107.99999999999999</v>
      </c>
      <c r="J274" s="440">
        <v>114</v>
      </c>
      <c r="K274" s="439">
        <v>102</v>
      </c>
      <c r="L274" s="439">
        <v>92.45</v>
      </c>
      <c r="M274" s="439">
        <v>106.03935</v>
      </c>
    </row>
    <row r="275" spans="1:13">
      <c r="A275" s="245">
        <v>265</v>
      </c>
      <c r="B275" s="442" t="s">
        <v>127</v>
      </c>
      <c r="C275" s="439">
        <v>405.45</v>
      </c>
      <c r="D275" s="440">
        <v>404</v>
      </c>
      <c r="E275" s="440">
        <v>400.8</v>
      </c>
      <c r="F275" s="440">
        <v>396.15000000000003</v>
      </c>
      <c r="G275" s="440">
        <v>392.95000000000005</v>
      </c>
      <c r="H275" s="440">
        <v>408.65</v>
      </c>
      <c r="I275" s="440">
        <v>411.85</v>
      </c>
      <c r="J275" s="440">
        <v>416.49999999999994</v>
      </c>
      <c r="K275" s="439">
        <v>407.2</v>
      </c>
      <c r="L275" s="439">
        <v>399.35</v>
      </c>
      <c r="M275" s="439">
        <v>86.601219999999998</v>
      </c>
    </row>
    <row r="276" spans="1:13">
      <c r="A276" s="245">
        <v>266</v>
      </c>
      <c r="B276" s="442" t="s">
        <v>414</v>
      </c>
      <c r="C276" s="439">
        <v>2213.0500000000002</v>
      </c>
      <c r="D276" s="440">
        <v>2220.0166666666669</v>
      </c>
      <c r="E276" s="440">
        <v>2201.0333333333338</v>
      </c>
      <c r="F276" s="440">
        <v>2189.0166666666669</v>
      </c>
      <c r="G276" s="440">
        <v>2170.0333333333338</v>
      </c>
      <c r="H276" s="440">
        <v>2232.0333333333338</v>
      </c>
      <c r="I276" s="440">
        <v>2251.0166666666664</v>
      </c>
      <c r="J276" s="440">
        <v>2263.0333333333338</v>
      </c>
      <c r="K276" s="439">
        <v>2239</v>
      </c>
      <c r="L276" s="439">
        <v>2208</v>
      </c>
      <c r="M276" s="439">
        <v>0.29953999999999997</v>
      </c>
    </row>
    <row r="277" spans="1:13">
      <c r="A277" s="245">
        <v>267</v>
      </c>
      <c r="B277" s="442" t="s">
        <v>129</v>
      </c>
      <c r="C277" s="439">
        <v>3207.5</v>
      </c>
      <c r="D277" s="440">
        <v>3203.9333333333329</v>
      </c>
      <c r="E277" s="440">
        <v>3178.9166666666661</v>
      </c>
      <c r="F277" s="440">
        <v>3150.333333333333</v>
      </c>
      <c r="G277" s="440">
        <v>3125.3166666666662</v>
      </c>
      <c r="H277" s="440">
        <v>3232.516666666666</v>
      </c>
      <c r="I277" s="440">
        <v>3257.5333333333333</v>
      </c>
      <c r="J277" s="440">
        <v>3286.1166666666659</v>
      </c>
      <c r="K277" s="439">
        <v>3228.95</v>
      </c>
      <c r="L277" s="439">
        <v>3175.35</v>
      </c>
      <c r="M277" s="439">
        <v>5.83399</v>
      </c>
    </row>
    <row r="278" spans="1:13">
      <c r="A278" s="245">
        <v>268</v>
      </c>
      <c r="B278" s="442" t="s">
        <v>130</v>
      </c>
      <c r="C278" s="439">
        <v>967.25</v>
      </c>
      <c r="D278" s="440">
        <v>961.9</v>
      </c>
      <c r="E278" s="440">
        <v>949.34999999999991</v>
      </c>
      <c r="F278" s="440">
        <v>931.44999999999993</v>
      </c>
      <c r="G278" s="440">
        <v>918.89999999999986</v>
      </c>
      <c r="H278" s="440">
        <v>979.8</v>
      </c>
      <c r="I278" s="440">
        <v>992.34999999999991</v>
      </c>
      <c r="J278" s="440">
        <v>1010.25</v>
      </c>
      <c r="K278" s="439">
        <v>974.45</v>
      </c>
      <c r="L278" s="439">
        <v>944</v>
      </c>
      <c r="M278" s="439">
        <v>24.175529999999998</v>
      </c>
    </row>
    <row r="279" spans="1:13">
      <c r="A279" s="245">
        <v>269</v>
      </c>
      <c r="B279" s="442" t="s">
        <v>415</v>
      </c>
      <c r="C279" s="439">
        <v>155.55000000000001</v>
      </c>
      <c r="D279" s="440">
        <v>155.91666666666666</v>
      </c>
      <c r="E279" s="440">
        <v>154.33333333333331</v>
      </c>
      <c r="F279" s="440">
        <v>153.11666666666665</v>
      </c>
      <c r="G279" s="440">
        <v>151.5333333333333</v>
      </c>
      <c r="H279" s="440">
        <v>157.13333333333333</v>
      </c>
      <c r="I279" s="440">
        <v>158.71666666666664</v>
      </c>
      <c r="J279" s="440">
        <v>159.93333333333334</v>
      </c>
      <c r="K279" s="439">
        <v>157.5</v>
      </c>
      <c r="L279" s="439">
        <v>154.69999999999999</v>
      </c>
      <c r="M279" s="439">
        <v>4.8675199999999998</v>
      </c>
    </row>
    <row r="280" spans="1:13">
      <c r="A280" s="245">
        <v>270</v>
      </c>
      <c r="B280" s="442" t="s">
        <v>417</v>
      </c>
      <c r="C280" s="439">
        <v>679.45</v>
      </c>
      <c r="D280" s="440">
        <v>683.18333333333339</v>
      </c>
      <c r="E280" s="440">
        <v>672.26666666666677</v>
      </c>
      <c r="F280" s="440">
        <v>665.08333333333337</v>
      </c>
      <c r="G280" s="440">
        <v>654.16666666666674</v>
      </c>
      <c r="H280" s="440">
        <v>690.36666666666679</v>
      </c>
      <c r="I280" s="440">
        <v>701.2833333333333</v>
      </c>
      <c r="J280" s="440">
        <v>708.46666666666681</v>
      </c>
      <c r="K280" s="439">
        <v>694.1</v>
      </c>
      <c r="L280" s="439">
        <v>676</v>
      </c>
      <c r="M280" s="439">
        <v>0.99536000000000002</v>
      </c>
    </row>
    <row r="281" spans="1:13">
      <c r="A281" s="245">
        <v>271</v>
      </c>
      <c r="B281" s="442" t="s">
        <v>418</v>
      </c>
      <c r="C281" s="439">
        <v>225.8</v>
      </c>
      <c r="D281" s="440">
        <v>225.33333333333334</v>
      </c>
      <c r="E281" s="440">
        <v>223.56666666666669</v>
      </c>
      <c r="F281" s="440">
        <v>221.33333333333334</v>
      </c>
      <c r="G281" s="440">
        <v>219.56666666666669</v>
      </c>
      <c r="H281" s="440">
        <v>227.56666666666669</v>
      </c>
      <c r="I281" s="440">
        <v>229.33333333333334</v>
      </c>
      <c r="J281" s="440">
        <v>231.56666666666669</v>
      </c>
      <c r="K281" s="439">
        <v>227.1</v>
      </c>
      <c r="L281" s="439">
        <v>223.1</v>
      </c>
      <c r="M281" s="439">
        <v>1.9301299999999999</v>
      </c>
    </row>
    <row r="282" spans="1:13">
      <c r="A282" s="245">
        <v>272</v>
      </c>
      <c r="B282" s="442" t="s">
        <v>419</v>
      </c>
      <c r="C282" s="439">
        <v>228.25</v>
      </c>
      <c r="D282" s="440">
        <v>229.58333333333334</v>
      </c>
      <c r="E282" s="440">
        <v>226.01666666666668</v>
      </c>
      <c r="F282" s="440">
        <v>223.78333333333333</v>
      </c>
      <c r="G282" s="440">
        <v>220.21666666666667</v>
      </c>
      <c r="H282" s="440">
        <v>231.81666666666669</v>
      </c>
      <c r="I282" s="440">
        <v>235.38333333333335</v>
      </c>
      <c r="J282" s="440">
        <v>237.6166666666667</v>
      </c>
      <c r="K282" s="439">
        <v>233.15</v>
      </c>
      <c r="L282" s="439">
        <v>227.35</v>
      </c>
      <c r="M282" s="439">
        <v>6.9936999999999996</v>
      </c>
    </row>
    <row r="283" spans="1:13">
      <c r="A283" s="245">
        <v>273</v>
      </c>
      <c r="B283" s="442" t="s">
        <v>752</v>
      </c>
      <c r="C283" s="439">
        <v>1008.55</v>
      </c>
      <c r="D283" s="440">
        <v>1017.2666666666668</v>
      </c>
      <c r="E283" s="440">
        <v>994.48333333333358</v>
      </c>
      <c r="F283" s="440">
        <v>980.41666666666686</v>
      </c>
      <c r="G283" s="440">
        <v>957.63333333333367</v>
      </c>
      <c r="H283" s="440">
        <v>1031.3333333333335</v>
      </c>
      <c r="I283" s="440">
        <v>1054.1166666666666</v>
      </c>
      <c r="J283" s="440">
        <v>1068.1833333333334</v>
      </c>
      <c r="K283" s="439">
        <v>1040.05</v>
      </c>
      <c r="L283" s="439">
        <v>1003.2</v>
      </c>
      <c r="M283" s="439">
        <v>0.27603</v>
      </c>
    </row>
    <row r="284" spans="1:13">
      <c r="A284" s="245">
        <v>274</v>
      </c>
      <c r="B284" s="442" t="s">
        <v>420</v>
      </c>
      <c r="C284" s="439">
        <v>996.95</v>
      </c>
      <c r="D284" s="440">
        <v>995.58333333333337</v>
      </c>
      <c r="E284" s="440">
        <v>983.36666666666679</v>
      </c>
      <c r="F284" s="440">
        <v>969.78333333333342</v>
      </c>
      <c r="G284" s="440">
        <v>957.56666666666683</v>
      </c>
      <c r="H284" s="440">
        <v>1009.1666666666667</v>
      </c>
      <c r="I284" s="440">
        <v>1021.3833333333332</v>
      </c>
      <c r="J284" s="440">
        <v>1034.9666666666667</v>
      </c>
      <c r="K284" s="439">
        <v>1007.8</v>
      </c>
      <c r="L284" s="439">
        <v>982</v>
      </c>
      <c r="M284" s="439">
        <v>2.0326399999999998</v>
      </c>
    </row>
    <row r="285" spans="1:13">
      <c r="A285" s="245">
        <v>275</v>
      </c>
      <c r="B285" s="442" t="s">
        <v>421</v>
      </c>
      <c r="C285" s="439">
        <v>435.1</v>
      </c>
      <c r="D285" s="440">
        <v>434.66666666666669</v>
      </c>
      <c r="E285" s="440">
        <v>431.53333333333336</v>
      </c>
      <c r="F285" s="440">
        <v>427.9666666666667</v>
      </c>
      <c r="G285" s="440">
        <v>424.83333333333337</v>
      </c>
      <c r="H285" s="440">
        <v>438.23333333333335</v>
      </c>
      <c r="I285" s="440">
        <v>441.36666666666667</v>
      </c>
      <c r="J285" s="440">
        <v>444.93333333333334</v>
      </c>
      <c r="K285" s="439">
        <v>437.8</v>
      </c>
      <c r="L285" s="439">
        <v>431.1</v>
      </c>
      <c r="M285" s="439">
        <v>1.9216800000000001</v>
      </c>
    </row>
    <row r="286" spans="1:13">
      <c r="A286" s="245">
        <v>276</v>
      </c>
      <c r="B286" s="442" t="s">
        <v>422</v>
      </c>
      <c r="C286" s="439">
        <v>580.70000000000005</v>
      </c>
      <c r="D286" s="440">
        <v>584.18333333333339</v>
      </c>
      <c r="E286" s="440">
        <v>573.36666666666679</v>
      </c>
      <c r="F286" s="440">
        <v>566.03333333333342</v>
      </c>
      <c r="G286" s="440">
        <v>555.21666666666681</v>
      </c>
      <c r="H286" s="440">
        <v>591.51666666666677</v>
      </c>
      <c r="I286" s="440">
        <v>602.33333333333337</v>
      </c>
      <c r="J286" s="440">
        <v>609.66666666666674</v>
      </c>
      <c r="K286" s="439">
        <v>595</v>
      </c>
      <c r="L286" s="439">
        <v>576.85</v>
      </c>
      <c r="M286" s="439">
        <v>4.6088100000000001</v>
      </c>
    </row>
    <row r="287" spans="1:13">
      <c r="A287" s="245">
        <v>277</v>
      </c>
      <c r="B287" s="442" t="s">
        <v>423</v>
      </c>
      <c r="C287" s="439">
        <v>63.75</v>
      </c>
      <c r="D287" s="440">
        <v>63.783333333333331</v>
      </c>
      <c r="E287" s="440">
        <v>63.36666666666666</v>
      </c>
      <c r="F287" s="440">
        <v>62.983333333333327</v>
      </c>
      <c r="G287" s="440">
        <v>62.566666666666656</v>
      </c>
      <c r="H287" s="440">
        <v>64.166666666666657</v>
      </c>
      <c r="I287" s="440">
        <v>64.583333333333343</v>
      </c>
      <c r="J287" s="440">
        <v>64.966666666666669</v>
      </c>
      <c r="K287" s="439">
        <v>64.2</v>
      </c>
      <c r="L287" s="439">
        <v>63.4</v>
      </c>
      <c r="M287" s="439">
        <v>11.775169999999999</v>
      </c>
    </row>
    <row r="288" spans="1:13">
      <c r="A288" s="245">
        <v>278</v>
      </c>
      <c r="B288" s="442" t="s">
        <v>424</v>
      </c>
      <c r="C288" s="439">
        <v>54.05</v>
      </c>
      <c r="D288" s="440">
        <v>54.050000000000004</v>
      </c>
      <c r="E288" s="440">
        <v>53.500000000000007</v>
      </c>
      <c r="F288" s="440">
        <v>52.95</v>
      </c>
      <c r="G288" s="440">
        <v>52.400000000000006</v>
      </c>
      <c r="H288" s="440">
        <v>54.600000000000009</v>
      </c>
      <c r="I288" s="440">
        <v>55.150000000000006</v>
      </c>
      <c r="J288" s="440">
        <v>55.70000000000001</v>
      </c>
      <c r="K288" s="439">
        <v>54.6</v>
      </c>
      <c r="L288" s="439">
        <v>53.5</v>
      </c>
      <c r="M288" s="439">
        <v>17.425090000000001</v>
      </c>
    </row>
    <row r="289" spans="1:13">
      <c r="A289" s="245">
        <v>279</v>
      </c>
      <c r="B289" s="442" t="s">
        <v>425</v>
      </c>
      <c r="C289" s="439">
        <v>687.25</v>
      </c>
      <c r="D289" s="440">
        <v>686.36666666666667</v>
      </c>
      <c r="E289" s="440">
        <v>680.38333333333333</v>
      </c>
      <c r="F289" s="440">
        <v>673.51666666666665</v>
      </c>
      <c r="G289" s="440">
        <v>667.5333333333333</v>
      </c>
      <c r="H289" s="440">
        <v>693.23333333333335</v>
      </c>
      <c r="I289" s="440">
        <v>699.2166666666667</v>
      </c>
      <c r="J289" s="440">
        <v>706.08333333333337</v>
      </c>
      <c r="K289" s="439">
        <v>692.35</v>
      </c>
      <c r="L289" s="439">
        <v>679.5</v>
      </c>
      <c r="M289" s="439">
        <v>3.46292</v>
      </c>
    </row>
    <row r="290" spans="1:13">
      <c r="A290" s="245">
        <v>280</v>
      </c>
      <c r="B290" s="442" t="s">
        <v>426</v>
      </c>
      <c r="C290" s="439">
        <v>400.9</v>
      </c>
      <c r="D290" s="440">
        <v>401.31666666666666</v>
      </c>
      <c r="E290" s="440">
        <v>396.83333333333331</v>
      </c>
      <c r="F290" s="440">
        <v>392.76666666666665</v>
      </c>
      <c r="G290" s="440">
        <v>388.2833333333333</v>
      </c>
      <c r="H290" s="440">
        <v>405.38333333333333</v>
      </c>
      <c r="I290" s="440">
        <v>409.86666666666667</v>
      </c>
      <c r="J290" s="440">
        <v>413.93333333333334</v>
      </c>
      <c r="K290" s="439">
        <v>405.8</v>
      </c>
      <c r="L290" s="439">
        <v>397.25</v>
      </c>
      <c r="M290" s="439">
        <v>2.6043599999999998</v>
      </c>
    </row>
    <row r="291" spans="1:13">
      <c r="A291" s="245">
        <v>281</v>
      </c>
      <c r="B291" s="442" t="s">
        <v>427</v>
      </c>
      <c r="C291" s="439">
        <v>247.4</v>
      </c>
      <c r="D291" s="440">
        <v>250.1</v>
      </c>
      <c r="E291" s="440">
        <v>242.34999999999997</v>
      </c>
      <c r="F291" s="440">
        <v>237.29999999999998</v>
      </c>
      <c r="G291" s="440">
        <v>229.54999999999995</v>
      </c>
      <c r="H291" s="440">
        <v>255.14999999999998</v>
      </c>
      <c r="I291" s="440">
        <v>262.90000000000003</v>
      </c>
      <c r="J291" s="440">
        <v>267.95</v>
      </c>
      <c r="K291" s="439">
        <v>257.85000000000002</v>
      </c>
      <c r="L291" s="439">
        <v>245.05</v>
      </c>
      <c r="M291" s="439">
        <v>8.9896999999999991</v>
      </c>
    </row>
    <row r="292" spans="1:13">
      <c r="A292" s="245">
        <v>282</v>
      </c>
      <c r="B292" s="442" t="s">
        <v>131</v>
      </c>
      <c r="C292" s="439">
        <v>1799.55</v>
      </c>
      <c r="D292" s="440">
        <v>1792.8500000000001</v>
      </c>
      <c r="E292" s="440">
        <v>1782.7000000000003</v>
      </c>
      <c r="F292" s="440">
        <v>1765.8500000000001</v>
      </c>
      <c r="G292" s="440">
        <v>1755.7000000000003</v>
      </c>
      <c r="H292" s="440">
        <v>1809.7000000000003</v>
      </c>
      <c r="I292" s="440">
        <v>1819.8500000000004</v>
      </c>
      <c r="J292" s="440">
        <v>1836.7000000000003</v>
      </c>
      <c r="K292" s="439">
        <v>1803</v>
      </c>
      <c r="L292" s="439">
        <v>1776</v>
      </c>
      <c r="M292" s="439">
        <v>18.544889999999999</v>
      </c>
    </row>
    <row r="293" spans="1:13">
      <c r="A293" s="245">
        <v>283</v>
      </c>
      <c r="B293" s="442" t="s">
        <v>132</v>
      </c>
      <c r="C293" s="439">
        <v>99.05</v>
      </c>
      <c r="D293" s="440">
        <v>98.383333333333326</v>
      </c>
      <c r="E293" s="440">
        <v>96.166666666666657</v>
      </c>
      <c r="F293" s="440">
        <v>93.283333333333331</v>
      </c>
      <c r="G293" s="440">
        <v>91.066666666666663</v>
      </c>
      <c r="H293" s="440">
        <v>101.26666666666665</v>
      </c>
      <c r="I293" s="440">
        <v>103.48333333333332</v>
      </c>
      <c r="J293" s="440">
        <v>106.36666666666665</v>
      </c>
      <c r="K293" s="439">
        <v>100.6</v>
      </c>
      <c r="L293" s="439">
        <v>95.5</v>
      </c>
      <c r="M293" s="439">
        <v>245.62174999999999</v>
      </c>
    </row>
    <row r="294" spans="1:13">
      <c r="A294" s="245">
        <v>284</v>
      </c>
      <c r="B294" s="442" t="s">
        <v>259</v>
      </c>
      <c r="C294" s="439">
        <v>2810</v>
      </c>
      <c r="D294" s="440">
        <v>2800.8666666666668</v>
      </c>
      <c r="E294" s="440">
        <v>2751.7333333333336</v>
      </c>
      <c r="F294" s="440">
        <v>2693.4666666666667</v>
      </c>
      <c r="G294" s="440">
        <v>2644.3333333333335</v>
      </c>
      <c r="H294" s="440">
        <v>2859.1333333333337</v>
      </c>
      <c r="I294" s="440">
        <v>2908.2666666666669</v>
      </c>
      <c r="J294" s="440">
        <v>2966.5333333333338</v>
      </c>
      <c r="K294" s="439">
        <v>2850</v>
      </c>
      <c r="L294" s="439">
        <v>2742.6</v>
      </c>
      <c r="M294" s="439">
        <v>4.1294000000000004</v>
      </c>
    </row>
    <row r="295" spans="1:13">
      <c r="A295" s="245">
        <v>285</v>
      </c>
      <c r="B295" s="442" t="s">
        <v>133</v>
      </c>
      <c r="C295" s="439">
        <v>527.15</v>
      </c>
      <c r="D295" s="440">
        <v>521.51666666666665</v>
      </c>
      <c r="E295" s="440">
        <v>514.13333333333333</v>
      </c>
      <c r="F295" s="440">
        <v>501.11666666666667</v>
      </c>
      <c r="G295" s="440">
        <v>493.73333333333335</v>
      </c>
      <c r="H295" s="440">
        <v>534.5333333333333</v>
      </c>
      <c r="I295" s="440">
        <v>541.91666666666652</v>
      </c>
      <c r="J295" s="440">
        <v>554.93333333333328</v>
      </c>
      <c r="K295" s="439">
        <v>528.9</v>
      </c>
      <c r="L295" s="439">
        <v>508.5</v>
      </c>
      <c r="M295" s="439">
        <v>43.527450000000002</v>
      </c>
    </row>
    <row r="296" spans="1:13">
      <c r="A296" s="245">
        <v>286</v>
      </c>
      <c r="B296" s="442" t="s">
        <v>753</v>
      </c>
      <c r="C296" s="439">
        <v>281.85000000000002</v>
      </c>
      <c r="D296" s="440">
        <v>281.91666666666669</v>
      </c>
      <c r="E296" s="440">
        <v>277.83333333333337</v>
      </c>
      <c r="F296" s="440">
        <v>273.81666666666666</v>
      </c>
      <c r="G296" s="440">
        <v>269.73333333333335</v>
      </c>
      <c r="H296" s="440">
        <v>285.93333333333339</v>
      </c>
      <c r="I296" s="440">
        <v>290.01666666666677</v>
      </c>
      <c r="J296" s="440">
        <v>294.03333333333342</v>
      </c>
      <c r="K296" s="439">
        <v>286</v>
      </c>
      <c r="L296" s="439">
        <v>277.89999999999998</v>
      </c>
      <c r="M296" s="439">
        <v>2.23068</v>
      </c>
    </row>
    <row r="297" spans="1:13">
      <c r="A297" s="245">
        <v>287</v>
      </c>
      <c r="B297" s="442" t="s">
        <v>428</v>
      </c>
      <c r="C297" s="439">
        <v>6627.1</v>
      </c>
      <c r="D297" s="440">
        <v>6654.0333333333328</v>
      </c>
      <c r="E297" s="440">
        <v>6583.0666666666657</v>
      </c>
      <c r="F297" s="440">
        <v>6539.0333333333328</v>
      </c>
      <c r="G297" s="440">
        <v>6468.0666666666657</v>
      </c>
      <c r="H297" s="440">
        <v>6698.0666666666657</v>
      </c>
      <c r="I297" s="440">
        <v>6769.0333333333328</v>
      </c>
      <c r="J297" s="440">
        <v>6813.0666666666657</v>
      </c>
      <c r="K297" s="439">
        <v>6725</v>
      </c>
      <c r="L297" s="439">
        <v>6610</v>
      </c>
      <c r="M297" s="439">
        <v>2.538E-2</v>
      </c>
    </row>
    <row r="298" spans="1:13">
      <c r="A298" s="245">
        <v>288</v>
      </c>
      <c r="B298" s="442" t="s">
        <v>260</v>
      </c>
      <c r="C298" s="439">
        <v>4034.85</v>
      </c>
      <c r="D298" s="440">
        <v>4001.8833333333337</v>
      </c>
      <c r="E298" s="440">
        <v>3961.7666666666673</v>
      </c>
      <c r="F298" s="440">
        <v>3888.6833333333338</v>
      </c>
      <c r="G298" s="440">
        <v>3848.5666666666675</v>
      </c>
      <c r="H298" s="440">
        <v>4074.9666666666672</v>
      </c>
      <c r="I298" s="440">
        <v>4115.083333333333</v>
      </c>
      <c r="J298" s="440">
        <v>4188.166666666667</v>
      </c>
      <c r="K298" s="439">
        <v>4042</v>
      </c>
      <c r="L298" s="439">
        <v>3928.8</v>
      </c>
      <c r="M298" s="439">
        <v>2.9036499999999998</v>
      </c>
    </row>
    <row r="299" spans="1:13">
      <c r="A299" s="245">
        <v>289</v>
      </c>
      <c r="B299" s="442" t="s">
        <v>134</v>
      </c>
      <c r="C299" s="439">
        <v>1519.7</v>
      </c>
      <c r="D299" s="440">
        <v>1522.8999999999999</v>
      </c>
      <c r="E299" s="440">
        <v>1511.7999999999997</v>
      </c>
      <c r="F299" s="440">
        <v>1503.8999999999999</v>
      </c>
      <c r="G299" s="440">
        <v>1492.7999999999997</v>
      </c>
      <c r="H299" s="440">
        <v>1530.7999999999997</v>
      </c>
      <c r="I299" s="440">
        <v>1541.8999999999996</v>
      </c>
      <c r="J299" s="440">
        <v>1549.7999999999997</v>
      </c>
      <c r="K299" s="439">
        <v>1534</v>
      </c>
      <c r="L299" s="439">
        <v>1515</v>
      </c>
      <c r="M299" s="439">
        <v>15.843109999999999</v>
      </c>
    </row>
    <row r="300" spans="1:13">
      <c r="A300" s="245">
        <v>290</v>
      </c>
      <c r="B300" s="442" t="s">
        <v>429</v>
      </c>
      <c r="C300" s="439">
        <v>616.25</v>
      </c>
      <c r="D300" s="440">
        <v>622.08333333333337</v>
      </c>
      <c r="E300" s="440">
        <v>604.16666666666674</v>
      </c>
      <c r="F300" s="440">
        <v>592.08333333333337</v>
      </c>
      <c r="G300" s="440">
        <v>574.16666666666674</v>
      </c>
      <c r="H300" s="440">
        <v>634.16666666666674</v>
      </c>
      <c r="I300" s="440">
        <v>652.08333333333348</v>
      </c>
      <c r="J300" s="440">
        <v>664.16666666666674</v>
      </c>
      <c r="K300" s="439">
        <v>640</v>
      </c>
      <c r="L300" s="439">
        <v>610</v>
      </c>
      <c r="M300" s="439">
        <v>75.770529999999994</v>
      </c>
    </row>
    <row r="301" spans="1:13">
      <c r="A301" s="245">
        <v>291</v>
      </c>
      <c r="B301" s="442" t="s">
        <v>430</v>
      </c>
      <c r="C301" s="439">
        <v>43.55</v>
      </c>
      <c r="D301" s="440">
        <v>43.6</v>
      </c>
      <c r="E301" s="440">
        <v>42.95</v>
      </c>
      <c r="F301" s="440">
        <v>42.35</v>
      </c>
      <c r="G301" s="440">
        <v>41.7</v>
      </c>
      <c r="H301" s="440">
        <v>44.2</v>
      </c>
      <c r="I301" s="440">
        <v>44.849999999999994</v>
      </c>
      <c r="J301" s="440">
        <v>45.45</v>
      </c>
      <c r="K301" s="439">
        <v>44.25</v>
      </c>
      <c r="L301" s="439">
        <v>43</v>
      </c>
      <c r="M301" s="439">
        <v>21.848949999999999</v>
      </c>
    </row>
    <row r="302" spans="1:13">
      <c r="A302" s="245">
        <v>292</v>
      </c>
      <c r="B302" s="442" t="s">
        <v>431</v>
      </c>
      <c r="C302" s="439">
        <v>1600.05</v>
      </c>
      <c r="D302" s="440">
        <v>1595.0333333333335</v>
      </c>
      <c r="E302" s="440">
        <v>1582.116666666667</v>
      </c>
      <c r="F302" s="440">
        <v>1564.1833333333334</v>
      </c>
      <c r="G302" s="440">
        <v>1551.2666666666669</v>
      </c>
      <c r="H302" s="440">
        <v>1612.9666666666672</v>
      </c>
      <c r="I302" s="440">
        <v>1625.8833333333337</v>
      </c>
      <c r="J302" s="440">
        <v>1643.8166666666673</v>
      </c>
      <c r="K302" s="439">
        <v>1607.95</v>
      </c>
      <c r="L302" s="439">
        <v>1577.1</v>
      </c>
      <c r="M302" s="439">
        <v>0.78620000000000001</v>
      </c>
    </row>
    <row r="303" spans="1:13">
      <c r="A303" s="245">
        <v>293</v>
      </c>
      <c r="B303" s="442" t="s">
        <v>135</v>
      </c>
      <c r="C303" s="439">
        <v>1228.8</v>
      </c>
      <c r="D303" s="440">
        <v>1230.9333333333334</v>
      </c>
      <c r="E303" s="440">
        <v>1218.8666666666668</v>
      </c>
      <c r="F303" s="440">
        <v>1208.9333333333334</v>
      </c>
      <c r="G303" s="440">
        <v>1196.8666666666668</v>
      </c>
      <c r="H303" s="440">
        <v>1240.8666666666668</v>
      </c>
      <c r="I303" s="440">
        <v>1252.9333333333334</v>
      </c>
      <c r="J303" s="440">
        <v>1262.8666666666668</v>
      </c>
      <c r="K303" s="439">
        <v>1243</v>
      </c>
      <c r="L303" s="439">
        <v>1221</v>
      </c>
      <c r="M303" s="439">
        <v>10.49039</v>
      </c>
    </row>
    <row r="304" spans="1:13">
      <c r="A304" s="245">
        <v>294</v>
      </c>
      <c r="B304" s="442" t="s">
        <v>432</v>
      </c>
      <c r="C304" s="439">
        <v>3376.85</v>
      </c>
      <c r="D304" s="440">
        <v>3371.3666666666668</v>
      </c>
      <c r="E304" s="440">
        <v>3307.7333333333336</v>
      </c>
      <c r="F304" s="440">
        <v>3238.6166666666668</v>
      </c>
      <c r="G304" s="440">
        <v>3174.9833333333336</v>
      </c>
      <c r="H304" s="440">
        <v>3440.4833333333336</v>
      </c>
      <c r="I304" s="440">
        <v>3504.1166666666668</v>
      </c>
      <c r="J304" s="440">
        <v>3573.2333333333336</v>
      </c>
      <c r="K304" s="439">
        <v>3435</v>
      </c>
      <c r="L304" s="439">
        <v>3302.25</v>
      </c>
      <c r="M304" s="439">
        <v>1.5686800000000001</v>
      </c>
    </row>
    <row r="305" spans="1:13">
      <c r="A305" s="245">
        <v>295</v>
      </c>
      <c r="B305" s="442" t="s">
        <v>433</v>
      </c>
      <c r="C305" s="439">
        <v>909.95</v>
      </c>
      <c r="D305" s="440">
        <v>899.98333333333323</v>
      </c>
      <c r="E305" s="440">
        <v>879.96666666666647</v>
      </c>
      <c r="F305" s="440">
        <v>849.98333333333323</v>
      </c>
      <c r="G305" s="440">
        <v>829.96666666666647</v>
      </c>
      <c r="H305" s="440">
        <v>929.96666666666647</v>
      </c>
      <c r="I305" s="440">
        <v>949.98333333333312</v>
      </c>
      <c r="J305" s="440">
        <v>979.96666666666647</v>
      </c>
      <c r="K305" s="439">
        <v>920</v>
      </c>
      <c r="L305" s="439">
        <v>870</v>
      </c>
      <c r="M305" s="439">
        <v>0.32665</v>
      </c>
    </row>
    <row r="306" spans="1:13">
      <c r="A306" s="245">
        <v>296</v>
      </c>
      <c r="B306" s="442" t="s">
        <v>434</v>
      </c>
      <c r="C306" s="439">
        <v>59.9</v>
      </c>
      <c r="D306" s="440">
        <v>60.316666666666663</v>
      </c>
      <c r="E306" s="440">
        <v>58.933333333333323</v>
      </c>
      <c r="F306" s="440">
        <v>57.966666666666661</v>
      </c>
      <c r="G306" s="440">
        <v>56.583333333333321</v>
      </c>
      <c r="H306" s="440">
        <v>61.283333333333324</v>
      </c>
      <c r="I306" s="440">
        <v>62.666666666666664</v>
      </c>
      <c r="J306" s="440">
        <v>63.633333333333326</v>
      </c>
      <c r="K306" s="439">
        <v>61.7</v>
      </c>
      <c r="L306" s="439">
        <v>59.35</v>
      </c>
      <c r="M306" s="439">
        <v>90.005629999999996</v>
      </c>
    </row>
    <row r="307" spans="1:13">
      <c r="A307" s="245">
        <v>297</v>
      </c>
      <c r="B307" s="442" t="s">
        <v>435</v>
      </c>
      <c r="C307" s="439">
        <v>189.45</v>
      </c>
      <c r="D307" s="440">
        <v>189.75</v>
      </c>
      <c r="E307" s="440">
        <v>187.8</v>
      </c>
      <c r="F307" s="440">
        <v>186.15</v>
      </c>
      <c r="G307" s="440">
        <v>184.20000000000002</v>
      </c>
      <c r="H307" s="440">
        <v>191.4</v>
      </c>
      <c r="I307" s="440">
        <v>193.35</v>
      </c>
      <c r="J307" s="440">
        <v>195</v>
      </c>
      <c r="K307" s="439">
        <v>191.7</v>
      </c>
      <c r="L307" s="439">
        <v>188.1</v>
      </c>
      <c r="M307" s="439">
        <v>7.9260599999999997</v>
      </c>
    </row>
    <row r="308" spans="1:13">
      <c r="A308" s="245">
        <v>298</v>
      </c>
      <c r="B308" s="442" t="s">
        <v>146</v>
      </c>
      <c r="C308" s="439">
        <v>82172.149999999994</v>
      </c>
      <c r="D308" s="440">
        <v>81516.049999999988</v>
      </c>
      <c r="E308" s="440">
        <v>80706.14999999998</v>
      </c>
      <c r="F308" s="440">
        <v>79240.149999999994</v>
      </c>
      <c r="G308" s="440">
        <v>78430.249999999985</v>
      </c>
      <c r="H308" s="440">
        <v>82982.049999999974</v>
      </c>
      <c r="I308" s="440">
        <v>83791.95</v>
      </c>
      <c r="J308" s="440">
        <v>85257.949999999968</v>
      </c>
      <c r="K308" s="439">
        <v>82325.95</v>
      </c>
      <c r="L308" s="439">
        <v>80050.05</v>
      </c>
      <c r="M308" s="439">
        <v>0.20186000000000001</v>
      </c>
    </row>
    <row r="309" spans="1:13">
      <c r="A309" s="245">
        <v>299</v>
      </c>
      <c r="B309" s="442" t="s">
        <v>143</v>
      </c>
      <c r="C309" s="439">
        <v>1188.6500000000001</v>
      </c>
      <c r="D309" s="440">
        <v>1185.7333333333333</v>
      </c>
      <c r="E309" s="440">
        <v>1174.6666666666667</v>
      </c>
      <c r="F309" s="440">
        <v>1160.6833333333334</v>
      </c>
      <c r="G309" s="440">
        <v>1149.6166666666668</v>
      </c>
      <c r="H309" s="440">
        <v>1199.7166666666667</v>
      </c>
      <c r="I309" s="440">
        <v>1210.7833333333333</v>
      </c>
      <c r="J309" s="440">
        <v>1224.7666666666667</v>
      </c>
      <c r="K309" s="439">
        <v>1196.8</v>
      </c>
      <c r="L309" s="439">
        <v>1171.75</v>
      </c>
      <c r="M309" s="439">
        <v>3.0759300000000001</v>
      </c>
    </row>
    <row r="310" spans="1:13">
      <c r="A310" s="245">
        <v>300</v>
      </c>
      <c r="B310" s="442" t="s">
        <v>436</v>
      </c>
      <c r="C310" s="439">
        <v>3849.35</v>
      </c>
      <c r="D310" s="440">
        <v>3826.4500000000003</v>
      </c>
      <c r="E310" s="440">
        <v>3767.9000000000005</v>
      </c>
      <c r="F310" s="440">
        <v>3686.4500000000003</v>
      </c>
      <c r="G310" s="440">
        <v>3627.9000000000005</v>
      </c>
      <c r="H310" s="440">
        <v>3907.9000000000005</v>
      </c>
      <c r="I310" s="440">
        <v>3966.4500000000007</v>
      </c>
      <c r="J310" s="440">
        <v>4047.9000000000005</v>
      </c>
      <c r="K310" s="439">
        <v>3885</v>
      </c>
      <c r="L310" s="439">
        <v>3745</v>
      </c>
      <c r="M310" s="439">
        <v>9.0319999999999998E-2</v>
      </c>
    </row>
    <row r="311" spans="1:13">
      <c r="A311" s="245">
        <v>301</v>
      </c>
      <c r="B311" s="442" t="s">
        <v>437</v>
      </c>
      <c r="C311" s="439">
        <v>296.5</v>
      </c>
      <c r="D311" s="440">
        <v>294.3</v>
      </c>
      <c r="E311" s="440">
        <v>291.3</v>
      </c>
      <c r="F311" s="440">
        <v>286.10000000000002</v>
      </c>
      <c r="G311" s="440">
        <v>283.10000000000002</v>
      </c>
      <c r="H311" s="440">
        <v>299.5</v>
      </c>
      <c r="I311" s="440">
        <v>302.5</v>
      </c>
      <c r="J311" s="440">
        <v>307.7</v>
      </c>
      <c r="K311" s="439">
        <v>297.3</v>
      </c>
      <c r="L311" s="439">
        <v>289.10000000000002</v>
      </c>
      <c r="M311" s="439">
        <v>0.71087</v>
      </c>
    </row>
    <row r="312" spans="1:13">
      <c r="A312" s="245">
        <v>302</v>
      </c>
      <c r="B312" s="442" t="s">
        <v>137</v>
      </c>
      <c r="C312" s="439">
        <v>170.65</v>
      </c>
      <c r="D312" s="440">
        <v>168.93333333333331</v>
      </c>
      <c r="E312" s="440">
        <v>166.61666666666662</v>
      </c>
      <c r="F312" s="440">
        <v>162.58333333333331</v>
      </c>
      <c r="G312" s="440">
        <v>160.26666666666662</v>
      </c>
      <c r="H312" s="440">
        <v>172.96666666666661</v>
      </c>
      <c r="I312" s="440">
        <v>175.28333333333327</v>
      </c>
      <c r="J312" s="440">
        <v>179.31666666666661</v>
      </c>
      <c r="K312" s="439">
        <v>171.25</v>
      </c>
      <c r="L312" s="439">
        <v>164.9</v>
      </c>
      <c r="M312" s="439">
        <v>104.90844</v>
      </c>
    </row>
    <row r="313" spans="1:13">
      <c r="A313" s="245">
        <v>303</v>
      </c>
      <c r="B313" s="442" t="s">
        <v>136</v>
      </c>
      <c r="C313" s="439">
        <v>806.95</v>
      </c>
      <c r="D313" s="440">
        <v>806.98333333333323</v>
      </c>
      <c r="E313" s="440">
        <v>803.01666666666642</v>
      </c>
      <c r="F313" s="440">
        <v>799.08333333333314</v>
      </c>
      <c r="G313" s="440">
        <v>795.11666666666633</v>
      </c>
      <c r="H313" s="440">
        <v>810.91666666666652</v>
      </c>
      <c r="I313" s="440">
        <v>814.88333333333344</v>
      </c>
      <c r="J313" s="440">
        <v>818.81666666666661</v>
      </c>
      <c r="K313" s="439">
        <v>810.95</v>
      </c>
      <c r="L313" s="439">
        <v>803.05</v>
      </c>
      <c r="M313" s="439">
        <v>22.646049999999999</v>
      </c>
    </row>
    <row r="314" spans="1:13">
      <c r="A314" s="245">
        <v>304</v>
      </c>
      <c r="B314" s="442" t="s">
        <v>438</v>
      </c>
      <c r="C314" s="439">
        <v>217.6</v>
      </c>
      <c r="D314" s="440">
        <v>218.86666666666665</v>
      </c>
      <c r="E314" s="440">
        <v>214.7833333333333</v>
      </c>
      <c r="F314" s="440">
        <v>211.96666666666667</v>
      </c>
      <c r="G314" s="440">
        <v>207.88333333333333</v>
      </c>
      <c r="H314" s="440">
        <v>221.68333333333328</v>
      </c>
      <c r="I314" s="440">
        <v>225.76666666666659</v>
      </c>
      <c r="J314" s="440">
        <v>228.58333333333326</v>
      </c>
      <c r="K314" s="439">
        <v>222.95</v>
      </c>
      <c r="L314" s="439">
        <v>216.05</v>
      </c>
      <c r="M314" s="439">
        <v>1.57148</v>
      </c>
    </row>
    <row r="315" spans="1:13">
      <c r="A315" s="245">
        <v>305</v>
      </c>
      <c r="B315" s="442" t="s">
        <v>439</v>
      </c>
      <c r="C315" s="439">
        <v>255.95</v>
      </c>
      <c r="D315" s="440">
        <v>256.75</v>
      </c>
      <c r="E315" s="440">
        <v>253.5</v>
      </c>
      <c r="F315" s="440">
        <v>251.05</v>
      </c>
      <c r="G315" s="440">
        <v>247.8</v>
      </c>
      <c r="H315" s="440">
        <v>259.2</v>
      </c>
      <c r="I315" s="440">
        <v>262.45</v>
      </c>
      <c r="J315" s="440">
        <v>264.89999999999998</v>
      </c>
      <c r="K315" s="439">
        <v>260</v>
      </c>
      <c r="L315" s="439">
        <v>254.3</v>
      </c>
      <c r="M315" s="439">
        <v>4.39757</v>
      </c>
    </row>
    <row r="316" spans="1:13">
      <c r="A316" s="245">
        <v>306</v>
      </c>
      <c r="B316" s="442" t="s">
        <v>440</v>
      </c>
      <c r="C316" s="439">
        <v>588.95000000000005</v>
      </c>
      <c r="D316" s="440">
        <v>589.69999999999993</v>
      </c>
      <c r="E316" s="440">
        <v>584.39999999999986</v>
      </c>
      <c r="F316" s="440">
        <v>579.84999999999991</v>
      </c>
      <c r="G316" s="440">
        <v>574.54999999999984</v>
      </c>
      <c r="H316" s="440">
        <v>594.24999999999989</v>
      </c>
      <c r="I316" s="440">
        <v>599.54999999999984</v>
      </c>
      <c r="J316" s="440">
        <v>604.09999999999991</v>
      </c>
      <c r="K316" s="439">
        <v>595</v>
      </c>
      <c r="L316" s="439">
        <v>585.15</v>
      </c>
      <c r="M316" s="439">
        <v>1.85608</v>
      </c>
    </row>
    <row r="317" spans="1:13">
      <c r="A317" s="245">
        <v>307</v>
      </c>
      <c r="B317" s="442" t="s">
        <v>138</v>
      </c>
      <c r="C317" s="439">
        <v>164.2</v>
      </c>
      <c r="D317" s="440">
        <v>163.79999999999998</v>
      </c>
      <c r="E317" s="440">
        <v>162.39999999999998</v>
      </c>
      <c r="F317" s="440">
        <v>160.6</v>
      </c>
      <c r="G317" s="440">
        <v>159.19999999999999</v>
      </c>
      <c r="H317" s="440">
        <v>165.59999999999997</v>
      </c>
      <c r="I317" s="440">
        <v>167</v>
      </c>
      <c r="J317" s="440">
        <v>168.79999999999995</v>
      </c>
      <c r="K317" s="439">
        <v>165.2</v>
      </c>
      <c r="L317" s="439">
        <v>162</v>
      </c>
      <c r="M317" s="439">
        <v>34.272950000000002</v>
      </c>
    </row>
    <row r="318" spans="1:13">
      <c r="A318" s="245">
        <v>308</v>
      </c>
      <c r="B318" s="442" t="s">
        <v>261</v>
      </c>
      <c r="C318" s="439">
        <v>51.3</v>
      </c>
      <c r="D318" s="440">
        <v>51.116666666666674</v>
      </c>
      <c r="E318" s="440">
        <v>50.383333333333347</v>
      </c>
      <c r="F318" s="440">
        <v>49.466666666666676</v>
      </c>
      <c r="G318" s="440">
        <v>48.733333333333348</v>
      </c>
      <c r="H318" s="440">
        <v>52.033333333333346</v>
      </c>
      <c r="I318" s="440">
        <v>52.766666666666666</v>
      </c>
      <c r="J318" s="440">
        <v>53.683333333333344</v>
      </c>
      <c r="K318" s="439">
        <v>51.85</v>
      </c>
      <c r="L318" s="439">
        <v>50.2</v>
      </c>
      <c r="M318" s="439">
        <v>29.540330000000001</v>
      </c>
    </row>
    <row r="319" spans="1:13">
      <c r="A319" s="245">
        <v>309</v>
      </c>
      <c r="B319" s="442" t="s">
        <v>139</v>
      </c>
      <c r="C319" s="439">
        <v>495.55</v>
      </c>
      <c r="D319" s="440">
        <v>493.38333333333338</v>
      </c>
      <c r="E319" s="440">
        <v>489.46666666666675</v>
      </c>
      <c r="F319" s="440">
        <v>483.38333333333338</v>
      </c>
      <c r="G319" s="440">
        <v>479.46666666666675</v>
      </c>
      <c r="H319" s="440">
        <v>499.46666666666675</v>
      </c>
      <c r="I319" s="440">
        <v>503.38333333333338</v>
      </c>
      <c r="J319" s="440">
        <v>509.46666666666675</v>
      </c>
      <c r="K319" s="439">
        <v>497.3</v>
      </c>
      <c r="L319" s="439">
        <v>487.3</v>
      </c>
      <c r="M319" s="439">
        <v>17.057600000000001</v>
      </c>
    </row>
    <row r="320" spans="1:13">
      <c r="A320" s="245">
        <v>310</v>
      </c>
      <c r="B320" s="442" t="s">
        <v>140</v>
      </c>
      <c r="C320" s="439">
        <v>7199.9</v>
      </c>
      <c r="D320" s="440">
        <v>7217.7999999999993</v>
      </c>
      <c r="E320" s="440">
        <v>7156.1499999999987</v>
      </c>
      <c r="F320" s="440">
        <v>7112.4</v>
      </c>
      <c r="G320" s="440">
        <v>7050.7499999999991</v>
      </c>
      <c r="H320" s="440">
        <v>7261.5499999999984</v>
      </c>
      <c r="I320" s="440">
        <v>7323.2</v>
      </c>
      <c r="J320" s="440">
        <v>7366.949999999998</v>
      </c>
      <c r="K320" s="439">
        <v>7279.45</v>
      </c>
      <c r="L320" s="439">
        <v>7174.05</v>
      </c>
      <c r="M320" s="439">
        <v>2.7802699999999998</v>
      </c>
    </row>
    <row r="321" spans="1:13">
      <c r="A321" s="245">
        <v>311</v>
      </c>
      <c r="B321" s="442" t="s">
        <v>142</v>
      </c>
      <c r="C321" s="439">
        <v>1027.95</v>
      </c>
      <c r="D321" s="440">
        <v>1025.0000000000002</v>
      </c>
      <c r="E321" s="440">
        <v>1012.3500000000004</v>
      </c>
      <c r="F321" s="440">
        <v>996.75000000000011</v>
      </c>
      <c r="G321" s="440">
        <v>984.10000000000025</v>
      </c>
      <c r="H321" s="440">
        <v>1040.6000000000004</v>
      </c>
      <c r="I321" s="440">
        <v>1053.2500000000005</v>
      </c>
      <c r="J321" s="440">
        <v>1068.8500000000006</v>
      </c>
      <c r="K321" s="439">
        <v>1037.6500000000001</v>
      </c>
      <c r="L321" s="439">
        <v>1009.4</v>
      </c>
      <c r="M321" s="439">
        <v>18.56737</v>
      </c>
    </row>
    <row r="322" spans="1:13">
      <c r="A322" s="245">
        <v>312</v>
      </c>
      <c r="B322" s="442" t="s">
        <v>441</v>
      </c>
      <c r="C322" s="439">
        <v>2971.95</v>
      </c>
      <c r="D322" s="440">
        <v>2956.3166666666671</v>
      </c>
      <c r="E322" s="440">
        <v>2851.6333333333341</v>
      </c>
      <c r="F322" s="440">
        <v>2731.3166666666671</v>
      </c>
      <c r="G322" s="440">
        <v>2626.6333333333341</v>
      </c>
      <c r="H322" s="440">
        <v>3076.6333333333341</v>
      </c>
      <c r="I322" s="440">
        <v>3181.3166666666675</v>
      </c>
      <c r="J322" s="440">
        <v>3301.6333333333341</v>
      </c>
      <c r="K322" s="439">
        <v>3061</v>
      </c>
      <c r="L322" s="439">
        <v>2836</v>
      </c>
      <c r="M322" s="439">
        <v>6.8686400000000001</v>
      </c>
    </row>
    <row r="323" spans="1:13">
      <c r="A323" s="245">
        <v>313</v>
      </c>
      <c r="B323" s="442" t="s">
        <v>144</v>
      </c>
      <c r="C323" s="439">
        <v>2439</v>
      </c>
      <c r="D323" s="440">
        <v>2436.8166666666671</v>
      </c>
      <c r="E323" s="440">
        <v>2424.5833333333339</v>
      </c>
      <c r="F323" s="440">
        <v>2410.166666666667</v>
      </c>
      <c r="G323" s="440">
        <v>2397.9333333333338</v>
      </c>
      <c r="H323" s="440">
        <v>2451.233333333334</v>
      </c>
      <c r="I323" s="440">
        <v>2463.4666666666667</v>
      </c>
      <c r="J323" s="440">
        <v>2477.8833333333341</v>
      </c>
      <c r="K323" s="439">
        <v>2449.0500000000002</v>
      </c>
      <c r="L323" s="439">
        <v>2422.4</v>
      </c>
      <c r="M323" s="439">
        <v>2.9472100000000001</v>
      </c>
    </row>
    <row r="324" spans="1:13">
      <c r="A324" s="245">
        <v>314</v>
      </c>
      <c r="B324" s="442" t="s">
        <v>442</v>
      </c>
      <c r="C324" s="439">
        <v>137.65</v>
      </c>
      <c r="D324" s="440">
        <v>137.21666666666667</v>
      </c>
      <c r="E324" s="440">
        <v>135.13333333333333</v>
      </c>
      <c r="F324" s="440">
        <v>132.61666666666665</v>
      </c>
      <c r="G324" s="440">
        <v>130.5333333333333</v>
      </c>
      <c r="H324" s="440">
        <v>139.73333333333335</v>
      </c>
      <c r="I324" s="440">
        <v>141.81666666666666</v>
      </c>
      <c r="J324" s="440">
        <v>144.33333333333337</v>
      </c>
      <c r="K324" s="439">
        <v>139.30000000000001</v>
      </c>
      <c r="L324" s="439">
        <v>134.69999999999999</v>
      </c>
      <c r="M324" s="439">
        <v>6.5000400000000003</v>
      </c>
    </row>
    <row r="325" spans="1:13">
      <c r="A325" s="245">
        <v>315</v>
      </c>
      <c r="B325" s="442" t="s">
        <v>443</v>
      </c>
      <c r="C325" s="439">
        <v>583.4</v>
      </c>
      <c r="D325" s="440">
        <v>582.73333333333323</v>
      </c>
      <c r="E325" s="440">
        <v>575.66666666666652</v>
      </c>
      <c r="F325" s="440">
        <v>567.93333333333328</v>
      </c>
      <c r="G325" s="440">
        <v>560.86666666666656</v>
      </c>
      <c r="H325" s="440">
        <v>590.46666666666647</v>
      </c>
      <c r="I325" s="440">
        <v>597.5333333333333</v>
      </c>
      <c r="J325" s="440">
        <v>605.26666666666642</v>
      </c>
      <c r="K325" s="439">
        <v>589.79999999999995</v>
      </c>
      <c r="L325" s="439">
        <v>575</v>
      </c>
      <c r="M325" s="439">
        <v>2.2372000000000001</v>
      </c>
    </row>
    <row r="326" spans="1:13">
      <c r="A326" s="245">
        <v>316</v>
      </c>
      <c r="B326" s="442" t="s">
        <v>754</v>
      </c>
      <c r="C326" s="439">
        <v>202.95</v>
      </c>
      <c r="D326" s="440">
        <v>202.93333333333331</v>
      </c>
      <c r="E326" s="440">
        <v>200.26666666666662</v>
      </c>
      <c r="F326" s="440">
        <v>197.58333333333331</v>
      </c>
      <c r="G326" s="440">
        <v>194.91666666666663</v>
      </c>
      <c r="H326" s="440">
        <v>205.61666666666662</v>
      </c>
      <c r="I326" s="440">
        <v>208.2833333333333</v>
      </c>
      <c r="J326" s="440">
        <v>210.96666666666661</v>
      </c>
      <c r="K326" s="439">
        <v>205.6</v>
      </c>
      <c r="L326" s="439">
        <v>200.25</v>
      </c>
      <c r="M326" s="439">
        <v>5.5144799999999998</v>
      </c>
    </row>
    <row r="327" spans="1:13">
      <c r="A327" s="245">
        <v>317</v>
      </c>
      <c r="B327" s="442" t="s">
        <v>145</v>
      </c>
      <c r="C327" s="439">
        <v>246.7</v>
      </c>
      <c r="D327" s="440">
        <v>247.04999999999998</v>
      </c>
      <c r="E327" s="440">
        <v>244.34999999999997</v>
      </c>
      <c r="F327" s="440">
        <v>241.99999999999997</v>
      </c>
      <c r="G327" s="440">
        <v>239.29999999999995</v>
      </c>
      <c r="H327" s="440">
        <v>249.39999999999998</v>
      </c>
      <c r="I327" s="440">
        <v>252.09999999999997</v>
      </c>
      <c r="J327" s="440">
        <v>254.45</v>
      </c>
      <c r="K327" s="439">
        <v>249.75</v>
      </c>
      <c r="L327" s="439">
        <v>244.7</v>
      </c>
      <c r="M327" s="439">
        <v>84.667659999999998</v>
      </c>
    </row>
    <row r="328" spans="1:13">
      <c r="A328" s="245">
        <v>318</v>
      </c>
      <c r="B328" s="442" t="s">
        <v>444</v>
      </c>
      <c r="C328" s="439">
        <v>770.1</v>
      </c>
      <c r="D328" s="440">
        <v>770.90000000000009</v>
      </c>
      <c r="E328" s="440">
        <v>764.85000000000014</v>
      </c>
      <c r="F328" s="440">
        <v>759.6</v>
      </c>
      <c r="G328" s="440">
        <v>753.55000000000007</v>
      </c>
      <c r="H328" s="440">
        <v>776.1500000000002</v>
      </c>
      <c r="I328" s="440">
        <v>782.20000000000016</v>
      </c>
      <c r="J328" s="440">
        <v>787.45000000000027</v>
      </c>
      <c r="K328" s="439">
        <v>776.95</v>
      </c>
      <c r="L328" s="439">
        <v>765.65</v>
      </c>
      <c r="M328" s="439">
        <v>1.26271</v>
      </c>
    </row>
    <row r="329" spans="1:13">
      <c r="A329" s="245">
        <v>319</v>
      </c>
      <c r="B329" s="442" t="s">
        <v>262</v>
      </c>
      <c r="C329" s="439">
        <v>1964.2</v>
      </c>
      <c r="D329" s="440">
        <v>1950.3833333333332</v>
      </c>
      <c r="E329" s="440">
        <v>1928.7666666666664</v>
      </c>
      <c r="F329" s="440">
        <v>1893.3333333333333</v>
      </c>
      <c r="G329" s="440">
        <v>1871.7166666666665</v>
      </c>
      <c r="H329" s="440">
        <v>1985.8166666666664</v>
      </c>
      <c r="I329" s="440">
        <v>2007.4333333333332</v>
      </c>
      <c r="J329" s="440">
        <v>2042.8666666666663</v>
      </c>
      <c r="K329" s="439">
        <v>1972</v>
      </c>
      <c r="L329" s="439">
        <v>1914.95</v>
      </c>
      <c r="M329" s="439">
        <v>4.5634199999999998</v>
      </c>
    </row>
    <row r="330" spans="1:13">
      <c r="A330" s="245">
        <v>320</v>
      </c>
      <c r="B330" s="442" t="s">
        <v>445</v>
      </c>
      <c r="C330" s="439">
        <v>1582.7</v>
      </c>
      <c r="D330" s="440">
        <v>1578.7166666666665</v>
      </c>
      <c r="E330" s="440">
        <v>1570.333333333333</v>
      </c>
      <c r="F330" s="440">
        <v>1557.9666666666665</v>
      </c>
      <c r="G330" s="440">
        <v>1549.583333333333</v>
      </c>
      <c r="H330" s="440">
        <v>1591.083333333333</v>
      </c>
      <c r="I330" s="440">
        <v>1599.4666666666667</v>
      </c>
      <c r="J330" s="440">
        <v>1611.833333333333</v>
      </c>
      <c r="K330" s="439">
        <v>1587.1</v>
      </c>
      <c r="L330" s="439">
        <v>1566.35</v>
      </c>
      <c r="M330" s="439">
        <v>0.60233000000000003</v>
      </c>
    </row>
    <row r="331" spans="1:13">
      <c r="A331" s="245">
        <v>321</v>
      </c>
      <c r="B331" s="442" t="s">
        <v>147</v>
      </c>
      <c r="C331" s="439">
        <v>1482.05</v>
      </c>
      <c r="D331" s="440">
        <v>1475.7833333333335</v>
      </c>
      <c r="E331" s="440">
        <v>1462.666666666667</v>
      </c>
      <c r="F331" s="440">
        <v>1443.2833333333335</v>
      </c>
      <c r="G331" s="440">
        <v>1430.166666666667</v>
      </c>
      <c r="H331" s="440">
        <v>1495.166666666667</v>
      </c>
      <c r="I331" s="440">
        <v>1508.2833333333333</v>
      </c>
      <c r="J331" s="440">
        <v>1527.666666666667</v>
      </c>
      <c r="K331" s="439">
        <v>1488.9</v>
      </c>
      <c r="L331" s="439">
        <v>1456.4</v>
      </c>
      <c r="M331" s="439">
        <v>10.51186</v>
      </c>
    </row>
    <row r="332" spans="1:13">
      <c r="A332" s="245">
        <v>322</v>
      </c>
      <c r="B332" s="442" t="s">
        <v>263</v>
      </c>
      <c r="C332" s="439">
        <v>1101.9000000000001</v>
      </c>
      <c r="D332" s="440">
        <v>1093.9666666666667</v>
      </c>
      <c r="E332" s="440">
        <v>1078.9333333333334</v>
      </c>
      <c r="F332" s="440">
        <v>1055.9666666666667</v>
      </c>
      <c r="G332" s="440">
        <v>1040.9333333333334</v>
      </c>
      <c r="H332" s="440">
        <v>1116.9333333333334</v>
      </c>
      <c r="I332" s="440">
        <v>1131.9666666666667</v>
      </c>
      <c r="J332" s="440">
        <v>1154.9333333333334</v>
      </c>
      <c r="K332" s="439">
        <v>1109</v>
      </c>
      <c r="L332" s="439">
        <v>1071</v>
      </c>
      <c r="M332" s="439">
        <v>6.51403</v>
      </c>
    </row>
    <row r="333" spans="1:13">
      <c r="A333" s="245">
        <v>323</v>
      </c>
      <c r="B333" s="442" t="s">
        <v>149</v>
      </c>
      <c r="C333" s="439">
        <v>48.8</v>
      </c>
      <c r="D333" s="440">
        <v>48.666666666666664</v>
      </c>
      <c r="E333" s="440">
        <v>47.883333333333326</v>
      </c>
      <c r="F333" s="440">
        <v>46.966666666666661</v>
      </c>
      <c r="G333" s="440">
        <v>46.183333333333323</v>
      </c>
      <c r="H333" s="440">
        <v>49.583333333333329</v>
      </c>
      <c r="I333" s="440">
        <v>50.366666666666674</v>
      </c>
      <c r="J333" s="440">
        <v>51.283333333333331</v>
      </c>
      <c r="K333" s="439">
        <v>49.45</v>
      </c>
      <c r="L333" s="439">
        <v>47.75</v>
      </c>
      <c r="M333" s="439">
        <v>99.110510000000005</v>
      </c>
    </row>
    <row r="334" spans="1:13">
      <c r="A334" s="245">
        <v>324</v>
      </c>
      <c r="B334" s="442" t="s">
        <v>150</v>
      </c>
      <c r="C334" s="439">
        <v>86</v>
      </c>
      <c r="D334" s="440">
        <v>84.75</v>
      </c>
      <c r="E334" s="440">
        <v>82.85</v>
      </c>
      <c r="F334" s="440">
        <v>79.699999999999989</v>
      </c>
      <c r="G334" s="440">
        <v>77.799999999999983</v>
      </c>
      <c r="H334" s="440">
        <v>87.9</v>
      </c>
      <c r="I334" s="440">
        <v>89.800000000000011</v>
      </c>
      <c r="J334" s="440">
        <v>92.950000000000017</v>
      </c>
      <c r="K334" s="439">
        <v>86.65</v>
      </c>
      <c r="L334" s="439">
        <v>81.599999999999994</v>
      </c>
      <c r="M334" s="439">
        <v>95.22954</v>
      </c>
    </row>
    <row r="335" spans="1:13">
      <c r="A335" s="245">
        <v>325</v>
      </c>
      <c r="B335" s="442" t="s">
        <v>446</v>
      </c>
      <c r="C335" s="439">
        <v>554.35</v>
      </c>
      <c r="D335" s="440">
        <v>555.83333333333337</v>
      </c>
      <c r="E335" s="440">
        <v>546.66666666666674</v>
      </c>
      <c r="F335" s="440">
        <v>538.98333333333335</v>
      </c>
      <c r="G335" s="440">
        <v>529.81666666666672</v>
      </c>
      <c r="H335" s="440">
        <v>563.51666666666677</v>
      </c>
      <c r="I335" s="440">
        <v>572.68333333333351</v>
      </c>
      <c r="J335" s="440">
        <v>580.36666666666679</v>
      </c>
      <c r="K335" s="439">
        <v>565</v>
      </c>
      <c r="L335" s="439">
        <v>548.15</v>
      </c>
      <c r="M335" s="439">
        <v>0.91501999999999994</v>
      </c>
    </row>
    <row r="336" spans="1:13">
      <c r="A336" s="245">
        <v>326</v>
      </c>
      <c r="B336" s="442" t="s">
        <v>264</v>
      </c>
      <c r="C336" s="439">
        <v>27.05</v>
      </c>
      <c r="D336" s="440">
        <v>27.033333333333331</v>
      </c>
      <c r="E336" s="440">
        <v>26.816666666666663</v>
      </c>
      <c r="F336" s="440">
        <v>26.583333333333332</v>
      </c>
      <c r="G336" s="440">
        <v>26.366666666666664</v>
      </c>
      <c r="H336" s="440">
        <v>27.266666666666662</v>
      </c>
      <c r="I336" s="440">
        <v>27.483333333333331</v>
      </c>
      <c r="J336" s="440">
        <v>27.716666666666661</v>
      </c>
      <c r="K336" s="439">
        <v>27.25</v>
      </c>
      <c r="L336" s="439">
        <v>26.8</v>
      </c>
      <c r="M336" s="439">
        <v>166.40258</v>
      </c>
    </row>
    <row r="337" spans="1:13">
      <c r="A337" s="245">
        <v>327</v>
      </c>
      <c r="B337" s="442" t="s">
        <v>447</v>
      </c>
      <c r="C337" s="439">
        <v>64.400000000000006</v>
      </c>
      <c r="D337" s="440">
        <v>64.266666666666666</v>
      </c>
      <c r="E337" s="440">
        <v>63.633333333333326</v>
      </c>
      <c r="F337" s="440">
        <v>62.86666666666666</v>
      </c>
      <c r="G337" s="440">
        <v>62.23333333333332</v>
      </c>
      <c r="H337" s="440">
        <v>65.033333333333331</v>
      </c>
      <c r="I337" s="440">
        <v>65.666666666666686</v>
      </c>
      <c r="J337" s="440">
        <v>66.433333333333337</v>
      </c>
      <c r="K337" s="439">
        <v>64.900000000000006</v>
      </c>
      <c r="L337" s="439">
        <v>63.5</v>
      </c>
      <c r="M337" s="439">
        <v>34.552500000000002</v>
      </c>
    </row>
    <row r="338" spans="1:13">
      <c r="A338" s="245">
        <v>328</v>
      </c>
      <c r="B338" s="442" t="s">
        <v>152</v>
      </c>
      <c r="C338" s="439">
        <v>179.45</v>
      </c>
      <c r="D338" s="440">
        <v>180.96666666666667</v>
      </c>
      <c r="E338" s="440">
        <v>176.63333333333333</v>
      </c>
      <c r="F338" s="440">
        <v>173.81666666666666</v>
      </c>
      <c r="G338" s="440">
        <v>169.48333333333332</v>
      </c>
      <c r="H338" s="440">
        <v>183.78333333333333</v>
      </c>
      <c r="I338" s="440">
        <v>188.11666666666665</v>
      </c>
      <c r="J338" s="440">
        <v>190.93333333333334</v>
      </c>
      <c r="K338" s="439">
        <v>185.3</v>
      </c>
      <c r="L338" s="439">
        <v>178.15</v>
      </c>
      <c r="M338" s="439">
        <v>236.92064999999999</v>
      </c>
    </row>
    <row r="339" spans="1:13">
      <c r="A339" s="245">
        <v>329</v>
      </c>
      <c r="B339" s="442" t="s">
        <v>694</v>
      </c>
      <c r="C339" s="439">
        <v>209.6</v>
      </c>
      <c r="D339" s="440">
        <v>209.44999999999996</v>
      </c>
      <c r="E339" s="440">
        <v>205.19999999999993</v>
      </c>
      <c r="F339" s="440">
        <v>200.79999999999998</v>
      </c>
      <c r="G339" s="440">
        <v>196.54999999999995</v>
      </c>
      <c r="H339" s="440">
        <v>213.84999999999991</v>
      </c>
      <c r="I339" s="440">
        <v>218.09999999999997</v>
      </c>
      <c r="J339" s="440">
        <v>222.49999999999989</v>
      </c>
      <c r="K339" s="439">
        <v>213.7</v>
      </c>
      <c r="L339" s="439">
        <v>205.05</v>
      </c>
      <c r="M339" s="439">
        <v>14.75746</v>
      </c>
    </row>
    <row r="340" spans="1:13">
      <c r="A340" s="245">
        <v>330</v>
      </c>
      <c r="B340" s="442" t="s">
        <v>153</v>
      </c>
      <c r="C340" s="439">
        <v>118.5</v>
      </c>
      <c r="D340" s="440">
        <v>118.56666666666666</v>
      </c>
      <c r="E340" s="440">
        <v>117.23333333333332</v>
      </c>
      <c r="F340" s="440">
        <v>115.96666666666665</v>
      </c>
      <c r="G340" s="440">
        <v>114.63333333333331</v>
      </c>
      <c r="H340" s="440">
        <v>119.83333333333333</v>
      </c>
      <c r="I340" s="440">
        <v>121.16666666666667</v>
      </c>
      <c r="J340" s="440">
        <v>122.43333333333334</v>
      </c>
      <c r="K340" s="439">
        <v>119.9</v>
      </c>
      <c r="L340" s="439">
        <v>117.3</v>
      </c>
      <c r="M340" s="439">
        <v>221.44391999999999</v>
      </c>
    </row>
    <row r="341" spans="1:13">
      <c r="A341" s="245">
        <v>331</v>
      </c>
      <c r="B341" s="442" t="s">
        <v>448</v>
      </c>
      <c r="C341" s="439">
        <v>471.3</v>
      </c>
      <c r="D341" s="440">
        <v>475.13333333333338</v>
      </c>
      <c r="E341" s="440">
        <v>466.56666666666678</v>
      </c>
      <c r="F341" s="440">
        <v>461.83333333333337</v>
      </c>
      <c r="G341" s="440">
        <v>453.26666666666677</v>
      </c>
      <c r="H341" s="440">
        <v>479.86666666666679</v>
      </c>
      <c r="I341" s="440">
        <v>488.43333333333339</v>
      </c>
      <c r="J341" s="440">
        <v>493.1666666666668</v>
      </c>
      <c r="K341" s="439">
        <v>483.7</v>
      </c>
      <c r="L341" s="439">
        <v>470.4</v>
      </c>
      <c r="M341" s="439">
        <v>2.5950000000000002</v>
      </c>
    </row>
    <row r="342" spans="1:13">
      <c r="A342" s="245">
        <v>332</v>
      </c>
      <c r="B342" s="442" t="s">
        <v>148</v>
      </c>
      <c r="C342" s="439">
        <v>71.2</v>
      </c>
      <c r="D342" s="440">
        <v>71.25</v>
      </c>
      <c r="E342" s="440">
        <v>70.650000000000006</v>
      </c>
      <c r="F342" s="440">
        <v>70.100000000000009</v>
      </c>
      <c r="G342" s="440">
        <v>69.500000000000014</v>
      </c>
      <c r="H342" s="440">
        <v>71.8</v>
      </c>
      <c r="I342" s="440">
        <v>72.399999999999991</v>
      </c>
      <c r="J342" s="440">
        <v>72.949999999999989</v>
      </c>
      <c r="K342" s="439">
        <v>71.849999999999994</v>
      </c>
      <c r="L342" s="439">
        <v>70.7</v>
      </c>
      <c r="M342" s="439">
        <v>110.63500999999999</v>
      </c>
    </row>
    <row r="343" spans="1:13">
      <c r="A343" s="245">
        <v>333</v>
      </c>
      <c r="B343" s="442" t="s">
        <v>449</v>
      </c>
      <c r="C343" s="439">
        <v>71.3</v>
      </c>
      <c r="D343" s="440">
        <v>71.61666666666666</v>
      </c>
      <c r="E343" s="440">
        <v>70.433333333333323</v>
      </c>
      <c r="F343" s="440">
        <v>69.566666666666663</v>
      </c>
      <c r="G343" s="440">
        <v>68.383333333333326</v>
      </c>
      <c r="H343" s="440">
        <v>72.48333333333332</v>
      </c>
      <c r="I343" s="440">
        <v>73.666666666666657</v>
      </c>
      <c r="J343" s="440">
        <v>74.533333333333317</v>
      </c>
      <c r="K343" s="439">
        <v>72.8</v>
      </c>
      <c r="L343" s="439">
        <v>70.75</v>
      </c>
      <c r="M343" s="439">
        <v>63.573230000000002</v>
      </c>
    </row>
    <row r="344" spans="1:13">
      <c r="A344" s="245">
        <v>334</v>
      </c>
      <c r="B344" s="442" t="s">
        <v>450</v>
      </c>
      <c r="C344" s="439">
        <v>3394</v>
      </c>
      <c r="D344" s="440">
        <v>3395.3166666666671</v>
      </c>
      <c r="E344" s="440">
        <v>3348.9333333333343</v>
      </c>
      <c r="F344" s="440">
        <v>3303.8666666666672</v>
      </c>
      <c r="G344" s="440">
        <v>3257.4833333333345</v>
      </c>
      <c r="H344" s="440">
        <v>3440.3833333333341</v>
      </c>
      <c r="I344" s="440">
        <v>3486.7666666666664</v>
      </c>
      <c r="J344" s="440">
        <v>3531.8333333333339</v>
      </c>
      <c r="K344" s="439">
        <v>3441.7</v>
      </c>
      <c r="L344" s="439">
        <v>3350.25</v>
      </c>
      <c r="M344" s="439">
        <v>3.1726200000000002</v>
      </c>
    </row>
    <row r="345" spans="1:13">
      <c r="A345" s="245">
        <v>335</v>
      </c>
      <c r="B345" s="442" t="s">
        <v>755</v>
      </c>
      <c r="C345" s="439">
        <v>90.5</v>
      </c>
      <c r="D345" s="440">
        <v>90.399999999999991</v>
      </c>
      <c r="E345" s="440">
        <v>89.399999999999977</v>
      </c>
      <c r="F345" s="440">
        <v>88.299999999999983</v>
      </c>
      <c r="G345" s="440">
        <v>87.299999999999969</v>
      </c>
      <c r="H345" s="440">
        <v>91.499999999999986</v>
      </c>
      <c r="I345" s="440">
        <v>92.500000000000014</v>
      </c>
      <c r="J345" s="440">
        <v>93.6</v>
      </c>
      <c r="K345" s="439">
        <v>91.4</v>
      </c>
      <c r="L345" s="439">
        <v>89.3</v>
      </c>
      <c r="M345" s="439">
        <v>3.81074</v>
      </c>
    </row>
    <row r="346" spans="1:13">
      <c r="A346" s="245">
        <v>336</v>
      </c>
      <c r="B346" s="442" t="s">
        <v>151</v>
      </c>
      <c r="C346" s="439">
        <v>17556.099999999999</v>
      </c>
      <c r="D346" s="440">
        <v>17573.7</v>
      </c>
      <c r="E346" s="440">
        <v>17472.400000000001</v>
      </c>
      <c r="F346" s="440">
        <v>17388.7</v>
      </c>
      <c r="G346" s="440">
        <v>17287.400000000001</v>
      </c>
      <c r="H346" s="440">
        <v>17657.400000000001</v>
      </c>
      <c r="I346" s="440">
        <v>17758.699999999997</v>
      </c>
      <c r="J346" s="440">
        <v>17842.400000000001</v>
      </c>
      <c r="K346" s="439">
        <v>17675</v>
      </c>
      <c r="L346" s="439">
        <v>17490</v>
      </c>
      <c r="M346" s="439">
        <v>0.42053000000000001</v>
      </c>
    </row>
    <row r="347" spans="1:13">
      <c r="A347" s="245">
        <v>337</v>
      </c>
      <c r="B347" s="442" t="s">
        <v>791</v>
      </c>
      <c r="C347" s="439">
        <v>53.5</v>
      </c>
      <c r="D347" s="440">
        <v>50.583333333333336</v>
      </c>
      <c r="E347" s="440">
        <v>47.666666666666671</v>
      </c>
      <c r="F347" s="440">
        <v>41.833333333333336</v>
      </c>
      <c r="G347" s="440">
        <v>38.916666666666671</v>
      </c>
      <c r="H347" s="440">
        <v>56.416666666666671</v>
      </c>
      <c r="I347" s="440">
        <v>59.333333333333343</v>
      </c>
      <c r="J347" s="440">
        <v>65.166666666666671</v>
      </c>
      <c r="K347" s="439">
        <v>53.5</v>
      </c>
      <c r="L347" s="439">
        <v>44.75</v>
      </c>
      <c r="M347" s="439">
        <v>175.31903</v>
      </c>
    </row>
    <row r="348" spans="1:13">
      <c r="A348" s="245">
        <v>338</v>
      </c>
      <c r="B348" s="442" t="s">
        <v>451</v>
      </c>
      <c r="C348" s="439">
        <v>2301.4499999999998</v>
      </c>
      <c r="D348" s="440">
        <v>2293.0166666666664</v>
      </c>
      <c r="E348" s="440">
        <v>2271.0333333333328</v>
      </c>
      <c r="F348" s="440">
        <v>2240.6166666666663</v>
      </c>
      <c r="G348" s="440">
        <v>2218.6333333333328</v>
      </c>
      <c r="H348" s="440">
        <v>2323.4333333333329</v>
      </c>
      <c r="I348" s="440">
        <v>2345.4166666666665</v>
      </c>
      <c r="J348" s="440">
        <v>2375.833333333333</v>
      </c>
      <c r="K348" s="439">
        <v>2315</v>
      </c>
      <c r="L348" s="439">
        <v>2262.6</v>
      </c>
      <c r="M348" s="439">
        <v>0.21829999999999999</v>
      </c>
    </row>
    <row r="349" spans="1:13">
      <c r="A349" s="245">
        <v>339</v>
      </c>
      <c r="B349" s="442" t="s">
        <v>790</v>
      </c>
      <c r="C349" s="439">
        <v>377.7</v>
      </c>
      <c r="D349" s="440">
        <v>376.7</v>
      </c>
      <c r="E349" s="440">
        <v>369.4</v>
      </c>
      <c r="F349" s="440">
        <v>361.09999999999997</v>
      </c>
      <c r="G349" s="440">
        <v>353.79999999999995</v>
      </c>
      <c r="H349" s="440">
        <v>385</v>
      </c>
      <c r="I349" s="440">
        <v>392.30000000000007</v>
      </c>
      <c r="J349" s="440">
        <v>400.6</v>
      </c>
      <c r="K349" s="439">
        <v>384</v>
      </c>
      <c r="L349" s="439">
        <v>368.4</v>
      </c>
      <c r="M349" s="439">
        <v>18.48357</v>
      </c>
    </row>
    <row r="350" spans="1:13">
      <c r="A350" s="245">
        <v>340</v>
      </c>
      <c r="B350" s="442" t="s">
        <v>265</v>
      </c>
      <c r="C350" s="439">
        <v>663</v>
      </c>
      <c r="D350" s="440">
        <v>657.58333333333337</v>
      </c>
      <c r="E350" s="440">
        <v>644.16666666666674</v>
      </c>
      <c r="F350" s="440">
        <v>625.33333333333337</v>
      </c>
      <c r="G350" s="440">
        <v>611.91666666666674</v>
      </c>
      <c r="H350" s="440">
        <v>676.41666666666674</v>
      </c>
      <c r="I350" s="440">
        <v>689.83333333333348</v>
      </c>
      <c r="J350" s="440">
        <v>708.66666666666674</v>
      </c>
      <c r="K350" s="439">
        <v>671</v>
      </c>
      <c r="L350" s="439">
        <v>638.75</v>
      </c>
      <c r="M350" s="439">
        <v>9.2654700000000005</v>
      </c>
    </row>
    <row r="351" spans="1:13">
      <c r="A351" s="245">
        <v>341</v>
      </c>
      <c r="B351" s="442" t="s">
        <v>155</v>
      </c>
      <c r="C351" s="439">
        <v>123.95</v>
      </c>
      <c r="D351" s="440">
        <v>123.73333333333333</v>
      </c>
      <c r="E351" s="440">
        <v>122.66666666666667</v>
      </c>
      <c r="F351" s="440">
        <v>121.38333333333334</v>
      </c>
      <c r="G351" s="440">
        <v>120.31666666666668</v>
      </c>
      <c r="H351" s="440">
        <v>125.01666666666667</v>
      </c>
      <c r="I351" s="440">
        <v>126.08333333333333</v>
      </c>
      <c r="J351" s="440">
        <v>127.36666666666666</v>
      </c>
      <c r="K351" s="439">
        <v>124.8</v>
      </c>
      <c r="L351" s="439">
        <v>122.45</v>
      </c>
      <c r="M351" s="439">
        <v>122.4564</v>
      </c>
    </row>
    <row r="352" spans="1:13">
      <c r="A352" s="245">
        <v>342</v>
      </c>
      <c r="B352" s="442" t="s">
        <v>154</v>
      </c>
      <c r="C352" s="439">
        <v>140.6</v>
      </c>
      <c r="D352" s="440">
        <v>140.95000000000002</v>
      </c>
      <c r="E352" s="440">
        <v>139.05000000000004</v>
      </c>
      <c r="F352" s="440">
        <v>137.50000000000003</v>
      </c>
      <c r="G352" s="440">
        <v>135.60000000000005</v>
      </c>
      <c r="H352" s="440">
        <v>142.50000000000003</v>
      </c>
      <c r="I352" s="440">
        <v>144.4</v>
      </c>
      <c r="J352" s="440">
        <v>145.95000000000002</v>
      </c>
      <c r="K352" s="439">
        <v>142.85</v>
      </c>
      <c r="L352" s="439">
        <v>139.4</v>
      </c>
      <c r="M352" s="439">
        <v>7.8068900000000001</v>
      </c>
    </row>
    <row r="353" spans="1:13">
      <c r="A353" s="245">
        <v>343</v>
      </c>
      <c r="B353" s="442" t="s">
        <v>452</v>
      </c>
      <c r="C353" s="439">
        <v>82.75</v>
      </c>
      <c r="D353" s="440">
        <v>82.783333333333331</v>
      </c>
      <c r="E353" s="440">
        <v>80.066666666666663</v>
      </c>
      <c r="F353" s="440">
        <v>77.383333333333326</v>
      </c>
      <c r="G353" s="440">
        <v>74.666666666666657</v>
      </c>
      <c r="H353" s="440">
        <v>85.466666666666669</v>
      </c>
      <c r="I353" s="440">
        <v>88.183333333333337</v>
      </c>
      <c r="J353" s="440">
        <v>90.866666666666674</v>
      </c>
      <c r="K353" s="439">
        <v>85.5</v>
      </c>
      <c r="L353" s="439">
        <v>80.099999999999994</v>
      </c>
      <c r="M353" s="439">
        <v>1.2601800000000001</v>
      </c>
    </row>
    <row r="354" spans="1:13">
      <c r="A354" s="245">
        <v>344</v>
      </c>
      <c r="B354" s="442" t="s">
        <v>266</v>
      </c>
      <c r="C354" s="439">
        <v>3544.9</v>
      </c>
      <c r="D354" s="440">
        <v>3535.6333333333332</v>
      </c>
      <c r="E354" s="440">
        <v>3519.2666666666664</v>
      </c>
      <c r="F354" s="440">
        <v>3493.6333333333332</v>
      </c>
      <c r="G354" s="440">
        <v>3477.2666666666664</v>
      </c>
      <c r="H354" s="440">
        <v>3561.2666666666664</v>
      </c>
      <c r="I354" s="440">
        <v>3577.6333333333332</v>
      </c>
      <c r="J354" s="440">
        <v>3603.2666666666664</v>
      </c>
      <c r="K354" s="439">
        <v>3552</v>
      </c>
      <c r="L354" s="439">
        <v>3510</v>
      </c>
      <c r="M354" s="439">
        <v>0.43502000000000002</v>
      </c>
    </row>
    <row r="355" spans="1:13">
      <c r="A355" s="245">
        <v>345</v>
      </c>
      <c r="B355" s="442" t="s">
        <v>453</v>
      </c>
      <c r="C355" s="439">
        <v>135.30000000000001</v>
      </c>
      <c r="D355" s="440">
        <v>136</v>
      </c>
      <c r="E355" s="440">
        <v>134</v>
      </c>
      <c r="F355" s="440">
        <v>132.69999999999999</v>
      </c>
      <c r="G355" s="440">
        <v>130.69999999999999</v>
      </c>
      <c r="H355" s="440">
        <v>137.30000000000001</v>
      </c>
      <c r="I355" s="440">
        <v>139.30000000000001</v>
      </c>
      <c r="J355" s="440">
        <v>140.60000000000002</v>
      </c>
      <c r="K355" s="439">
        <v>138</v>
      </c>
      <c r="L355" s="439">
        <v>134.69999999999999</v>
      </c>
      <c r="M355" s="439">
        <v>3.9485000000000001</v>
      </c>
    </row>
    <row r="356" spans="1:13">
      <c r="A356" s="245">
        <v>346</v>
      </c>
      <c r="B356" s="442" t="s">
        <v>454</v>
      </c>
      <c r="C356" s="439">
        <v>304.95</v>
      </c>
      <c r="D356" s="440">
        <v>305.11666666666667</v>
      </c>
      <c r="E356" s="440">
        <v>302.23333333333335</v>
      </c>
      <c r="F356" s="440">
        <v>299.51666666666665</v>
      </c>
      <c r="G356" s="440">
        <v>296.63333333333333</v>
      </c>
      <c r="H356" s="440">
        <v>307.83333333333337</v>
      </c>
      <c r="I356" s="440">
        <v>310.7166666666667</v>
      </c>
      <c r="J356" s="440">
        <v>313.43333333333339</v>
      </c>
      <c r="K356" s="439">
        <v>308</v>
      </c>
      <c r="L356" s="439">
        <v>302.39999999999998</v>
      </c>
      <c r="M356" s="439">
        <v>7.1867400000000004</v>
      </c>
    </row>
    <row r="357" spans="1:13">
      <c r="A357" s="245">
        <v>347</v>
      </c>
      <c r="B357" s="442" t="s">
        <v>455</v>
      </c>
      <c r="C357" s="439">
        <v>311.55</v>
      </c>
      <c r="D357" s="440">
        <v>312.2</v>
      </c>
      <c r="E357" s="440">
        <v>309.39999999999998</v>
      </c>
      <c r="F357" s="440">
        <v>307.25</v>
      </c>
      <c r="G357" s="440">
        <v>304.45</v>
      </c>
      <c r="H357" s="440">
        <v>314.34999999999997</v>
      </c>
      <c r="I357" s="440">
        <v>317.15000000000003</v>
      </c>
      <c r="J357" s="440">
        <v>319.29999999999995</v>
      </c>
      <c r="K357" s="439">
        <v>315</v>
      </c>
      <c r="L357" s="439">
        <v>310.05</v>
      </c>
      <c r="M357" s="439">
        <v>0.60807999999999995</v>
      </c>
    </row>
    <row r="358" spans="1:13">
      <c r="A358" s="245">
        <v>348</v>
      </c>
      <c r="B358" s="442" t="s">
        <v>267</v>
      </c>
      <c r="C358" s="439">
        <v>2832.75</v>
      </c>
      <c r="D358" s="440">
        <v>2841.8166666666671</v>
      </c>
      <c r="E358" s="440">
        <v>2794.4333333333343</v>
      </c>
      <c r="F358" s="440">
        <v>2756.1166666666672</v>
      </c>
      <c r="G358" s="440">
        <v>2708.7333333333345</v>
      </c>
      <c r="H358" s="440">
        <v>2880.1333333333341</v>
      </c>
      <c r="I358" s="440">
        <v>2927.5166666666664</v>
      </c>
      <c r="J358" s="440">
        <v>2965.8333333333339</v>
      </c>
      <c r="K358" s="439">
        <v>2889.2</v>
      </c>
      <c r="L358" s="439">
        <v>2803.5</v>
      </c>
      <c r="M358" s="439">
        <v>4.21096</v>
      </c>
    </row>
    <row r="359" spans="1:13">
      <c r="A359" s="245">
        <v>349</v>
      </c>
      <c r="B359" s="442" t="s">
        <v>268</v>
      </c>
      <c r="C359" s="439">
        <v>816.65</v>
      </c>
      <c r="D359" s="440">
        <v>804.25</v>
      </c>
      <c r="E359" s="440">
        <v>784.65</v>
      </c>
      <c r="F359" s="440">
        <v>752.65</v>
      </c>
      <c r="G359" s="440">
        <v>733.05</v>
      </c>
      <c r="H359" s="440">
        <v>836.25</v>
      </c>
      <c r="I359" s="440">
        <v>855.84999999999991</v>
      </c>
      <c r="J359" s="440">
        <v>887.85</v>
      </c>
      <c r="K359" s="439">
        <v>823.85</v>
      </c>
      <c r="L359" s="439">
        <v>772.25</v>
      </c>
      <c r="M359" s="439">
        <v>14.532679999999999</v>
      </c>
    </row>
    <row r="360" spans="1:13">
      <c r="A360" s="245">
        <v>350</v>
      </c>
      <c r="B360" s="442" t="s">
        <v>456</v>
      </c>
      <c r="C360" s="439">
        <v>256.2</v>
      </c>
      <c r="D360" s="440">
        <v>256.73333333333335</v>
      </c>
      <c r="E360" s="440">
        <v>253.4666666666667</v>
      </c>
      <c r="F360" s="440">
        <v>250.73333333333335</v>
      </c>
      <c r="G360" s="440">
        <v>247.4666666666667</v>
      </c>
      <c r="H360" s="440">
        <v>259.4666666666667</v>
      </c>
      <c r="I360" s="440">
        <v>262.73333333333335</v>
      </c>
      <c r="J360" s="440">
        <v>265.4666666666667</v>
      </c>
      <c r="K360" s="439">
        <v>260</v>
      </c>
      <c r="L360" s="439">
        <v>254</v>
      </c>
      <c r="M360" s="439">
        <v>2.6275200000000001</v>
      </c>
    </row>
    <row r="361" spans="1:13">
      <c r="A361" s="245">
        <v>351</v>
      </c>
      <c r="B361" s="442" t="s">
        <v>758</v>
      </c>
      <c r="C361" s="439">
        <v>435.25</v>
      </c>
      <c r="D361" s="440">
        <v>433.13333333333338</v>
      </c>
      <c r="E361" s="440">
        <v>427.11666666666679</v>
      </c>
      <c r="F361" s="440">
        <v>418.98333333333341</v>
      </c>
      <c r="G361" s="440">
        <v>412.96666666666681</v>
      </c>
      <c r="H361" s="440">
        <v>441.26666666666677</v>
      </c>
      <c r="I361" s="440">
        <v>447.2833333333333</v>
      </c>
      <c r="J361" s="440">
        <v>455.41666666666674</v>
      </c>
      <c r="K361" s="439">
        <v>439.15</v>
      </c>
      <c r="L361" s="439">
        <v>425</v>
      </c>
      <c r="M361" s="439">
        <v>1.20831</v>
      </c>
    </row>
    <row r="362" spans="1:13">
      <c r="A362" s="245">
        <v>352</v>
      </c>
      <c r="B362" s="442" t="s">
        <v>457</v>
      </c>
      <c r="C362" s="439">
        <v>97.95</v>
      </c>
      <c r="D362" s="440">
        <v>97.566666666666677</v>
      </c>
      <c r="E362" s="440">
        <v>96.483333333333348</v>
      </c>
      <c r="F362" s="440">
        <v>95.016666666666666</v>
      </c>
      <c r="G362" s="440">
        <v>93.933333333333337</v>
      </c>
      <c r="H362" s="440">
        <v>99.03333333333336</v>
      </c>
      <c r="I362" s="440">
        <v>100.1166666666667</v>
      </c>
      <c r="J362" s="440">
        <v>101.58333333333337</v>
      </c>
      <c r="K362" s="439">
        <v>98.65</v>
      </c>
      <c r="L362" s="439">
        <v>96.1</v>
      </c>
      <c r="M362" s="439">
        <v>28.50995</v>
      </c>
    </row>
    <row r="363" spans="1:13">
      <c r="A363" s="245">
        <v>353</v>
      </c>
      <c r="B363" s="442" t="s">
        <v>163</v>
      </c>
      <c r="C363" s="439">
        <v>1440.8</v>
      </c>
      <c r="D363" s="440">
        <v>1441.2666666666667</v>
      </c>
      <c r="E363" s="440">
        <v>1433.5333333333333</v>
      </c>
      <c r="F363" s="440">
        <v>1426.2666666666667</v>
      </c>
      <c r="G363" s="440">
        <v>1418.5333333333333</v>
      </c>
      <c r="H363" s="440">
        <v>1448.5333333333333</v>
      </c>
      <c r="I363" s="440">
        <v>1456.2666666666664</v>
      </c>
      <c r="J363" s="440">
        <v>1463.5333333333333</v>
      </c>
      <c r="K363" s="439">
        <v>1449</v>
      </c>
      <c r="L363" s="439">
        <v>1434</v>
      </c>
      <c r="M363" s="439">
        <v>3.0369999999999999</v>
      </c>
    </row>
    <row r="364" spans="1:13">
      <c r="A364" s="245">
        <v>354</v>
      </c>
      <c r="B364" s="442" t="s">
        <v>156</v>
      </c>
      <c r="C364" s="439">
        <v>30221.25</v>
      </c>
      <c r="D364" s="440">
        <v>30289.600000000002</v>
      </c>
      <c r="E364" s="440">
        <v>30081.650000000005</v>
      </c>
      <c r="F364" s="440">
        <v>29942.050000000003</v>
      </c>
      <c r="G364" s="440">
        <v>29734.100000000006</v>
      </c>
      <c r="H364" s="440">
        <v>30429.200000000004</v>
      </c>
      <c r="I364" s="440">
        <v>30637.15</v>
      </c>
      <c r="J364" s="440">
        <v>30776.750000000004</v>
      </c>
      <c r="K364" s="439">
        <v>30497.55</v>
      </c>
      <c r="L364" s="439">
        <v>30150</v>
      </c>
      <c r="M364" s="439">
        <v>0.14989</v>
      </c>
    </row>
    <row r="365" spans="1:13">
      <c r="A365" s="245">
        <v>355</v>
      </c>
      <c r="B365" s="442" t="s">
        <v>458</v>
      </c>
      <c r="C365" s="439">
        <v>2518.6999999999998</v>
      </c>
      <c r="D365" s="440">
        <v>2514.8666666666668</v>
      </c>
      <c r="E365" s="440">
        <v>2496.4333333333334</v>
      </c>
      <c r="F365" s="440">
        <v>2474.1666666666665</v>
      </c>
      <c r="G365" s="440">
        <v>2455.7333333333331</v>
      </c>
      <c r="H365" s="440">
        <v>2537.1333333333337</v>
      </c>
      <c r="I365" s="440">
        <v>2555.5666666666671</v>
      </c>
      <c r="J365" s="440">
        <v>2577.8333333333339</v>
      </c>
      <c r="K365" s="439">
        <v>2533.3000000000002</v>
      </c>
      <c r="L365" s="439">
        <v>2492.6</v>
      </c>
      <c r="M365" s="439">
        <v>1.1167199999999999</v>
      </c>
    </row>
    <row r="366" spans="1:13">
      <c r="A366" s="245">
        <v>356</v>
      </c>
      <c r="B366" s="442" t="s">
        <v>158</v>
      </c>
      <c r="C366" s="439">
        <v>232.6</v>
      </c>
      <c r="D366" s="440">
        <v>230.93333333333331</v>
      </c>
      <c r="E366" s="440">
        <v>228.41666666666663</v>
      </c>
      <c r="F366" s="440">
        <v>224.23333333333332</v>
      </c>
      <c r="G366" s="440">
        <v>221.71666666666664</v>
      </c>
      <c r="H366" s="440">
        <v>235.11666666666662</v>
      </c>
      <c r="I366" s="440">
        <v>237.63333333333333</v>
      </c>
      <c r="J366" s="440">
        <v>241.81666666666661</v>
      </c>
      <c r="K366" s="439">
        <v>233.45</v>
      </c>
      <c r="L366" s="439">
        <v>226.75</v>
      </c>
      <c r="M366" s="439">
        <v>180.81704999999999</v>
      </c>
    </row>
    <row r="367" spans="1:13">
      <c r="A367" s="245">
        <v>357</v>
      </c>
      <c r="B367" s="442" t="s">
        <v>269</v>
      </c>
      <c r="C367" s="439">
        <v>5538.55</v>
      </c>
      <c r="D367" s="440">
        <v>5487.3833333333341</v>
      </c>
      <c r="E367" s="440">
        <v>5404.7666666666682</v>
      </c>
      <c r="F367" s="440">
        <v>5270.9833333333345</v>
      </c>
      <c r="G367" s="440">
        <v>5188.3666666666686</v>
      </c>
      <c r="H367" s="440">
        <v>5621.1666666666679</v>
      </c>
      <c r="I367" s="440">
        <v>5703.7833333333347</v>
      </c>
      <c r="J367" s="440">
        <v>5837.5666666666675</v>
      </c>
      <c r="K367" s="439">
        <v>5570</v>
      </c>
      <c r="L367" s="439">
        <v>5353.6</v>
      </c>
      <c r="M367" s="439">
        <v>2.1909100000000001</v>
      </c>
    </row>
    <row r="368" spans="1:13">
      <c r="A368" s="245">
        <v>358</v>
      </c>
      <c r="B368" s="442" t="s">
        <v>459</v>
      </c>
      <c r="C368" s="439">
        <v>233.3</v>
      </c>
      <c r="D368" s="440">
        <v>235.06666666666669</v>
      </c>
      <c r="E368" s="440">
        <v>230.23333333333338</v>
      </c>
      <c r="F368" s="440">
        <v>227.16666666666669</v>
      </c>
      <c r="G368" s="440">
        <v>222.33333333333337</v>
      </c>
      <c r="H368" s="440">
        <v>238.13333333333338</v>
      </c>
      <c r="I368" s="440">
        <v>242.9666666666667</v>
      </c>
      <c r="J368" s="440">
        <v>246.03333333333339</v>
      </c>
      <c r="K368" s="439">
        <v>239.9</v>
      </c>
      <c r="L368" s="439">
        <v>232</v>
      </c>
      <c r="M368" s="439">
        <v>17.555019999999999</v>
      </c>
    </row>
    <row r="369" spans="1:13">
      <c r="A369" s="245">
        <v>359</v>
      </c>
      <c r="B369" s="442" t="s">
        <v>460</v>
      </c>
      <c r="C369" s="439">
        <v>834.2</v>
      </c>
      <c r="D369" s="440">
        <v>841.68333333333339</v>
      </c>
      <c r="E369" s="440">
        <v>824.16666666666674</v>
      </c>
      <c r="F369" s="440">
        <v>814.13333333333333</v>
      </c>
      <c r="G369" s="440">
        <v>796.61666666666667</v>
      </c>
      <c r="H369" s="440">
        <v>851.71666666666681</v>
      </c>
      <c r="I369" s="440">
        <v>869.23333333333346</v>
      </c>
      <c r="J369" s="440">
        <v>879.26666666666688</v>
      </c>
      <c r="K369" s="439">
        <v>859.2</v>
      </c>
      <c r="L369" s="439">
        <v>831.65</v>
      </c>
      <c r="M369" s="439">
        <v>0.85150999999999999</v>
      </c>
    </row>
    <row r="370" spans="1:13">
      <c r="A370" s="245">
        <v>360</v>
      </c>
      <c r="B370" s="442" t="s">
        <v>160</v>
      </c>
      <c r="C370" s="439">
        <v>2132.25</v>
      </c>
      <c r="D370" s="440">
        <v>2115.7000000000003</v>
      </c>
      <c r="E370" s="440">
        <v>2088.6500000000005</v>
      </c>
      <c r="F370" s="440">
        <v>2045.0500000000002</v>
      </c>
      <c r="G370" s="440">
        <v>2018.0000000000005</v>
      </c>
      <c r="H370" s="440">
        <v>2159.3000000000006</v>
      </c>
      <c r="I370" s="440">
        <v>2186.3500000000008</v>
      </c>
      <c r="J370" s="440">
        <v>2229.9500000000007</v>
      </c>
      <c r="K370" s="439">
        <v>2142.75</v>
      </c>
      <c r="L370" s="439">
        <v>2072.1</v>
      </c>
      <c r="M370" s="439">
        <v>11.40643</v>
      </c>
    </row>
    <row r="371" spans="1:13">
      <c r="A371" s="245">
        <v>361</v>
      </c>
      <c r="B371" s="442" t="s">
        <v>157</v>
      </c>
      <c r="C371" s="439">
        <v>2195.9499999999998</v>
      </c>
      <c r="D371" s="440">
        <v>2181.65</v>
      </c>
      <c r="E371" s="440">
        <v>2142.3000000000002</v>
      </c>
      <c r="F371" s="440">
        <v>2088.65</v>
      </c>
      <c r="G371" s="440">
        <v>2049.3000000000002</v>
      </c>
      <c r="H371" s="440">
        <v>2235.3000000000002</v>
      </c>
      <c r="I371" s="440">
        <v>2274.6499999999996</v>
      </c>
      <c r="J371" s="440">
        <v>2328.3000000000002</v>
      </c>
      <c r="K371" s="439">
        <v>2221</v>
      </c>
      <c r="L371" s="439">
        <v>2128</v>
      </c>
      <c r="M371" s="439">
        <v>12.58802</v>
      </c>
    </row>
    <row r="372" spans="1:13">
      <c r="A372" s="245">
        <v>362</v>
      </c>
      <c r="B372" s="442" t="s">
        <v>756</v>
      </c>
      <c r="C372" s="439">
        <v>968.75</v>
      </c>
      <c r="D372" s="440">
        <v>970.38333333333333</v>
      </c>
      <c r="E372" s="440">
        <v>956.36666666666667</v>
      </c>
      <c r="F372" s="440">
        <v>943.98333333333335</v>
      </c>
      <c r="G372" s="440">
        <v>929.9666666666667</v>
      </c>
      <c r="H372" s="440">
        <v>982.76666666666665</v>
      </c>
      <c r="I372" s="440">
        <v>996.7833333333333</v>
      </c>
      <c r="J372" s="440">
        <v>1009.1666666666666</v>
      </c>
      <c r="K372" s="439">
        <v>984.4</v>
      </c>
      <c r="L372" s="439">
        <v>958</v>
      </c>
      <c r="M372" s="439">
        <v>1.5097400000000001</v>
      </c>
    </row>
    <row r="373" spans="1:13">
      <c r="A373" s="245">
        <v>363</v>
      </c>
      <c r="B373" s="442" t="s">
        <v>461</v>
      </c>
      <c r="C373" s="439">
        <v>1773.5</v>
      </c>
      <c r="D373" s="440">
        <v>1767.6666666666667</v>
      </c>
      <c r="E373" s="440">
        <v>1759.8333333333335</v>
      </c>
      <c r="F373" s="440">
        <v>1746.1666666666667</v>
      </c>
      <c r="G373" s="440">
        <v>1738.3333333333335</v>
      </c>
      <c r="H373" s="440">
        <v>1781.3333333333335</v>
      </c>
      <c r="I373" s="440">
        <v>1789.166666666667</v>
      </c>
      <c r="J373" s="440">
        <v>1802.8333333333335</v>
      </c>
      <c r="K373" s="439">
        <v>1775.5</v>
      </c>
      <c r="L373" s="439">
        <v>1754</v>
      </c>
      <c r="M373" s="439">
        <v>2.87757</v>
      </c>
    </row>
    <row r="374" spans="1:13">
      <c r="A374" s="245">
        <v>364</v>
      </c>
      <c r="B374" s="442" t="s">
        <v>757</v>
      </c>
      <c r="C374" s="439">
        <v>1353.1</v>
      </c>
      <c r="D374" s="440">
        <v>1356.0333333333333</v>
      </c>
      <c r="E374" s="440">
        <v>1317.0666666666666</v>
      </c>
      <c r="F374" s="440">
        <v>1281.0333333333333</v>
      </c>
      <c r="G374" s="440">
        <v>1242.0666666666666</v>
      </c>
      <c r="H374" s="440">
        <v>1392.0666666666666</v>
      </c>
      <c r="I374" s="440">
        <v>1431.0333333333333</v>
      </c>
      <c r="J374" s="440">
        <v>1467.0666666666666</v>
      </c>
      <c r="K374" s="439">
        <v>1395</v>
      </c>
      <c r="L374" s="439">
        <v>1320</v>
      </c>
      <c r="M374" s="439">
        <v>6.4177299999999997</v>
      </c>
    </row>
    <row r="375" spans="1:13">
      <c r="A375" s="245">
        <v>365</v>
      </c>
      <c r="B375" s="442" t="s">
        <v>159</v>
      </c>
      <c r="C375" s="439">
        <v>130.75</v>
      </c>
      <c r="D375" s="440">
        <v>130.23333333333335</v>
      </c>
      <c r="E375" s="440">
        <v>128.6166666666667</v>
      </c>
      <c r="F375" s="440">
        <v>126.48333333333335</v>
      </c>
      <c r="G375" s="440">
        <v>124.8666666666667</v>
      </c>
      <c r="H375" s="440">
        <v>132.3666666666667</v>
      </c>
      <c r="I375" s="440">
        <v>133.98333333333338</v>
      </c>
      <c r="J375" s="440">
        <v>136.1166666666667</v>
      </c>
      <c r="K375" s="439">
        <v>131.85</v>
      </c>
      <c r="L375" s="439">
        <v>128.1</v>
      </c>
      <c r="M375" s="439">
        <v>107.10244</v>
      </c>
    </row>
    <row r="376" spans="1:13">
      <c r="A376" s="245">
        <v>366</v>
      </c>
      <c r="B376" s="442" t="s">
        <v>162</v>
      </c>
      <c r="C376" s="439">
        <v>241.65</v>
      </c>
      <c r="D376" s="440">
        <v>243.29999999999998</v>
      </c>
      <c r="E376" s="440">
        <v>238.59999999999997</v>
      </c>
      <c r="F376" s="440">
        <v>235.54999999999998</v>
      </c>
      <c r="G376" s="440">
        <v>230.84999999999997</v>
      </c>
      <c r="H376" s="440">
        <v>246.34999999999997</v>
      </c>
      <c r="I376" s="440">
        <v>251.04999999999995</v>
      </c>
      <c r="J376" s="440">
        <v>254.09999999999997</v>
      </c>
      <c r="K376" s="439">
        <v>248</v>
      </c>
      <c r="L376" s="439">
        <v>240.25</v>
      </c>
      <c r="M376" s="439">
        <v>183.88570999999999</v>
      </c>
    </row>
    <row r="377" spans="1:13">
      <c r="A377" s="245">
        <v>367</v>
      </c>
      <c r="B377" s="442" t="s">
        <v>462</v>
      </c>
      <c r="C377" s="439">
        <v>385.2</v>
      </c>
      <c r="D377" s="440">
        <v>387.86666666666662</v>
      </c>
      <c r="E377" s="440">
        <v>377.33333333333326</v>
      </c>
      <c r="F377" s="440">
        <v>369.46666666666664</v>
      </c>
      <c r="G377" s="440">
        <v>358.93333333333328</v>
      </c>
      <c r="H377" s="440">
        <v>395.73333333333323</v>
      </c>
      <c r="I377" s="440">
        <v>406.26666666666665</v>
      </c>
      <c r="J377" s="440">
        <v>414.13333333333321</v>
      </c>
      <c r="K377" s="439">
        <v>398.4</v>
      </c>
      <c r="L377" s="439">
        <v>380</v>
      </c>
      <c r="M377" s="439">
        <v>7.0160200000000001</v>
      </c>
    </row>
    <row r="378" spans="1:13">
      <c r="A378" s="245">
        <v>368</v>
      </c>
      <c r="B378" s="442" t="s">
        <v>270</v>
      </c>
      <c r="C378" s="439">
        <v>296.75</v>
      </c>
      <c r="D378" s="440">
        <v>295.26666666666665</v>
      </c>
      <c r="E378" s="440">
        <v>291.5333333333333</v>
      </c>
      <c r="F378" s="440">
        <v>286.31666666666666</v>
      </c>
      <c r="G378" s="440">
        <v>282.58333333333331</v>
      </c>
      <c r="H378" s="440">
        <v>300.48333333333329</v>
      </c>
      <c r="I378" s="440">
        <v>304.21666666666664</v>
      </c>
      <c r="J378" s="440">
        <v>309.43333333333328</v>
      </c>
      <c r="K378" s="439">
        <v>299</v>
      </c>
      <c r="L378" s="439">
        <v>290.05</v>
      </c>
      <c r="M378" s="439">
        <v>13.24973</v>
      </c>
    </row>
    <row r="379" spans="1:13">
      <c r="A379" s="245">
        <v>369</v>
      </c>
      <c r="B379" s="442" t="s">
        <v>463</v>
      </c>
      <c r="C379" s="439">
        <v>132.15</v>
      </c>
      <c r="D379" s="440">
        <v>132.88333333333333</v>
      </c>
      <c r="E379" s="440">
        <v>130.26666666666665</v>
      </c>
      <c r="F379" s="440">
        <v>128.38333333333333</v>
      </c>
      <c r="G379" s="440">
        <v>125.76666666666665</v>
      </c>
      <c r="H379" s="440">
        <v>134.76666666666665</v>
      </c>
      <c r="I379" s="440">
        <v>137.38333333333333</v>
      </c>
      <c r="J379" s="440">
        <v>139.26666666666665</v>
      </c>
      <c r="K379" s="439">
        <v>135.5</v>
      </c>
      <c r="L379" s="439">
        <v>131</v>
      </c>
      <c r="M379" s="439">
        <v>1.2997099999999999</v>
      </c>
    </row>
    <row r="380" spans="1:13">
      <c r="A380" s="245">
        <v>370</v>
      </c>
      <c r="B380" s="442" t="s">
        <v>464</v>
      </c>
      <c r="C380" s="439">
        <v>5840.1</v>
      </c>
      <c r="D380" s="440">
        <v>5831.05</v>
      </c>
      <c r="E380" s="440">
        <v>5804.1</v>
      </c>
      <c r="F380" s="440">
        <v>5768.1</v>
      </c>
      <c r="G380" s="440">
        <v>5741.1500000000005</v>
      </c>
      <c r="H380" s="440">
        <v>5867.05</v>
      </c>
      <c r="I380" s="440">
        <v>5893.9999999999991</v>
      </c>
      <c r="J380" s="440">
        <v>5930</v>
      </c>
      <c r="K380" s="439">
        <v>5858</v>
      </c>
      <c r="L380" s="439">
        <v>5795.05</v>
      </c>
      <c r="M380" s="439">
        <v>6.4390000000000003E-2</v>
      </c>
    </row>
    <row r="381" spans="1:13">
      <c r="A381" s="245">
        <v>371</v>
      </c>
      <c r="B381" s="442" t="s">
        <v>271</v>
      </c>
      <c r="C381" s="439">
        <v>13124.55</v>
      </c>
      <c r="D381" s="440">
        <v>13093.516666666668</v>
      </c>
      <c r="E381" s="440">
        <v>13037.033333333336</v>
      </c>
      <c r="F381" s="440">
        <v>12949.516666666668</v>
      </c>
      <c r="G381" s="440">
        <v>12893.033333333336</v>
      </c>
      <c r="H381" s="440">
        <v>13181.033333333336</v>
      </c>
      <c r="I381" s="440">
        <v>13237.51666666667</v>
      </c>
      <c r="J381" s="440">
        <v>13325.033333333336</v>
      </c>
      <c r="K381" s="439">
        <v>13150</v>
      </c>
      <c r="L381" s="439">
        <v>13006</v>
      </c>
      <c r="M381" s="439">
        <v>3.2250000000000001E-2</v>
      </c>
    </row>
    <row r="382" spans="1:13">
      <c r="A382" s="245">
        <v>372</v>
      </c>
      <c r="B382" s="442" t="s">
        <v>161</v>
      </c>
      <c r="C382" s="439">
        <v>42.5</v>
      </c>
      <c r="D382" s="440">
        <v>42.116666666666667</v>
      </c>
      <c r="E382" s="440">
        <v>41.383333333333333</v>
      </c>
      <c r="F382" s="440">
        <v>40.266666666666666</v>
      </c>
      <c r="G382" s="440">
        <v>39.533333333333331</v>
      </c>
      <c r="H382" s="440">
        <v>43.233333333333334</v>
      </c>
      <c r="I382" s="440">
        <v>43.966666666666669</v>
      </c>
      <c r="J382" s="440">
        <v>45.083333333333336</v>
      </c>
      <c r="K382" s="439">
        <v>42.85</v>
      </c>
      <c r="L382" s="439">
        <v>41</v>
      </c>
      <c r="M382" s="439">
        <v>2084.1570700000002</v>
      </c>
    </row>
    <row r="383" spans="1:13">
      <c r="A383" s="245">
        <v>373</v>
      </c>
      <c r="B383" s="442" t="s">
        <v>272</v>
      </c>
      <c r="C383" s="439">
        <v>856.3</v>
      </c>
      <c r="D383" s="440">
        <v>839.65</v>
      </c>
      <c r="E383" s="440">
        <v>791.4</v>
      </c>
      <c r="F383" s="440">
        <v>726.5</v>
      </c>
      <c r="G383" s="440">
        <v>678.25</v>
      </c>
      <c r="H383" s="440">
        <v>904.55</v>
      </c>
      <c r="I383" s="440">
        <v>952.8</v>
      </c>
      <c r="J383" s="440">
        <v>1017.6999999999999</v>
      </c>
      <c r="K383" s="439">
        <v>887.9</v>
      </c>
      <c r="L383" s="439">
        <v>774.75</v>
      </c>
      <c r="M383" s="439">
        <v>9.8400599999999994</v>
      </c>
    </row>
    <row r="384" spans="1:13">
      <c r="A384" s="245">
        <v>374</v>
      </c>
      <c r="B384" s="442" t="s">
        <v>165</v>
      </c>
      <c r="C384" s="439">
        <v>218.35</v>
      </c>
      <c r="D384" s="440">
        <v>217.2833333333333</v>
      </c>
      <c r="E384" s="440">
        <v>215.11666666666662</v>
      </c>
      <c r="F384" s="440">
        <v>211.88333333333333</v>
      </c>
      <c r="G384" s="440">
        <v>209.71666666666664</v>
      </c>
      <c r="H384" s="440">
        <v>220.51666666666659</v>
      </c>
      <c r="I384" s="440">
        <v>222.68333333333328</v>
      </c>
      <c r="J384" s="440">
        <v>225.91666666666657</v>
      </c>
      <c r="K384" s="439">
        <v>219.45</v>
      </c>
      <c r="L384" s="439">
        <v>214.05</v>
      </c>
      <c r="M384" s="439">
        <v>82.680890000000005</v>
      </c>
    </row>
    <row r="385" spans="1:13">
      <c r="A385" s="245">
        <v>375</v>
      </c>
      <c r="B385" s="442" t="s">
        <v>166</v>
      </c>
      <c r="C385" s="439">
        <v>163.30000000000001</v>
      </c>
      <c r="D385" s="440">
        <v>162.88333333333333</v>
      </c>
      <c r="E385" s="440">
        <v>160.81666666666666</v>
      </c>
      <c r="F385" s="440">
        <v>158.33333333333334</v>
      </c>
      <c r="G385" s="440">
        <v>156.26666666666668</v>
      </c>
      <c r="H385" s="440">
        <v>165.36666666666665</v>
      </c>
      <c r="I385" s="440">
        <v>167.43333333333331</v>
      </c>
      <c r="J385" s="440">
        <v>169.91666666666663</v>
      </c>
      <c r="K385" s="439">
        <v>164.95</v>
      </c>
      <c r="L385" s="439">
        <v>160.4</v>
      </c>
      <c r="M385" s="439">
        <v>87.849680000000006</v>
      </c>
    </row>
    <row r="386" spans="1:13">
      <c r="A386" s="245">
        <v>376</v>
      </c>
      <c r="B386" s="442" t="s">
        <v>465</v>
      </c>
      <c r="C386" s="439">
        <v>273.89999999999998</v>
      </c>
      <c r="D386" s="440">
        <v>271.3</v>
      </c>
      <c r="E386" s="440">
        <v>267.60000000000002</v>
      </c>
      <c r="F386" s="440">
        <v>261.3</v>
      </c>
      <c r="G386" s="440">
        <v>257.60000000000002</v>
      </c>
      <c r="H386" s="440">
        <v>277.60000000000002</v>
      </c>
      <c r="I386" s="440">
        <v>281.29999999999995</v>
      </c>
      <c r="J386" s="440">
        <v>287.60000000000002</v>
      </c>
      <c r="K386" s="439">
        <v>275</v>
      </c>
      <c r="L386" s="439">
        <v>265</v>
      </c>
      <c r="M386" s="439">
        <v>11.364839999999999</v>
      </c>
    </row>
    <row r="387" spans="1:13">
      <c r="A387" s="245">
        <v>377</v>
      </c>
      <c r="B387" s="442" t="s">
        <v>466</v>
      </c>
      <c r="C387" s="439">
        <v>711.45</v>
      </c>
      <c r="D387" s="440">
        <v>705.93333333333339</v>
      </c>
      <c r="E387" s="440">
        <v>695.41666666666674</v>
      </c>
      <c r="F387" s="440">
        <v>679.38333333333333</v>
      </c>
      <c r="G387" s="440">
        <v>668.86666666666667</v>
      </c>
      <c r="H387" s="440">
        <v>721.96666666666681</v>
      </c>
      <c r="I387" s="440">
        <v>732.48333333333346</v>
      </c>
      <c r="J387" s="440">
        <v>748.51666666666688</v>
      </c>
      <c r="K387" s="439">
        <v>716.45</v>
      </c>
      <c r="L387" s="439">
        <v>689.9</v>
      </c>
      <c r="M387" s="439">
        <v>7.0515100000000004</v>
      </c>
    </row>
    <row r="388" spans="1:13">
      <c r="A388" s="245">
        <v>378</v>
      </c>
      <c r="B388" s="442" t="s">
        <v>467</v>
      </c>
      <c r="C388" s="439">
        <v>31.45</v>
      </c>
      <c r="D388" s="440">
        <v>31.483333333333334</v>
      </c>
      <c r="E388" s="440">
        <v>31.216666666666669</v>
      </c>
      <c r="F388" s="440">
        <v>30.983333333333334</v>
      </c>
      <c r="G388" s="440">
        <v>30.716666666666669</v>
      </c>
      <c r="H388" s="440">
        <v>31.716666666666669</v>
      </c>
      <c r="I388" s="440">
        <v>31.983333333333334</v>
      </c>
      <c r="J388" s="440">
        <v>32.216666666666669</v>
      </c>
      <c r="K388" s="439">
        <v>31.75</v>
      </c>
      <c r="L388" s="439">
        <v>31.25</v>
      </c>
      <c r="M388" s="439">
        <v>47.481000000000002</v>
      </c>
    </row>
    <row r="389" spans="1:13">
      <c r="A389" s="245">
        <v>379</v>
      </c>
      <c r="B389" s="442" t="s">
        <v>468</v>
      </c>
      <c r="C389" s="439">
        <v>182.45</v>
      </c>
      <c r="D389" s="440">
        <v>182.06666666666669</v>
      </c>
      <c r="E389" s="440">
        <v>179.88333333333338</v>
      </c>
      <c r="F389" s="440">
        <v>177.31666666666669</v>
      </c>
      <c r="G389" s="440">
        <v>175.13333333333338</v>
      </c>
      <c r="H389" s="440">
        <v>184.63333333333338</v>
      </c>
      <c r="I389" s="440">
        <v>186.81666666666672</v>
      </c>
      <c r="J389" s="440">
        <v>189.38333333333338</v>
      </c>
      <c r="K389" s="439">
        <v>184.25</v>
      </c>
      <c r="L389" s="439">
        <v>179.5</v>
      </c>
      <c r="M389" s="439">
        <v>29.03396</v>
      </c>
    </row>
    <row r="390" spans="1:13">
      <c r="A390" s="245">
        <v>380</v>
      </c>
      <c r="B390" s="442" t="s">
        <v>273</v>
      </c>
      <c r="C390" s="439">
        <v>556.4</v>
      </c>
      <c r="D390" s="440">
        <v>558.01666666666677</v>
      </c>
      <c r="E390" s="440">
        <v>547.53333333333353</v>
      </c>
      <c r="F390" s="440">
        <v>538.66666666666674</v>
      </c>
      <c r="G390" s="440">
        <v>528.18333333333351</v>
      </c>
      <c r="H390" s="440">
        <v>566.88333333333355</v>
      </c>
      <c r="I390" s="440">
        <v>577.3666666666669</v>
      </c>
      <c r="J390" s="440">
        <v>586.23333333333358</v>
      </c>
      <c r="K390" s="439">
        <v>568.5</v>
      </c>
      <c r="L390" s="439">
        <v>549.15</v>
      </c>
      <c r="M390" s="439">
        <v>3.0721400000000001</v>
      </c>
    </row>
    <row r="391" spans="1:13">
      <c r="A391" s="245">
        <v>381</v>
      </c>
      <c r="B391" s="442" t="s">
        <v>469</v>
      </c>
      <c r="C391" s="439">
        <v>345.25</v>
      </c>
      <c r="D391" s="440">
        <v>346.18333333333339</v>
      </c>
      <c r="E391" s="440">
        <v>340.6666666666668</v>
      </c>
      <c r="F391" s="440">
        <v>336.08333333333343</v>
      </c>
      <c r="G391" s="440">
        <v>330.56666666666683</v>
      </c>
      <c r="H391" s="440">
        <v>350.76666666666677</v>
      </c>
      <c r="I391" s="440">
        <v>356.28333333333342</v>
      </c>
      <c r="J391" s="440">
        <v>360.86666666666673</v>
      </c>
      <c r="K391" s="439">
        <v>351.7</v>
      </c>
      <c r="L391" s="439">
        <v>341.6</v>
      </c>
      <c r="M391" s="439">
        <v>16.20683</v>
      </c>
    </row>
    <row r="392" spans="1:13">
      <c r="A392" s="245">
        <v>382</v>
      </c>
      <c r="B392" s="442" t="s">
        <v>470</v>
      </c>
      <c r="C392" s="439">
        <v>83.9</v>
      </c>
      <c r="D392" s="440">
        <v>83.866666666666674</v>
      </c>
      <c r="E392" s="440">
        <v>82.833333333333343</v>
      </c>
      <c r="F392" s="440">
        <v>81.766666666666666</v>
      </c>
      <c r="G392" s="440">
        <v>80.733333333333334</v>
      </c>
      <c r="H392" s="440">
        <v>84.933333333333351</v>
      </c>
      <c r="I392" s="440">
        <v>85.966666666666683</v>
      </c>
      <c r="J392" s="440">
        <v>87.03333333333336</v>
      </c>
      <c r="K392" s="439">
        <v>84.9</v>
      </c>
      <c r="L392" s="439">
        <v>82.8</v>
      </c>
      <c r="M392" s="439">
        <v>43.579920000000001</v>
      </c>
    </row>
    <row r="393" spans="1:13">
      <c r="A393" s="245">
        <v>383</v>
      </c>
      <c r="B393" s="442" t="s">
        <v>471</v>
      </c>
      <c r="C393" s="439">
        <v>2001.95</v>
      </c>
      <c r="D393" s="440">
        <v>1991.1166666666668</v>
      </c>
      <c r="E393" s="440">
        <v>1965.2333333333336</v>
      </c>
      <c r="F393" s="440">
        <v>1928.5166666666669</v>
      </c>
      <c r="G393" s="440">
        <v>1902.6333333333337</v>
      </c>
      <c r="H393" s="440">
        <v>2027.8333333333335</v>
      </c>
      <c r="I393" s="440">
        <v>2053.7166666666667</v>
      </c>
      <c r="J393" s="440">
        <v>2090.4333333333334</v>
      </c>
      <c r="K393" s="439">
        <v>2017</v>
      </c>
      <c r="L393" s="439">
        <v>1954.4</v>
      </c>
      <c r="M393" s="439">
        <v>0.66907000000000005</v>
      </c>
    </row>
    <row r="394" spans="1:13">
      <c r="A394" s="245">
        <v>384</v>
      </c>
      <c r="B394" s="442" t="s">
        <v>472</v>
      </c>
      <c r="C394" s="439">
        <v>418</v>
      </c>
      <c r="D394" s="440">
        <v>418.98333333333335</v>
      </c>
      <c r="E394" s="440">
        <v>414.01666666666671</v>
      </c>
      <c r="F394" s="440">
        <v>410.03333333333336</v>
      </c>
      <c r="G394" s="440">
        <v>405.06666666666672</v>
      </c>
      <c r="H394" s="440">
        <v>422.9666666666667</v>
      </c>
      <c r="I394" s="440">
        <v>427.93333333333339</v>
      </c>
      <c r="J394" s="440">
        <v>431.91666666666669</v>
      </c>
      <c r="K394" s="439">
        <v>423.95</v>
      </c>
      <c r="L394" s="439">
        <v>415</v>
      </c>
      <c r="M394" s="439">
        <v>8.3380399999999995</v>
      </c>
    </row>
    <row r="395" spans="1:13">
      <c r="A395" s="245">
        <v>385</v>
      </c>
      <c r="B395" s="442" t="s">
        <v>473</v>
      </c>
      <c r="C395" s="439">
        <v>280.14999999999998</v>
      </c>
      <c r="D395" s="440">
        <v>281.31666666666666</v>
      </c>
      <c r="E395" s="440">
        <v>272.83333333333331</v>
      </c>
      <c r="F395" s="440">
        <v>265.51666666666665</v>
      </c>
      <c r="G395" s="440">
        <v>257.0333333333333</v>
      </c>
      <c r="H395" s="440">
        <v>288.63333333333333</v>
      </c>
      <c r="I395" s="440">
        <v>297.11666666666667</v>
      </c>
      <c r="J395" s="440">
        <v>304.43333333333334</v>
      </c>
      <c r="K395" s="439">
        <v>289.8</v>
      </c>
      <c r="L395" s="439">
        <v>274</v>
      </c>
      <c r="M395" s="439">
        <v>13.06531</v>
      </c>
    </row>
    <row r="396" spans="1:13">
      <c r="A396" s="245">
        <v>386</v>
      </c>
      <c r="B396" s="442" t="s">
        <v>474</v>
      </c>
      <c r="C396" s="439">
        <v>1105.2</v>
      </c>
      <c r="D396" s="440">
        <v>1104.3333333333333</v>
      </c>
      <c r="E396" s="440">
        <v>1087.8666666666666</v>
      </c>
      <c r="F396" s="440">
        <v>1070.5333333333333</v>
      </c>
      <c r="G396" s="440">
        <v>1054.0666666666666</v>
      </c>
      <c r="H396" s="440">
        <v>1121.6666666666665</v>
      </c>
      <c r="I396" s="440">
        <v>1138.1333333333332</v>
      </c>
      <c r="J396" s="440">
        <v>1155.4666666666665</v>
      </c>
      <c r="K396" s="439">
        <v>1120.8</v>
      </c>
      <c r="L396" s="439">
        <v>1087</v>
      </c>
      <c r="M396" s="439">
        <v>1.9879</v>
      </c>
    </row>
    <row r="397" spans="1:13">
      <c r="A397" s="245">
        <v>387</v>
      </c>
      <c r="B397" s="442" t="s">
        <v>167</v>
      </c>
      <c r="C397" s="439">
        <v>2183</v>
      </c>
      <c r="D397" s="440">
        <v>2196.85</v>
      </c>
      <c r="E397" s="440">
        <v>2163.6999999999998</v>
      </c>
      <c r="F397" s="440">
        <v>2144.4</v>
      </c>
      <c r="G397" s="440">
        <v>2111.25</v>
      </c>
      <c r="H397" s="440">
        <v>2216.1499999999996</v>
      </c>
      <c r="I397" s="440">
        <v>2249.3000000000002</v>
      </c>
      <c r="J397" s="440">
        <v>2268.5999999999995</v>
      </c>
      <c r="K397" s="439">
        <v>2230</v>
      </c>
      <c r="L397" s="439">
        <v>2177.5500000000002</v>
      </c>
      <c r="M397" s="439">
        <v>65.328320000000005</v>
      </c>
    </row>
    <row r="398" spans="1:13">
      <c r="A398" s="245">
        <v>388</v>
      </c>
      <c r="B398" s="442" t="s">
        <v>814</v>
      </c>
      <c r="C398" s="439">
        <v>1103.75</v>
      </c>
      <c r="D398" s="440">
        <v>1111.0833333333333</v>
      </c>
      <c r="E398" s="440">
        <v>1082.6666666666665</v>
      </c>
      <c r="F398" s="440">
        <v>1061.5833333333333</v>
      </c>
      <c r="G398" s="440">
        <v>1033.1666666666665</v>
      </c>
      <c r="H398" s="440">
        <v>1132.1666666666665</v>
      </c>
      <c r="I398" s="440">
        <v>1160.583333333333</v>
      </c>
      <c r="J398" s="440">
        <v>1181.6666666666665</v>
      </c>
      <c r="K398" s="439">
        <v>1139.5</v>
      </c>
      <c r="L398" s="439">
        <v>1090</v>
      </c>
      <c r="M398" s="439">
        <v>22.901219999999999</v>
      </c>
    </row>
    <row r="399" spans="1:13">
      <c r="A399" s="245">
        <v>389</v>
      </c>
      <c r="B399" s="442" t="s">
        <v>274</v>
      </c>
      <c r="C399" s="439">
        <v>997.55</v>
      </c>
      <c r="D399" s="440">
        <v>998.19999999999993</v>
      </c>
      <c r="E399" s="440">
        <v>991.39999999999986</v>
      </c>
      <c r="F399" s="440">
        <v>985.24999999999989</v>
      </c>
      <c r="G399" s="440">
        <v>978.44999999999982</v>
      </c>
      <c r="H399" s="440">
        <v>1004.3499999999999</v>
      </c>
      <c r="I399" s="440">
        <v>1011.1499999999999</v>
      </c>
      <c r="J399" s="440">
        <v>1017.3</v>
      </c>
      <c r="K399" s="439">
        <v>1005</v>
      </c>
      <c r="L399" s="439">
        <v>992.05</v>
      </c>
      <c r="M399" s="439">
        <v>10.413449999999999</v>
      </c>
    </row>
    <row r="400" spans="1:13">
      <c r="A400" s="245">
        <v>390</v>
      </c>
      <c r="B400" s="442" t="s">
        <v>476</v>
      </c>
      <c r="C400" s="439">
        <v>29.6</v>
      </c>
      <c r="D400" s="440">
        <v>29.533333333333335</v>
      </c>
      <c r="E400" s="440">
        <v>29.266666666666669</v>
      </c>
      <c r="F400" s="440">
        <v>28.933333333333334</v>
      </c>
      <c r="G400" s="440">
        <v>28.666666666666668</v>
      </c>
      <c r="H400" s="440">
        <v>29.866666666666671</v>
      </c>
      <c r="I400" s="440">
        <v>30.133333333333336</v>
      </c>
      <c r="J400" s="440">
        <v>30.466666666666672</v>
      </c>
      <c r="K400" s="439">
        <v>29.8</v>
      </c>
      <c r="L400" s="439">
        <v>29.2</v>
      </c>
      <c r="M400" s="439">
        <v>29.616579999999999</v>
      </c>
    </row>
    <row r="401" spans="1:13">
      <c r="A401" s="245">
        <v>391</v>
      </c>
      <c r="B401" s="442" t="s">
        <v>477</v>
      </c>
      <c r="C401" s="439">
        <v>2496.65</v>
      </c>
      <c r="D401" s="440">
        <v>2481.9833333333331</v>
      </c>
      <c r="E401" s="440">
        <v>2419.9666666666662</v>
      </c>
      <c r="F401" s="440">
        <v>2343.2833333333333</v>
      </c>
      <c r="G401" s="440">
        <v>2281.2666666666664</v>
      </c>
      <c r="H401" s="440">
        <v>2558.6666666666661</v>
      </c>
      <c r="I401" s="440">
        <v>2620.6833333333334</v>
      </c>
      <c r="J401" s="440">
        <v>2697.3666666666659</v>
      </c>
      <c r="K401" s="439">
        <v>2544</v>
      </c>
      <c r="L401" s="439">
        <v>2405.3000000000002</v>
      </c>
      <c r="M401" s="439">
        <v>0.74550000000000005</v>
      </c>
    </row>
    <row r="402" spans="1:13">
      <c r="A402" s="245">
        <v>392</v>
      </c>
      <c r="B402" s="442" t="s">
        <v>172</v>
      </c>
      <c r="C402" s="439">
        <v>7075.75</v>
      </c>
      <c r="D402" s="440">
        <v>7035.8833333333341</v>
      </c>
      <c r="E402" s="440">
        <v>6962.0166666666682</v>
      </c>
      <c r="F402" s="440">
        <v>6848.2833333333338</v>
      </c>
      <c r="G402" s="440">
        <v>6774.4166666666679</v>
      </c>
      <c r="H402" s="440">
        <v>7149.6166666666686</v>
      </c>
      <c r="I402" s="440">
        <v>7223.4833333333354</v>
      </c>
      <c r="J402" s="440">
        <v>7337.216666666669</v>
      </c>
      <c r="K402" s="439">
        <v>7109.75</v>
      </c>
      <c r="L402" s="439">
        <v>6922.15</v>
      </c>
      <c r="M402" s="439">
        <v>1.5687800000000001</v>
      </c>
    </row>
    <row r="403" spans="1:13">
      <c r="A403" s="245">
        <v>393</v>
      </c>
      <c r="B403" s="442" t="s">
        <v>478</v>
      </c>
      <c r="C403" s="439">
        <v>7716.75</v>
      </c>
      <c r="D403" s="440">
        <v>7744.166666666667</v>
      </c>
      <c r="E403" s="440">
        <v>7685.6333333333341</v>
      </c>
      <c r="F403" s="440">
        <v>7654.5166666666673</v>
      </c>
      <c r="G403" s="440">
        <v>7595.9833333333345</v>
      </c>
      <c r="H403" s="440">
        <v>7775.2833333333338</v>
      </c>
      <c r="I403" s="440">
        <v>7833.8166666666666</v>
      </c>
      <c r="J403" s="440">
        <v>7864.9333333333334</v>
      </c>
      <c r="K403" s="439">
        <v>7802.7</v>
      </c>
      <c r="L403" s="439">
        <v>7713.05</v>
      </c>
      <c r="M403" s="439">
        <v>0.24582999999999999</v>
      </c>
    </row>
    <row r="404" spans="1:13">
      <c r="A404" s="245">
        <v>394</v>
      </c>
      <c r="B404" s="442" t="s">
        <v>479</v>
      </c>
      <c r="C404" s="439">
        <v>5256.6</v>
      </c>
      <c r="D404" s="440">
        <v>5257.2166666666672</v>
      </c>
      <c r="E404" s="440">
        <v>5204.3833333333341</v>
      </c>
      <c r="F404" s="440">
        <v>5152.166666666667</v>
      </c>
      <c r="G404" s="440">
        <v>5099.3333333333339</v>
      </c>
      <c r="H404" s="440">
        <v>5309.4333333333343</v>
      </c>
      <c r="I404" s="440">
        <v>5362.2666666666664</v>
      </c>
      <c r="J404" s="440">
        <v>5414.4833333333345</v>
      </c>
      <c r="K404" s="439">
        <v>5310.05</v>
      </c>
      <c r="L404" s="439">
        <v>5205</v>
      </c>
      <c r="M404" s="439">
        <v>4.0689999999999997E-2</v>
      </c>
    </row>
    <row r="405" spans="1:13">
      <c r="A405" s="245">
        <v>395</v>
      </c>
      <c r="B405" s="442" t="s">
        <v>759</v>
      </c>
      <c r="C405" s="439">
        <v>131.85</v>
      </c>
      <c r="D405" s="440">
        <v>132.16666666666666</v>
      </c>
      <c r="E405" s="440">
        <v>129.93333333333331</v>
      </c>
      <c r="F405" s="440">
        <v>128.01666666666665</v>
      </c>
      <c r="G405" s="440">
        <v>125.7833333333333</v>
      </c>
      <c r="H405" s="440">
        <v>134.08333333333331</v>
      </c>
      <c r="I405" s="440">
        <v>136.31666666666666</v>
      </c>
      <c r="J405" s="440">
        <v>138.23333333333332</v>
      </c>
      <c r="K405" s="439">
        <v>134.4</v>
      </c>
      <c r="L405" s="439">
        <v>130.25</v>
      </c>
      <c r="M405" s="439">
        <v>6.2339000000000002</v>
      </c>
    </row>
    <row r="406" spans="1:13">
      <c r="A406" s="245">
        <v>396</v>
      </c>
      <c r="B406" s="442" t="s">
        <v>480</v>
      </c>
      <c r="C406" s="439">
        <v>418.2</v>
      </c>
      <c r="D406" s="440">
        <v>417.58333333333331</v>
      </c>
      <c r="E406" s="440">
        <v>414.61666666666662</v>
      </c>
      <c r="F406" s="440">
        <v>411.0333333333333</v>
      </c>
      <c r="G406" s="440">
        <v>408.06666666666661</v>
      </c>
      <c r="H406" s="440">
        <v>421.16666666666663</v>
      </c>
      <c r="I406" s="440">
        <v>424.13333333333333</v>
      </c>
      <c r="J406" s="440">
        <v>427.71666666666664</v>
      </c>
      <c r="K406" s="439">
        <v>420.55</v>
      </c>
      <c r="L406" s="439">
        <v>414</v>
      </c>
      <c r="M406" s="439">
        <v>2.0196900000000002</v>
      </c>
    </row>
    <row r="407" spans="1:13">
      <c r="A407" s="245">
        <v>397</v>
      </c>
      <c r="B407" s="442" t="s">
        <v>761</v>
      </c>
      <c r="C407" s="439">
        <v>272.55</v>
      </c>
      <c r="D407" s="440">
        <v>273.61666666666667</v>
      </c>
      <c r="E407" s="440">
        <v>269.78333333333336</v>
      </c>
      <c r="F407" s="440">
        <v>267.01666666666671</v>
      </c>
      <c r="G407" s="440">
        <v>263.18333333333339</v>
      </c>
      <c r="H407" s="440">
        <v>276.38333333333333</v>
      </c>
      <c r="I407" s="440">
        <v>280.21666666666658</v>
      </c>
      <c r="J407" s="440">
        <v>282.98333333333329</v>
      </c>
      <c r="K407" s="439">
        <v>277.45</v>
      </c>
      <c r="L407" s="439">
        <v>270.85000000000002</v>
      </c>
      <c r="M407" s="439">
        <v>3.1517499999999998</v>
      </c>
    </row>
    <row r="408" spans="1:13">
      <c r="A408" s="245">
        <v>398</v>
      </c>
      <c r="B408" s="442" t="s">
        <v>481</v>
      </c>
      <c r="C408" s="439">
        <v>2204.1</v>
      </c>
      <c r="D408" s="440">
        <v>2202.9333333333334</v>
      </c>
      <c r="E408" s="440">
        <v>2168.2166666666667</v>
      </c>
      <c r="F408" s="440">
        <v>2132.3333333333335</v>
      </c>
      <c r="G408" s="440">
        <v>2097.6166666666668</v>
      </c>
      <c r="H408" s="440">
        <v>2238.8166666666666</v>
      </c>
      <c r="I408" s="440">
        <v>2273.5333333333338</v>
      </c>
      <c r="J408" s="440">
        <v>2309.4166666666665</v>
      </c>
      <c r="K408" s="439">
        <v>2237.65</v>
      </c>
      <c r="L408" s="439">
        <v>2167.0500000000002</v>
      </c>
      <c r="M408" s="439">
        <v>0.47352</v>
      </c>
    </row>
    <row r="409" spans="1:13">
      <c r="A409" s="245">
        <v>399</v>
      </c>
      <c r="B409" s="442" t="s">
        <v>482</v>
      </c>
      <c r="C409" s="439">
        <v>560.54999999999995</v>
      </c>
      <c r="D409" s="440">
        <v>556.55000000000007</v>
      </c>
      <c r="E409" s="440">
        <v>547.40000000000009</v>
      </c>
      <c r="F409" s="440">
        <v>534.25</v>
      </c>
      <c r="G409" s="440">
        <v>525.1</v>
      </c>
      <c r="H409" s="440">
        <v>569.70000000000016</v>
      </c>
      <c r="I409" s="440">
        <v>578.85</v>
      </c>
      <c r="J409" s="440">
        <v>592.00000000000023</v>
      </c>
      <c r="K409" s="439">
        <v>565.70000000000005</v>
      </c>
      <c r="L409" s="439">
        <v>543.4</v>
      </c>
      <c r="M409" s="439">
        <v>4.9261400000000002</v>
      </c>
    </row>
    <row r="410" spans="1:13">
      <c r="A410" s="245">
        <v>400</v>
      </c>
      <c r="B410" s="442" t="s">
        <v>760</v>
      </c>
      <c r="C410" s="439">
        <v>113.7</v>
      </c>
      <c r="D410" s="440">
        <v>114.18333333333334</v>
      </c>
      <c r="E410" s="440">
        <v>112.81666666666668</v>
      </c>
      <c r="F410" s="440">
        <v>111.93333333333334</v>
      </c>
      <c r="G410" s="440">
        <v>110.56666666666668</v>
      </c>
      <c r="H410" s="440">
        <v>115.06666666666668</v>
      </c>
      <c r="I410" s="440">
        <v>116.43333333333335</v>
      </c>
      <c r="J410" s="440">
        <v>117.31666666666668</v>
      </c>
      <c r="K410" s="439">
        <v>115.55</v>
      </c>
      <c r="L410" s="439">
        <v>113.3</v>
      </c>
      <c r="M410" s="439">
        <v>18.854610000000001</v>
      </c>
    </row>
    <row r="411" spans="1:13">
      <c r="A411" s="245">
        <v>401</v>
      </c>
      <c r="B411" s="442" t="s">
        <v>483</v>
      </c>
      <c r="C411" s="439">
        <v>235.95</v>
      </c>
      <c r="D411" s="440">
        <v>236.63333333333333</v>
      </c>
      <c r="E411" s="440">
        <v>234.31666666666666</v>
      </c>
      <c r="F411" s="440">
        <v>232.68333333333334</v>
      </c>
      <c r="G411" s="440">
        <v>230.36666666666667</v>
      </c>
      <c r="H411" s="440">
        <v>238.26666666666665</v>
      </c>
      <c r="I411" s="440">
        <v>240.58333333333331</v>
      </c>
      <c r="J411" s="440">
        <v>242.21666666666664</v>
      </c>
      <c r="K411" s="439">
        <v>238.95</v>
      </c>
      <c r="L411" s="439">
        <v>235</v>
      </c>
      <c r="M411" s="439">
        <v>0.93799999999999994</v>
      </c>
    </row>
    <row r="412" spans="1:13">
      <c r="A412" s="245">
        <v>402</v>
      </c>
      <c r="B412" s="442" t="s">
        <v>170</v>
      </c>
      <c r="C412" s="439">
        <v>28225.8</v>
      </c>
      <c r="D412" s="440">
        <v>28490.066666666669</v>
      </c>
      <c r="E412" s="440">
        <v>27856.133333333339</v>
      </c>
      <c r="F412" s="440">
        <v>27486.466666666671</v>
      </c>
      <c r="G412" s="440">
        <v>26852.53333333334</v>
      </c>
      <c r="H412" s="440">
        <v>28859.733333333337</v>
      </c>
      <c r="I412" s="440">
        <v>29493.666666666664</v>
      </c>
      <c r="J412" s="440">
        <v>29863.333333333336</v>
      </c>
      <c r="K412" s="439">
        <v>29124</v>
      </c>
      <c r="L412" s="439">
        <v>28120.400000000001</v>
      </c>
      <c r="M412" s="439">
        <v>0.54901999999999995</v>
      </c>
    </row>
    <row r="413" spans="1:13">
      <c r="A413" s="245">
        <v>403</v>
      </c>
      <c r="B413" s="442" t="s">
        <v>484</v>
      </c>
      <c r="C413" s="439">
        <v>1710.05</v>
      </c>
      <c r="D413" s="440">
        <v>1705.1333333333332</v>
      </c>
      <c r="E413" s="440">
        <v>1690.3666666666663</v>
      </c>
      <c r="F413" s="440">
        <v>1670.6833333333332</v>
      </c>
      <c r="G413" s="440">
        <v>1655.9166666666663</v>
      </c>
      <c r="H413" s="440">
        <v>1724.8166666666664</v>
      </c>
      <c r="I413" s="440">
        <v>1739.5833333333333</v>
      </c>
      <c r="J413" s="440">
        <v>1759.2666666666664</v>
      </c>
      <c r="K413" s="439">
        <v>1719.9</v>
      </c>
      <c r="L413" s="439">
        <v>1685.45</v>
      </c>
      <c r="M413" s="439">
        <v>0.18920999999999999</v>
      </c>
    </row>
    <row r="414" spans="1:13">
      <c r="A414" s="245">
        <v>404</v>
      </c>
      <c r="B414" s="442" t="s">
        <v>173</v>
      </c>
      <c r="C414" s="439">
        <v>1470</v>
      </c>
      <c r="D414" s="440">
        <v>1459.3500000000001</v>
      </c>
      <c r="E414" s="440">
        <v>1443.8000000000002</v>
      </c>
      <c r="F414" s="440">
        <v>1417.6000000000001</v>
      </c>
      <c r="G414" s="440">
        <v>1402.0500000000002</v>
      </c>
      <c r="H414" s="440">
        <v>1485.5500000000002</v>
      </c>
      <c r="I414" s="440">
        <v>1501.1</v>
      </c>
      <c r="J414" s="440">
        <v>1527.3000000000002</v>
      </c>
      <c r="K414" s="439">
        <v>1474.9</v>
      </c>
      <c r="L414" s="439">
        <v>1433.15</v>
      </c>
      <c r="M414" s="439">
        <v>19.9833</v>
      </c>
    </row>
    <row r="415" spans="1:13">
      <c r="A415" s="245">
        <v>405</v>
      </c>
      <c r="B415" s="442" t="s">
        <v>171</v>
      </c>
      <c r="C415" s="439">
        <v>2092.25</v>
      </c>
      <c r="D415" s="440">
        <v>2094.7333333333331</v>
      </c>
      <c r="E415" s="440">
        <v>2079.5166666666664</v>
      </c>
      <c r="F415" s="440">
        <v>2066.7833333333333</v>
      </c>
      <c r="G415" s="440">
        <v>2051.5666666666666</v>
      </c>
      <c r="H415" s="440">
        <v>2107.4666666666662</v>
      </c>
      <c r="I415" s="440">
        <v>2122.6833333333325</v>
      </c>
      <c r="J415" s="440">
        <v>2135.4166666666661</v>
      </c>
      <c r="K415" s="439">
        <v>2109.9499999999998</v>
      </c>
      <c r="L415" s="439">
        <v>2082</v>
      </c>
      <c r="M415" s="439">
        <v>1.85747</v>
      </c>
    </row>
    <row r="416" spans="1:13">
      <c r="A416" s="245">
        <v>406</v>
      </c>
      <c r="B416" s="442" t="s">
        <v>485</v>
      </c>
      <c r="C416" s="439">
        <v>512.29999999999995</v>
      </c>
      <c r="D416" s="440">
        <v>509.73333333333329</v>
      </c>
      <c r="E416" s="440">
        <v>504.46666666666658</v>
      </c>
      <c r="F416" s="440">
        <v>496.63333333333327</v>
      </c>
      <c r="G416" s="440">
        <v>491.36666666666656</v>
      </c>
      <c r="H416" s="440">
        <v>517.56666666666661</v>
      </c>
      <c r="I416" s="440">
        <v>522.83333333333337</v>
      </c>
      <c r="J416" s="440">
        <v>530.66666666666663</v>
      </c>
      <c r="K416" s="439">
        <v>515</v>
      </c>
      <c r="L416" s="439">
        <v>501.9</v>
      </c>
      <c r="M416" s="439">
        <v>1.6340600000000001</v>
      </c>
    </row>
    <row r="417" spans="1:13">
      <c r="A417" s="245">
        <v>407</v>
      </c>
      <c r="B417" s="442" t="s">
        <v>486</v>
      </c>
      <c r="C417" s="439">
        <v>1640.7</v>
      </c>
      <c r="D417" s="440">
        <v>1643.9333333333334</v>
      </c>
      <c r="E417" s="440">
        <v>1618.4166666666667</v>
      </c>
      <c r="F417" s="440">
        <v>1596.1333333333334</v>
      </c>
      <c r="G417" s="440">
        <v>1570.6166666666668</v>
      </c>
      <c r="H417" s="440">
        <v>1666.2166666666667</v>
      </c>
      <c r="I417" s="440">
        <v>1691.7333333333331</v>
      </c>
      <c r="J417" s="440">
        <v>1714.0166666666667</v>
      </c>
      <c r="K417" s="439">
        <v>1669.45</v>
      </c>
      <c r="L417" s="439">
        <v>1621.65</v>
      </c>
      <c r="M417" s="439">
        <v>0.47293000000000002</v>
      </c>
    </row>
    <row r="418" spans="1:13">
      <c r="A418" s="245">
        <v>408</v>
      </c>
      <c r="B418" s="442" t="s">
        <v>762</v>
      </c>
      <c r="C418" s="439">
        <v>1741.6</v>
      </c>
      <c r="D418" s="440">
        <v>1730.7333333333336</v>
      </c>
      <c r="E418" s="440">
        <v>1711.5166666666671</v>
      </c>
      <c r="F418" s="440">
        <v>1681.4333333333336</v>
      </c>
      <c r="G418" s="440">
        <v>1662.2166666666672</v>
      </c>
      <c r="H418" s="440">
        <v>1760.8166666666671</v>
      </c>
      <c r="I418" s="440">
        <v>1780.0333333333333</v>
      </c>
      <c r="J418" s="440">
        <v>1810.116666666667</v>
      </c>
      <c r="K418" s="439">
        <v>1749.95</v>
      </c>
      <c r="L418" s="439">
        <v>1700.65</v>
      </c>
      <c r="M418" s="439">
        <v>1.2000500000000001</v>
      </c>
    </row>
    <row r="419" spans="1:13">
      <c r="A419" s="245">
        <v>409</v>
      </c>
      <c r="B419" s="442" t="s">
        <v>487</v>
      </c>
      <c r="C419" s="439">
        <v>716.15</v>
      </c>
      <c r="D419" s="440">
        <v>718.1</v>
      </c>
      <c r="E419" s="440">
        <v>700.30000000000007</v>
      </c>
      <c r="F419" s="440">
        <v>684.45</v>
      </c>
      <c r="G419" s="440">
        <v>666.65000000000009</v>
      </c>
      <c r="H419" s="440">
        <v>733.95</v>
      </c>
      <c r="I419" s="440">
        <v>751.75</v>
      </c>
      <c r="J419" s="440">
        <v>767.6</v>
      </c>
      <c r="K419" s="439">
        <v>735.9</v>
      </c>
      <c r="L419" s="439">
        <v>702.25</v>
      </c>
      <c r="M419" s="439">
        <v>1.1836100000000001</v>
      </c>
    </row>
    <row r="420" spans="1:13">
      <c r="A420" s="245">
        <v>410</v>
      </c>
      <c r="B420" s="442" t="s">
        <v>488</v>
      </c>
      <c r="C420" s="439">
        <v>10.75</v>
      </c>
      <c r="D420" s="440">
        <v>10.833333333333334</v>
      </c>
      <c r="E420" s="440">
        <v>10.566666666666668</v>
      </c>
      <c r="F420" s="440">
        <v>10.383333333333335</v>
      </c>
      <c r="G420" s="440">
        <v>10.116666666666669</v>
      </c>
      <c r="H420" s="440">
        <v>11.016666666666667</v>
      </c>
      <c r="I420" s="440">
        <v>11.283333333333333</v>
      </c>
      <c r="J420" s="440">
        <v>11.466666666666667</v>
      </c>
      <c r="K420" s="439">
        <v>11.1</v>
      </c>
      <c r="L420" s="439">
        <v>10.65</v>
      </c>
      <c r="M420" s="439">
        <v>309.32508000000001</v>
      </c>
    </row>
    <row r="421" spans="1:13">
      <c r="A421" s="245">
        <v>411</v>
      </c>
      <c r="B421" s="442" t="s">
        <v>763</v>
      </c>
      <c r="C421" s="439">
        <v>80.05</v>
      </c>
      <c r="D421" s="440">
        <v>80.016666666666666</v>
      </c>
      <c r="E421" s="440">
        <v>79.383333333333326</v>
      </c>
      <c r="F421" s="440">
        <v>78.716666666666654</v>
      </c>
      <c r="G421" s="440">
        <v>78.083333333333314</v>
      </c>
      <c r="H421" s="440">
        <v>80.683333333333337</v>
      </c>
      <c r="I421" s="440">
        <v>81.316666666666691</v>
      </c>
      <c r="J421" s="440">
        <v>81.983333333333348</v>
      </c>
      <c r="K421" s="439">
        <v>80.650000000000006</v>
      </c>
      <c r="L421" s="439">
        <v>79.349999999999994</v>
      </c>
      <c r="M421" s="439">
        <v>28.97824</v>
      </c>
    </row>
    <row r="422" spans="1:13">
      <c r="A422" s="245">
        <v>412</v>
      </c>
      <c r="B422" s="442" t="s">
        <v>489</v>
      </c>
      <c r="C422" s="439">
        <v>110.4</v>
      </c>
      <c r="D422" s="440">
        <v>110.88333333333333</v>
      </c>
      <c r="E422" s="440">
        <v>109.01666666666665</v>
      </c>
      <c r="F422" s="440">
        <v>107.63333333333333</v>
      </c>
      <c r="G422" s="440">
        <v>105.76666666666665</v>
      </c>
      <c r="H422" s="440">
        <v>112.26666666666665</v>
      </c>
      <c r="I422" s="440">
        <v>114.13333333333333</v>
      </c>
      <c r="J422" s="440">
        <v>115.51666666666665</v>
      </c>
      <c r="K422" s="439">
        <v>112.75</v>
      </c>
      <c r="L422" s="439">
        <v>109.5</v>
      </c>
      <c r="M422" s="439">
        <v>7.9279700000000002</v>
      </c>
    </row>
    <row r="423" spans="1:13">
      <c r="A423" s="245">
        <v>413</v>
      </c>
      <c r="B423" s="442" t="s">
        <v>169</v>
      </c>
      <c r="C423" s="439">
        <v>432.25</v>
      </c>
      <c r="D423" s="440">
        <v>429.31666666666661</v>
      </c>
      <c r="E423" s="440">
        <v>425.3333333333332</v>
      </c>
      <c r="F423" s="440">
        <v>418.41666666666657</v>
      </c>
      <c r="G423" s="440">
        <v>414.43333333333317</v>
      </c>
      <c r="H423" s="440">
        <v>436.23333333333323</v>
      </c>
      <c r="I423" s="440">
        <v>440.21666666666658</v>
      </c>
      <c r="J423" s="440">
        <v>447.13333333333327</v>
      </c>
      <c r="K423" s="439">
        <v>433.3</v>
      </c>
      <c r="L423" s="439">
        <v>422.4</v>
      </c>
      <c r="M423" s="439">
        <v>273.97712000000001</v>
      </c>
    </row>
    <row r="424" spans="1:13">
      <c r="A424" s="245">
        <v>414</v>
      </c>
      <c r="B424" s="442" t="s">
        <v>168</v>
      </c>
      <c r="C424" s="439">
        <v>128.55000000000001</v>
      </c>
      <c r="D424" s="440">
        <v>127.93333333333335</v>
      </c>
      <c r="E424" s="440">
        <v>126.7166666666667</v>
      </c>
      <c r="F424" s="440">
        <v>124.88333333333334</v>
      </c>
      <c r="G424" s="440">
        <v>123.66666666666669</v>
      </c>
      <c r="H424" s="440">
        <v>129.76666666666671</v>
      </c>
      <c r="I424" s="440">
        <v>130.98333333333338</v>
      </c>
      <c r="J424" s="440">
        <v>132.81666666666672</v>
      </c>
      <c r="K424" s="439">
        <v>129.15</v>
      </c>
      <c r="L424" s="439">
        <v>126.1</v>
      </c>
      <c r="M424" s="439">
        <v>695.45924000000002</v>
      </c>
    </row>
    <row r="425" spans="1:13">
      <c r="A425" s="245">
        <v>415</v>
      </c>
      <c r="B425" s="442" t="s">
        <v>766</v>
      </c>
      <c r="C425" s="439">
        <v>238.6</v>
      </c>
      <c r="D425" s="440">
        <v>239.20000000000002</v>
      </c>
      <c r="E425" s="440">
        <v>236.80000000000004</v>
      </c>
      <c r="F425" s="440">
        <v>235.00000000000003</v>
      </c>
      <c r="G425" s="440">
        <v>232.60000000000005</v>
      </c>
      <c r="H425" s="440">
        <v>241.00000000000003</v>
      </c>
      <c r="I425" s="440">
        <v>243.4</v>
      </c>
      <c r="J425" s="440">
        <v>245.20000000000002</v>
      </c>
      <c r="K425" s="439">
        <v>241.6</v>
      </c>
      <c r="L425" s="439">
        <v>237.4</v>
      </c>
      <c r="M425" s="439">
        <v>4.3870199999999997</v>
      </c>
    </row>
    <row r="426" spans="1:13">
      <c r="A426" s="245">
        <v>416</v>
      </c>
      <c r="B426" s="442" t="s">
        <v>833</v>
      </c>
      <c r="C426" s="439">
        <v>268</v>
      </c>
      <c r="D426" s="440">
        <v>268.26666666666665</v>
      </c>
      <c r="E426" s="440">
        <v>264.73333333333329</v>
      </c>
      <c r="F426" s="440">
        <v>261.46666666666664</v>
      </c>
      <c r="G426" s="440">
        <v>257.93333333333328</v>
      </c>
      <c r="H426" s="440">
        <v>271.5333333333333</v>
      </c>
      <c r="I426" s="440">
        <v>275.06666666666661</v>
      </c>
      <c r="J426" s="440">
        <v>278.33333333333331</v>
      </c>
      <c r="K426" s="439">
        <v>271.8</v>
      </c>
      <c r="L426" s="439">
        <v>265</v>
      </c>
      <c r="M426" s="439">
        <v>2.5285299999999999</v>
      </c>
    </row>
    <row r="427" spans="1:13">
      <c r="A427" s="245">
        <v>417</v>
      </c>
      <c r="B427" s="442" t="s">
        <v>174</v>
      </c>
      <c r="C427" s="439">
        <v>814.25</v>
      </c>
      <c r="D427" s="440">
        <v>815.26666666666677</v>
      </c>
      <c r="E427" s="440">
        <v>806.23333333333358</v>
      </c>
      <c r="F427" s="440">
        <v>798.21666666666681</v>
      </c>
      <c r="G427" s="440">
        <v>789.18333333333362</v>
      </c>
      <c r="H427" s="440">
        <v>823.28333333333353</v>
      </c>
      <c r="I427" s="440">
        <v>832.31666666666661</v>
      </c>
      <c r="J427" s="440">
        <v>840.33333333333348</v>
      </c>
      <c r="K427" s="439">
        <v>824.3</v>
      </c>
      <c r="L427" s="439">
        <v>807.25</v>
      </c>
      <c r="M427" s="439">
        <v>4.1344099999999999</v>
      </c>
    </row>
    <row r="428" spans="1:13">
      <c r="A428" s="245">
        <v>418</v>
      </c>
      <c r="B428" s="442" t="s">
        <v>490</v>
      </c>
      <c r="C428" s="439">
        <v>696.7</v>
      </c>
      <c r="D428" s="440">
        <v>699.16666666666663</v>
      </c>
      <c r="E428" s="440">
        <v>690.5333333333333</v>
      </c>
      <c r="F428" s="440">
        <v>684.36666666666667</v>
      </c>
      <c r="G428" s="440">
        <v>675.73333333333335</v>
      </c>
      <c r="H428" s="440">
        <v>705.33333333333326</v>
      </c>
      <c r="I428" s="440">
        <v>713.9666666666667</v>
      </c>
      <c r="J428" s="440">
        <v>720.13333333333321</v>
      </c>
      <c r="K428" s="439">
        <v>707.8</v>
      </c>
      <c r="L428" s="439">
        <v>693</v>
      </c>
      <c r="M428" s="439">
        <v>2.6045600000000002</v>
      </c>
    </row>
    <row r="429" spans="1:13">
      <c r="A429" s="245">
        <v>419</v>
      </c>
      <c r="B429" s="442" t="s">
        <v>793</v>
      </c>
      <c r="C429" s="439">
        <v>368.3</v>
      </c>
      <c r="D429" s="440">
        <v>369.34999999999997</v>
      </c>
      <c r="E429" s="440">
        <v>364.94999999999993</v>
      </c>
      <c r="F429" s="440">
        <v>361.59999999999997</v>
      </c>
      <c r="G429" s="440">
        <v>357.19999999999993</v>
      </c>
      <c r="H429" s="440">
        <v>372.69999999999993</v>
      </c>
      <c r="I429" s="440">
        <v>377.09999999999991</v>
      </c>
      <c r="J429" s="440">
        <v>380.44999999999993</v>
      </c>
      <c r="K429" s="439">
        <v>373.75</v>
      </c>
      <c r="L429" s="439">
        <v>366</v>
      </c>
      <c r="M429" s="439">
        <v>4.5105399999999998</v>
      </c>
    </row>
    <row r="430" spans="1:13">
      <c r="A430" s="245">
        <v>420</v>
      </c>
      <c r="B430" s="442" t="s">
        <v>491</v>
      </c>
      <c r="C430" s="439">
        <v>251.25</v>
      </c>
      <c r="D430" s="440">
        <v>250.63333333333333</v>
      </c>
      <c r="E430" s="440">
        <v>246.76666666666665</v>
      </c>
      <c r="F430" s="440">
        <v>242.28333333333333</v>
      </c>
      <c r="G430" s="440">
        <v>238.41666666666666</v>
      </c>
      <c r="H430" s="440">
        <v>255.11666666666665</v>
      </c>
      <c r="I430" s="440">
        <v>258.98333333333335</v>
      </c>
      <c r="J430" s="440">
        <v>263.46666666666664</v>
      </c>
      <c r="K430" s="439">
        <v>254.5</v>
      </c>
      <c r="L430" s="439">
        <v>246.15</v>
      </c>
      <c r="M430" s="439">
        <v>18.878129999999999</v>
      </c>
    </row>
    <row r="431" spans="1:13">
      <c r="A431" s="245">
        <v>421</v>
      </c>
      <c r="B431" s="442" t="s">
        <v>175</v>
      </c>
      <c r="C431" s="439">
        <v>676.05</v>
      </c>
      <c r="D431" s="440">
        <v>676.68333333333328</v>
      </c>
      <c r="E431" s="440">
        <v>672.36666666666656</v>
      </c>
      <c r="F431" s="440">
        <v>668.68333333333328</v>
      </c>
      <c r="G431" s="440">
        <v>664.36666666666656</v>
      </c>
      <c r="H431" s="440">
        <v>680.36666666666656</v>
      </c>
      <c r="I431" s="440">
        <v>684.68333333333339</v>
      </c>
      <c r="J431" s="440">
        <v>688.36666666666656</v>
      </c>
      <c r="K431" s="439">
        <v>681</v>
      </c>
      <c r="L431" s="439">
        <v>673</v>
      </c>
      <c r="M431" s="439">
        <v>30.998640000000002</v>
      </c>
    </row>
    <row r="432" spans="1:13">
      <c r="A432" s="245">
        <v>422</v>
      </c>
      <c r="B432" s="442" t="s">
        <v>176</v>
      </c>
      <c r="C432" s="439">
        <v>531.45000000000005</v>
      </c>
      <c r="D432" s="440">
        <v>528.48333333333335</v>
      </c>
      <c r="E432" s="440">
        <v>522.9666666666667</v>
      </c>
      <c r="F432" s="440">
        <v>514.48333333333335</v>
      </c>
      <c r="G432" s="440">
        <v>508.9666666666667</v>
      </c>
      <c r="H432" s="440">
        <v>536.9666666666667</v>
      </c>
      <c r="I432" s="440">
        <v>542.48333333333335</v>
      </c>
      <c r="J432" s="440">
        <v>550.9666666666667</v>
      </c>
      <c r="K432" s="439">
        <v>534</v>
      </c>
      <c r="L432" s="439">
        <v>520</v>
      </c>
      <c r="M432" s="439">
        <v>19.243880000000001</v>
      </c>
    </row>
    <row r="433" spans="1:13">
      <c r="A433" s="245">
        <v>423</v>
      </c>
      <c r="B433" s="442" t="s">
        <v>492</v>
      </c>
      <c r="C433" s="439">
        <v>2588.75</v>
      </c>
      <c r="D433" s="440">
        <v>2582.6166666666668</v>
      </c>
      <c r="E433" s="440">
        <v>2565.2333333333336</v>
      </c>
      <c r="F433" s="440">
        <v>2541.7166666666667</v>
      </c>
      <c r="G433" s="440">
        <v>2524.3333333333335</v>
      </c>
      <c r="H433" s="440">
        <v>2606.1333333333337</v>
      </c>
      <c r="I433" s="440">
        <v>2623.5166666666669</v>
      </c>
      <c r="J433" s="440">
        <v>2647.0333333333338</v>
      </c>
      <c r="K433" s="439">
        <v>2600</v>
      </c>
      <c r="L433" s="439">
        <v>2559.1</v>
      </c>
      <c r="M433" s="439">
        <v>0.54027000000000003</v>
      </c>
    </row>
    <row r="434" spans="1:13">
      <c r="A434" s="245">
        <v>424</v>
      </c>
      <c r="B434" s="442" t="s">
        <v>493</v>
      </c>
      <c r="C434" s="439">
        <v>844.9</v>
      </c>
      <c r="D434" s="440">
        <v>850.30000000000007</v>
      </c>
      <c r="E434" s="440">
        <v>835.60000000000014</v>
      </c>
      <c r="F434" s="440">
        <v>826.30000000000007</v>
      </c>
      <c r="G434" s="440">
        <v>811.60000000000014</v>
      </c>
      <c r="H434" s="440">
        <v>859.60000000000014</v>
      </c>
      <c r="I434" s="440">
        <v>874.30000000000018</v>
      </c>
      <c r="J434" s="440">
        <v>883.60000000000014</v>
      </c>
      <c r="K434" s="439">
        <v>865</v>
      </c>
      <c r="L434" s="439">
        <v>841</v>
      </c>
      <c r="M434" s="439">
        <v>1.1112299999999999</v>
      </c>
    </row>
    <row r="435" spans="1:13">
      <c r="A435" s="245">
        <v>425</v>
      </c>
      <c r="B435" s="442" t="s">
        <v>494</v>
      </c>
      <c r="C435" s="439">
        <v>309.89999999999998</v>
      </c>
      <c r="D435" s="440">
        <v>308.38333333333333</v>
      </c>
      <c r="E435" s="440">
        <v>304.86666666666667</v>
      </c>
      <c r="F435" s="440">
        <v>299.83333333333337</v>
      </c>
      <c r="G435" s="440">
        <v>296.31666666666672</v>
      </c>
      <c r="H435" s="440">
        <v>313.41666666666663</v>
      </c>
      <c r="I435" s="440">
        <v>316.93333333333328</v>
      </c>
      <c r="J435" s="440">
        <v>321.96666666666658</v>
      </c>
      <c r="K435" s="439">
        <v>311.89999999999998</v>
      </c>
      <c r="L435" s="439">
        <v>303.35000000000002</v>
      </c>
      <c r="M435" s="439">
        <v>6.3849099999999996</v>
      </c>
    </row>
    <row r="436" spans="1:13">
      <c r="A436" s="245">
        <v>426</v>
      </c>
      <c r="B436" s="442" t="s">
        <v>495</v>
      </c>
      <c r="C436" s="439">
        <v>296.5</v>
      </c>
      <c r="D436" s="440">
        <v>297.66666666666669</v>
      </c>
      <c r="E436" s="440">
        <v>293.33333333333337</v>
      </c>
      <c r="F436" s="440">
        <v>290.16666666666669</v>
      </c>
      <c r="G436" s="440">
        <v>285.83333333333337</v>
      </c>
      <c r="H436" s="440">
        <v>300.83333333333337</v>
      </c>
      <c r="I436" s="440">
        <v>305.16666666666674</v>
      </c>
      <c r="J436" s="440">
        <v>308.33333333333337</v>
      </c>
      <c r="K436" s="439">
        <v>302</v>
      </c>
      <c r="L436" s="439">
        <v>294.5</v>
      </c>
      <c r="M436" s="439">
        <v>2.35731</v>
      </c>
    </row>
    <row r="437" spans="1:13">
      <c r="A437" s="245">
        <v>427</v>
      </c>
      <c r="B437" s="442" t="s">
        <v>496</v>
      </c>
      <c r="C437" s="439">
        <v>2244.85</v>
      </c>
      <c r="D437" s="440">
        <v>2252.5833333333335</v>
      </c>
      <c r="E437" s="440">
        <v>2226.2666666666669</v>
      </c>
      <c r="F437" s="440">
        <v>2207.6833333333334</v>
      </c>
      <c r="G437" s="440">
        <v>2181.3666666666668</v>
      </c>
      <c r="H437" s="440">
        <v>2271.166666666667</v>
      </c>
      <c r="I437" s="440">
        <v>2297.4833333333336</v>
      </c>
      <c r="J437" s="440">
        <v>2316.0666666666671</v>
      </c>
      <c r="K437" s="439">
        <v>2278.9</v>
      </c>
      <c r="L437" s="439">
        <v>2234</v>
      </c>
      <c r="M437" s="439">
        <v>0.71494000000000002</v>
      </c>
    </row>
    <row r="438" spans="1:13">
      <c r="A438" s="245">
        <v>428</v>
      </c>
      <c r="B438" s="442" t="s">
        <v>764</v>
      </c>
      <c r="C438" s="439">
        <v>769.1</v>
      </c>
      <c r="D438" s="440">
        <v>770.36666666666667</v>
      </c>
      <c r="E438" s="440">
        <v>763.73333333333335</v>
      </c>
      <c r="F438" s="440">
        <v>758.36666666666667</v>
      </c>
      <c r="G438" s="440">
        <v>751.73333333333335</v>
      </c>
      <c r="H438" s="440">
        <v>775.73333333333335</v>
      </c>
      <c r="I438" s="440">
        <v>782.36666666666679</v>
      </c>
      <c r="J438" s="440">
        <v>787.73333333333335</v>
      </c>
      <c r="K438" s="439">
        <v>777</v>
      </c>
      <c r="L438" s="439">
        <v>765</v>
      </c>
      <c r="M438" s="439">
        <v>0.91766000000000003</v>
      </c>
    </row>
    <row r="439" spans="1:13">
      <c r="A439" s="245">
        <v>429</v>
      </c>
      <c r="B439" s="442" t="s">
        <v>813</v>
      </c>
      <c r="C439" s="439">
        <v>480.45</v>
      </c>
      <c r="D439" s="440">
        <v>478.43333333333334</v>
      </c>
      <c r="E439" s="440">
        <v>472.06666666666666</v>
      </c>
      <c r="F439" s="440">
        <v>463.68333333333334</v>
      </c>
      <c r="G439" s="440">
        <v>457.31666666666666</v>
      </c>
      <c r="H439" s="440">
        <v>486.81666666666666</v>
      </c>
      <c r="I439" s="440">
        <v>493.18333333333334</v>
      </c>
      <c r="J439" s="440">
        <v>501.56666666666666</v>
      </c>
      <c r="K439" s="439">
        <v>484.8</v>
      </c>
      <c r="L439" s="439">
        <v>470.05</v>
      </c>
      <c r="M439" s="439">
        <v>7.6099199999999998</v>
      </c>
    </row>
    <row r="440" spans="1:13">
      <c r="A440" s="245">
        <v>430</v>
      </c>
      <c r="B440" s="442" t="s">
        <v>497</v>
      </c>
      <c r="C440" s="439">
        <v>7.3</v>
      </c>
      <c r="D440" s="440">
        <v>7.25</v>
      </c>
      <c r="E440" s="440">
        <v>7.1</v>
      </c>
      <c r="F440" s="440">
        <v>6.8999999999999995</v>
      </c>
      <c r="G440" s="440">
        <v>6.7499999999999991</v>
      </c>
      <c r="H440" s="440">
        <v>7.45</v>
      </c>
      <c r="I440" s="440">
        <v>7.6000000000000005</v>
      </c>
      <c r="J440" s="440">
        <v>7.8000000000000007</v>
      </c>
      <c r="K440" s="439">
        <v>7.4</v>
      </c>
      <c r="L440" s="439">
        <v>7.05</v>
      </c>
      <c r="M440" s="439">
        <v>804.50220999999999</v>
      </c>
    </row>
    <row r="441" spans="1:13">
      <c r="A441" s="245">
        <v>431</v>
      </c>
      <c r="B441" s="442" t="s">
        <v>498</v>
      </c>
      <c r="C441" s="439">
        <v>136.85</v>
      </c>
      <c r="D441" s="440">
        <v>137.4</v>
      </c>
      <c r="E441" s="440">
        <v>135</v>
      </c>
      <c r="F441" s="440">
        <v>133.15</v>
      </c>
      <c r="G441" s="440">
        <v>130.75</v>
      </c>
      <c r="H441" s="440">
        <v>139.25</v>
      </c>
      <c r="I441" s="440">
        <v>141.65000000000003</v>
      </c>
      <c r="J441" s="440">
        <v>143.5</v>
      </c>
      <c r="K441" s="439">
        <v>139.80000000000001</v>
      </c>
      <c r="L441" s="439">
        <v>135.55000000000001</v>
      </c>
      <c r="M441" s="439">
        <v>1.6941299999999999</v>
      </c>
    </row>
    <row r="442" spans="1:13">
      <c r="A442" s="245">
        <v>432</v>
      </c>
      <c r="B442" s="442" t="s">
        <v>765</v>
      </c>
      <c r="C442" s="439">
        <v>1538.15</v>
      </c>
      <c r="D442" s="440">
        <v>1536.8833333333332</v>
      </c>
      <c r="E442" s="440">
        <v>1525.7666666666664</v>
      </c>
      <c r="F442" s="440">
        <v>1513.3833333333332</v>
      </c>
      <c r="G442" s="440">
        <v>1502.2666666666664</v>
      </c>
      <c r="H442" s="440">
        <v>1549.2666666666664</v>
      </c>
      <c r="I442" s="440">
        <v>1560.3833333333332</v>
      </c>
      <c r="J442" s="440">
        <v>1572.7666666666664</v>
      </c>
      <c r="K442" s="439">
        <v>1548</v>
      </c>
      <c r="L442" s="439">
        <v>1524.5</v>
      </c>
      <c r="M442" s="439">
        <v>7.0870000000000002E-2</v>
      </c>
    </row>
    <row r="443" spans="1:13">
      <c r="A443" s="245">
        <v>433</v>
      </c>
      <c r="B443" s="442" t="s">
        <v>499</v>
      </c>
      <c r="C443" s="439">
        <v>1074.5999999999999</v>
      </c>
      <c r="D443" s="440">
        <v>1074.5333333333333</v>
      </c>
      <c r="E443" s="440">
        <v>1068.0666666666666</v>
      </c>
      <c r="F443" s="440">
        <v>1061.5333333333333</v>
      </c>
      <c r="G443" s="440">
        <v>1055.0666666666666</v>
      </c>
      <c r="H443" s="440">
        <v>1081.0666666666666</v>
      </c>
      <c r="I443" s="440">
        <v>1087.5333333333333</v>
      </c>
      <c r="J443" s="440">
        <v>1094.0666666666666</v>
      </c>
      <c r="K443" s="439">
        <v>1081</v>
      </c>
      <c r="L443" s="439">
        <v>1068</v>
      </c>
      <c r="M443" s="439">
        <v>0.90942999999999996</v>
      </c>
    </row>
    <row r="444" spans="1:13">
      <c r="A444" s="245">
        <v>434</v>
      </c>
      <c r="B444" s="442" t="s">
        <v>275</v>
      </c>
      <c r="C444" s="439">
        <v>590.85</v>
      </c>
      <c r="D444" s="440">
        <v>591.19999999999993</v>
      </c>
      <c r="E444" s="440">
        <v>586.64999999999986</v>
      </c>
      <c r="F444" s="440">
        <v>582.44999999999993</v>
      </c>
      <c r="G444" s="440">
        <v>577.89999999999986</v>
      </c>
      <c r="H444" s="440">
        <v>595.39999999999986</v>
      </c>
      <c r="I444" s="440">
        <v>599.94999999999982</v>
      </c>
      <c r="J444" s="440">
        <v>604.14999999999986</v>
      </c>
      <c r="K444" s="439">
        <v>595.75</v>
      </c>
      <c r="L444" s="439">
        <v>587</v>
      </c>
      <c r="M444" s="439">
        <v>2.07328</v>
      </c>
    </row>
    <row r="445" spans="1:13">
      <c r="A445" s="245">
        <v>435</v>
      </c>
      <c r="B445" s="442" t="s">
        <v>500</v>
      </c>
      <c r="C445" s="439">
        <v>1571.65</v>
      </c>
      <c r="D445" s="440">
        <v>1563.8166666666666</v>
      </c>
      <c r="E445" s="440">
        <v>1532.8333333333333</v>
      </c>
      <c r="F445" s="440">
        <v>1494.0166666666667</v>
      </c>
      <c r="G445" s="440">
        <v>1463.0333333333333</v>
      </c>
      <c r="H445" s="440">
        <v>1602.6333333333332</v>
      </c>
      <c r="I445" s="440">
        <v>1633.6166666666668</v>
      </c>
      <c r="J445" s="440">
        <v>1672.4333333333332</v>
      </c>
      <c r="K445" s="439">
        <v>1594.8</v>
      </c>
      <c r="L445" s="439">
        <v>1525</v>
      </c>
      <c r="M445" s="439">
        <v>1.36856</v>
      </c>
    </row>
    <row r="446" spans="1:13">
      <c r="A446" s="245">
        <v>436</v>
      </c>
      <c r="B446" s="442" t="s">
        <v>501</v>
      </c>
      <c r="C446" s="439">
        <v>546.5</v>
      </c>
      <c r="D446" s="440">
        <v>543.4666666666667</v>
      </c>
      <c r="E446" s="440">
        <v>537.03333333333342</v>
      </c>
      <c r="F446" s="440">
        <v>527.56666666666672</v>
      </c>
      <c r="G446" s="440">
        <v>521.13333333333344</v>
      </c>
      <c r="H446" s="440">
        <v>552.93333333333339</v>
      </c>
      <c r="I446" s="440">
        <v>559.36666666666679</v>
      </c>
      <c r="J446" s="440">
        <v>568.83333333333337</v>
      </c>
      <c r="K446" s="439">
        <v>549.9</v>
      </c>
      <c r="L446" s="439">
        <v>534</v>
      </c>
      <c r="M446" s="439">
        <v>0.25983000000000001</v>
      </c>
    </row>
    <row r="447" spans="1:13">
      <c r="A447" s="245">
        <v>437</v>
      </c>
      <c r="B447" s="442" t="s">
        <v>502</v>
      </c>
      <c r="C447" s="439">
        <v>8920</v>
      </c>
      <c r="D447" s="440">
        <v>8921.5833333333339</v>
      </c>
      <c r="E447" s="440">
        <v>8858.4666666666672</v>
      </c>
      <c r="F447" s="440">
        <v>8796.9333333333325</v>
      </c>
      <c r="G447" s="440">
        <v>8733.8166666666657</v>
      </c>
      <c r="H447" s="440">
        <v>8983.1166666666686</v>
      </c>
      <c r="I447" s="440">
        <v>9046.2333333333336</v>
      </c>
      <c r="J447" s="440">
        <v>9107.7666666666701</v>
      </c>
      <c r="K447" s="439">
        <v>8984.7000000000007</v>
      </c>
      <c r="L447" s="439">
        <v>8860.0499999999993</v>
      </c>
      <c r="M447" s="439">
        <v>4.5280000000000001E-2</v>
      </c>
    </row>
    <row r="448" spans="1:13">
      <c r="A448" s="245">
        <v>438</v>
      </c>
      <c r="B448" s="442" t="s">
        <v>503</v>
      </c>
      <c r="C448" s="439">
        <v>306.95</v>
      </c>
      <c r="D448" s="440">
        <v>308.13333333333333</v>
      </c>
      <c r="E448" s="440">
        <v>298.91666666666663</v>
      </c>
      <c r="F448" s="440">
        <v>290.88333333333333</v>
      </c>
      <c r="G448" s="440">
        <v>281.66666666666663</v>
      </c>
      <c r="H448" s="440">
        <v>316.16666666666663</v>
      </c>
      <c r="I448" s="440">
        <v>325.38333333333333</v>
      </c>
      <c r="J448" s="440">
        <v>333.41666666666663</v>
      </c>
      <c r="K448" s="439">
        <v>317.35000000000002</v>
      </c>
      <c r="L448" s="439">
        <v>300.10000000000002</v>
      </c>
      <c r="M448" s="439">
        <v>5.6490499999999999</v>
      </c>
    </row>
    <row r="449" spans="1:13">
      <c r="A449" s="245">
        <v>439</v>
      </c>
      <c r="B449" s="442" t="s">
        <v>504</v>
      </c>
      <c r="C449" s="439">
        <v>47.4</v>
      </c>
      <c r="D449" s="440">
        <v>45.883333333333326</v>
      </c>
      <c r="E449" s="440">
        <v>42.816666666666649</v>
      </c>
      <c r="F449" s="440">
        <v>38.23333333333332</v>
      </c>
      <c r="G449" s="440">
        <v>35.166666666666643</v>
      </c>
      <c r="H449" s="440">
        <v>50.466666666666654</v>
      </c>
      <c r="I449" s="440">
        <v>53.533333333333331</v>
      </c>
      <c r="J449" s="440">
        <v>58.11666666666666</v>
      </c>
      <c r="K449" s="439">
        <v>48.95</v>
      </c>
      <c r="L449" s="439">
        <v>41.3</v>
      </c>
      <c r="M449" s="439">
        <v>879.69439</v>
      </c>
    </row>
    <row r="450" spans="1:13">
      <c r="A450" s="245">
        <v>440</v>
      </c>
      <c r="B450" s="442" t="s">
        <v>188</v>
      </c>
      <c r="C450" s="439">
        <v>637.85</v>
      </c>
      <c r="D450" s="440">
        <v>637.58333333333337</v>
      </c>
      <c r="E450" s="440">
        <v>633.26666666666677</v>
      </c>
      <c r="F450" s="440">
        <v>628.68333333333339</v>
      </c>
      <c r="G450" s="440">
        <v>624.36666666666679</v>
      </c>
      <c r="H450" s="440">
        <v>642.16666666666674</v>
      </c>
      <c r="I450" s="440">
        <v>646.48333333333335</v>
      </c>
      <c r="J450" s="440">
        <v>651.06666666666672</v>
      </c>
      <c r="K450" s="439">
        <v>641.9</v>
      </c>
      <c r="L450" s="439">
        <v>633</v>
      </c>
      <c r="M450" s="439">
        <v>8.0203299999999995</v>
      </c>
    </row>
    <row r="451" spans="1:13">
      <c r="A451" s="245">
        <v>441</v>
      </c>
      <c r="B451" s="442" t="s">
        <v>767</v>
      </c>
      <c r="C451" s="439">
        <v>15529.05</v>
      </c>
      <c r="D451" s="440">
        <v>15443.016666666668</v>
      </c>
      <c r="E451" s="440">
        <v>15036.033333333336</v>
      </c>
      <c r="F451" s="440">
        <v>14543.016666666668</v>
      </c>
      <c r="G451" s="440">
        <v>14136.033333333336</v>
      </c>
      <c r="H451" s="440">
        <v>15936.033333333336</v>
      </c>
      <c r="I451" s="440">
        <v>16343.01666666667</v>
      </c>
      <c r="J451" s="440">
        <v>16836.033333333336</v>
      </c>
      <c r="K451" s="439">
        <v>15850</v>
      </c>
      <c r="L451" s="439">
        <v>14950</v>
      </c>
      <c r="M451" s="439">
        <v>3.6159999999999998E-2</v>
      </c>
    </row>
    <row r="452" spans="1:13">
      <c r="A452" s="245">
        <v>442</v>
      </c>
      <c r="B452" s="442" t="s">
        <v>177</v>
      </c>
      <c r="C452" s="439">
        <v>748.2</v>
      </c>
      <c r="D452" s="440">
        <v>746.28333333333342</v>
      </c>
      <c r="E452" s="440">
        <v>741.71666666666681</v>
      </c>
      <c r="F452" s="440">
        <v>735.23333333333335</v>
      </c>
      <c r="G452" s="440">
        <v>730.66666666666674</v>
      </c>
      <c r="H452" s="440">
        <v>752.76666666666688</v>
      </c>
      <c r="I452" s="440">
        <v>757.33333333333348</v>
      </c>
      <c r="J452" s="440">
        <v>763.81666666666695</v>
      </c>
      <c r="K452" s="439">
        <v>750.85</v>
      </c>
      <c r="L452" s="439">
        <v>739.8</v>
      </c>
      <c r="M452" s="439">
        <v>18.79289</v>
      </c>
    </row>
    <row r="453" spans="1:13">
      <c r="A453" s="245">
        <v>443</v>
      </c>
      <c r="B453" s="442" t="s">
        <v>768</v>
      </c>
      <c r="C453" s="439">
        <v>186.95</v>
      </c>
      <c r="D453" s="440">
        <v>185.35</v>
      </c>
      <c r="E453" s="440">
        <v>180.7</v>
      </c>
      <c r="F453" s="440">
        <v>174.45</v>
      </c>
      <c r="G453" s="440">
        <v>169.79999999999998</v>
      </c>
      <c r="H453" s="440">
        <v>191.6</v>
      </c>
      <c r="I453" s="440">
        <v>196.25000000000003</v>
      </c>
      <c r="J453" s="440">
        <v>202.5</v>
      </c>
      <c r="K453" s="439">
        <v>190</v>
      </c>
      <c r="L453" s="439">
        <v>179.1</v>
      </c>
      <c r="M453" s="439">
        <v>117.50754000000001</v>
      </c>
    </row>
    <row r="454" spans="1:13">
      <c r="A454" s="245">
        <v>444</v>
      </c>
      <c r="B454" s="442" t="s">
        <v>769</v>
      </c>
      <c r="C454" s="439">
        <v>1258.55</v>
      </c>
      <c r="D454" s="440">
        <v>1259.0833333333333</v>
      </c>
      <c r="E454" s="440">
        <v>1239.5666666666666</v>
      </c>
      <c r="F454" s="440">
        <v>1220.5833333333333</v>
      </c>
      <c r="G454" s="440">
        <v>1201.0666666666666</v>
      </c>
      <c r="H454" s="440">
        <v>1278.0666666666666</v>
      </c>
      <c r="I454" s="440">
        <v>1297.5833333333335</v>
      </c>
      <c r="J454" s="440">
        <v>1316.5666666666666</v>
      </c>
      <c r="K454" s="439">
        <v>1278.5999999999999</v>
      </c>
      <c r="L454" s="439">
        <v>1240.0999999999999</v>
      </c>
      <c r="M454" s="439">
        <v>11.80664</v>
      </c>
    </row>
    <row r="455" spans="1:13">
      <c r="A455" s="245">
        <v>445</v>
      </c>
      <c r="B455" s="442" t="s">
        <v>183</v>
      </c>
      <c r="C455" s="439">
        <v>3216.8</v>
      </c>
      <c r="D455" s="440">
        <v>3211.2666666666664</v>
      </c>
      <c r="E455" s="440">
        <v>3198.5333333333328</v>
      </c>
      <c r="F455" s="440">
        <v>3180.2666666666664</v>
      </c>
      <c r="G455" s="440">
        <v>3167.5333333333328</v>
      </c>
      <c r="H455" s="440">
        <v>3229.5333333333328</v>
      </c>
      <c r="I455" s="440">
        <v>3242.2666666666664</v>
      </c>
      <c r="J455" s="440">
        <v>3260.5333333333328</v>
      </c>
      <c r="K455" s="439">
        <v>3224</v>
      </c>
      <c r="L455" s="439">
        <v>3193</v>
      </c>
      <c r="M455" s="439">
        <v>18.74324</v>
      </c>
    </row>
    <row r="456" spans="1:13">
      <c r="A456" s="245">
        <v>446</v>
      </c>
      <c r="B456" s="442" t="s">
        <v>804</v>
      </c>
      <c r="C456" s="439">
        <v>707.7</v>
      </c>
      <c r="D456" s="440">
        <v>710.15</v>
      </c>
      <c r="E456" s="440">
        <v>701.55</v>
      </c>
      <c r="F456" s="440">
        <v>695.4</v>
      </c>
      <c r="G456" s="440">
        <v>686.8</v>
      </c>
      <c r="H456" s="440">
        <v>716.3</v>
      </c>
      <c r="I456" s="440">
        <v>724.90000000000009</v>
      </c>
      <c r="J456" s="440">
        <v>731.05</v>
      </c>
      <c r="K456" s="439">
        <v>718.75</v>
      </c>
      <c r="L456" s="439">
        <v>704</v>
      </c>
      <c r="M456" s="439">
        <v>25.712530000000001</v>
      </c>
    </row>
    <row r="457" spans="1:13">
      <c r="A457" s="245">
        <v>447</v>
      </c>
      <c r="B457" s="442" t="s">
        <v>178</v>
      </c>
      <c r="C457" s="439">
        <v>3796.8</v>
      </c>
      <c r="D457" s="440">
        <v>3791.6</v>
      </c>
      <c r="E457" s="440">
        <v>3734.2</v>
      </c>
      <c r="F457" s="440">
        <v>3671.6</v>
      </c>
      <c r="G457" s="440">
        <v>3614.2</v>
      </c>
      <c r="H457" s="440">
        <v>3854.2</v>
      </c>
      <c r="I457" s="440">
        <v>3911.6000000000004</v>
      </c>
      <c r="J457" s="440">
        <v>3974.2</v>
      </c>
      <c r="K457" s="439">
        <v>3849</v>
      </c>
      <c r="L457" s="439">
        <v>3729</v>
      </c>
      <c r="M457" s="439">
        <v>2.2987600000000001</v>
      </c>
    </row>
    <row r="458" spans="1:13">
      <c r="A458" s="245">
        <v>448</v>
      </c>
      <c r="B458" s="442" t="s">
        <v>505</v>
      </c>
      <c r="C458" s="439">
        <v>1174.45</v>
      </c>
      <c r="D458" s="440">
        <v>1171.5166666666667</v>
      </c>
      <c r="E458" s="440">
        <v>1164.9333333333334</v>
      </c>
      <c r="F458" s="440">
        <v>1155.4166666666667</v>
      </c>
      <c r="G458" s="440">
        <v>1148.8333333333335</v>
      </c>
      <c r="H458" s="440">
        <v>1181.0333333333333</v>
      </c>
      <c r="I458" s="440">
        <v>1187.6166666666668</v>
      </c>
      <c r="J458" s="440">
        <v>1197.1333333333332</v>
      </c>
      <c r="K458" s="439">
        <v>1178.0999999999999</v>
      </c>
      <c r="L458" s="439">
        <v>1162</v>
      </c>
      <c r="M458" s="439">
        <v>0.68967999999999996</v>
      </c>
    </row>
    <row r="459" spans="1:13">
      <c r="A459" s="245">
        <v>449</v>
      </c>
      <c r="B459" s="442" t="s">
        <v>180</v>
      </c>
      <c r="C459" s="439">
        <v>161.44999999999999</v>
      </c>
      <c r="D459" s="440">
        <v>161.29999999999998</v>
      </c>
      <c r="E459" s="440">
        <v>159.84999999999997</v>
      </c>
      <c r="F459" s="440">
        <v>158.24999999999997</v>
      </c>
      <c r="G459" s="440">
        <v>156.79999999999995</v>
      </c>
      <c r="H459" s="440">
        <v>162.89999999999998</v>
      </c>
      <c r="I459" s="440">
        <v>164.34999999999997</v>
      </c>
      <c r="J459" s="440">
        <v>165.95</v>
      </c>
      <c r="K459" s="439">
        <v>162.75</v>
      </c>
      <c r="L459" s="439">
        <v>159.69999999999999</v>
      </c>
      <c r="M459" s="439">
        <v>13.70284</v>
      </c>
    </row>
    <row r="460" spans="1:13">
      <c r="A460" s="245">
        <v>450</v>
      </c>
      <c r="B460" s="442" t="s">
        <v>179</v>
      </c>
      <c r="C460" s="439">
        <v>344.75</v>
      </c>
      <c r="D460" s="440">
        <v>345</v>
      </c>
      <c r="E460" s="440">
        <v>342.15</v>
      </c>
      <c r="F460" s="440">
        <v>339.54999999999995</v>
      </c>
      <c r="G460" s="440">
        <v>336.69999999999993</v>
      </c>
      <c r="H460" s="440">
        <v>347.6</v>
      </c>
      <c r="I460" s="440">
        <v>350.45000000000005</v>
      </c>
      <c r="J460" s="440">
        <v>353.05000000000007</v>
      </c>
      <c r="K460" s="439">
        <v>347.85</v>
      </c>
      <c r="L460" s="439">
        <v>342.4</v>
      </c>
      <c r="M460" s="439">
        <v>243.51859999999999</v>
      </c>
    </row>
    <row r="461" spans="1:13">
      <c r="A461" s="245">
        <v>451</v>
      </c>
      <c r="B461" s="442" t="s">
        <v>181</v>
      </c>
      <c r="C461" s="439">
        <v>127.6</v>
      </c>
      <c r="D461" s="440">
        <v>127.7</v>
      </c>
      <c r="E461" s="440">
        <v>125</v>
      </c>
      <c r="F461" s="440">
        <v>122.39999999999999</v>
      </c>
      <c r="G461" s="440">
        <v>119.69999999999999</v>
      </c>
      <c r="H461" s="440">
        <v>130.30000000000001</v>
      </c>
      <c r="I461" s="440">
        <v>133.00000000000003</v>
      </c>
      <c r="J461" s="440">
        <v>135.60000000000002</v>
      </c>
      <c r="K461" s="439">
        <v>130.4</v>
      </c>
      <c r="L461" s="439">
        <v>125.1</v>
      </c>
      <c r="M461" s="439">
        <v>1403.5146299999999</v>
      </c>
    </row>
    <row r="462" spans="1:13">
      <c r="A462" s="245">
        <v>452</v>
      </c>
      <c r="B462" s="442" t="s">
        <v>770</v>
      </c>
      <c r="C462" s="439">
        <v>92.3</v>
      </c>
      <c r="D462" s="440">
        <v>91.716666666666654</v>
      </c>
      <c r="E462" s="440">
        <v>90.083333333333314</v>
      </c>
      <c r="F462" s="440">
        <v>87.86666666666666</v>
      </c>
      <c r="G462" s="440">
        <v>86.23333333333332</v>
      </c>
      <c r="H462" s="440">
        <v>93.933333333333309</v>
      </c>
      <c r="I462" s="440">
        <v>95.566666666666663</v>
      </c>
      <c r="J462" s="440">
        <v>97.783333333333303</v>
      </c>
      <c r="K462" s="439">
        <v>93.35</v>
      </c>
      <c r="L462" s="439">
        <v>89.5</v>
      </c>
      <c r="M462" s="439">
        <v>52.076659999999997</v>
      </c>
    </row>
    <row r="463" spans="1:13">
      <c r="A463" s="245">
        <v>453</v>
      </c>
      <c r="B463" s="442" t="s">
        <v>182</v>
      </c>
      <c r="C463" s="439">
        <v>1114.45</v>
      </c>
      <c r="D463" s="440">
        <v>1114.3833333333334</v>
      </c>
      <c r="E463" s="440">
        <v>1102.9666666666669</v>
      </c>
      <c r="F463" s="440">
        <v>1091.4833333333336</v>
      </c>
      <c r="G463" s="440">
        <v>1080.0666666666671</v>
      </c>
      <c r="H463" s="440">
        <v>1125.8666666666668</v>
      </c>
      <c r="I463" s="440">
        <v>1137.2833333333333</v>
      </c>
      <c r="J463" s="440">
        <v>1148.7666666666667</v>
      </c>
      <c r="K463" s="439">
        <v>1125.8</v>
      </c>
      <c r="L463" s="439">
        <v>1102.9000000000001</v>
      </c>
      <c r="M463" s="439">
        <v>77.76764</v>
      </c>
    </row>
    <row r="464" spans="1:13">
      <c r="A464" s="245">
        <v>454</v>
      </c>
      <c r="B464" s="442" t="s">
        <v>506</v>
      </c>
      <c r="C464" s="439">
        <v>3635.25</v>
      </c>
      <c r="D464" s="440">
        <v>3694.4</v>
      </c>
      <c r="E464" s="440">
        <v>3543.8500000000004</v>
      </c>
      <c r="F464" s="440">
        <v>3452.4500000000003</v>
      </c>
      <c r="G464" s="440">
        <v>3301.9000000000005</v>
      </c>
      <c r="H464" s="440">
        <v>3785.8</v>
      </c>
      <c r="I464" s="440">
        <v>3936.3500000000004</v>
      </c>
      <c r="J464" s="440">
        <v>4027.75</v>
      </c>
      <c r="K464" s="439">
        <v>3844.95</v>
      </c>
      <c r="L464" s="439">
        <v>3603</v>
      </c>
      <c r="M464" s="439">
        <v>0.82271000000000005</v>
      </c>
    </row>
    <row r="465" spans="1:13">
      <c r="A465" s="245">
        <v>455</v>
      </c>
      <c r="B465" s="442" t="s">
        <v>184</v>
      </c>
      <c r="C465" s="439">
        <v>1064.9000000000001</v>
      </c>
      <c r="D465" s="440">
        <v>1065.1333333333334</v>
      </c>
      <c r="E465" s="440">
        <v>1056.2666666666669</v>
      </c>
      <c r="F465" s="440">
        <v>1047.6333333333334</v>
      </c>
      <c r="G465" s="440">
        <v>1038.7666666666669</v>
      </c>
      <c r="H465" s="440">
        <v>1073.7666666666669</v>
      </c>
      <c r="I465" s="440">
        <v>1082.6333333333332</v>
      </c>
      <c r="J465" s="440">
        <v>1091.2666666666669</v>
      </c>
      <c r="K465" s="439">
        <v>1074</v>
      </c>
      <c r="L465" s="439">
        <v>1056.5</v>
      </c>
      <c r="M465" s="439">
        <v>39.340769999999999</v>
      </c>
    </row>
    <row r="466" spans="1:13">
      <c r="A466" s="245">
        <v>456</v>
      </c>
      <c r="B466" s="442" t="s">
        <v>276</v>
      </c>
      <c r="C466" s="439">
        <v>168.7</v>
      </c>
      <c r="D466" s="440">
        <v>169.11666666666667</v>
      </c>
      <c r="E466" s="440">
        <v>167.18333333333334</v>
      </c>
      <c r="F466" s="440">
        <v>165.66666666666666</v>
      </c>
      <c r="G466" s="440">
        <v>163.73333333333332</v>
      </c>
      <c r="H466" s="440">
        <v>170.63333333333335</v>
      </c>
      <c r="I466" s="440">
        <v>172.56666666666669</v>
      </c>
      <c r="J466" s="440">
        <v>174.08333333333337</v>
      </c>
      <c r="K466" s="439">
        <v>171.05</v>
      </c>
      <c r="L466" s="439">
        <v>167.6</v>
      </c>
      <c r="M466" s="439">
        <v>5.6866899999999996</v>
      </c>
    </row>
    <row r="467" spans="1:13">
      <c r="A467" s="245">
        <v>457</v>
      </c>
      <c r="B467" s="442" t="s">
        <v>164</v>
      </c>
      <c r="C467" s="439">
        <v>998.95</v>
      </c>
      <c r="D467" s="440">
        <v>993.68333333333339</v>
      </c>
      <c r="E467" s="440">
        <v>984.06666666666683</v>
      </c>
      <c r="F467" s="440">
        <v>969.18333333333339</v>
      </c>
      <c r="G467" s="440">
        <v>959.56666666666683</v>
      </c>
      <c r="H467" s="440">
        <v>1008.5666666666668</v>
      </c>
      <c r="I467" s="440">
        <v>1018.1833333333334</v>
      </c>
      <c r="J467" s="440">
        <v>1033.0666666666668</v>
      </c>
      <c r="K467" s="439">
        <v>1003.3</v>
      </c>
      <c r="L467" s="439">
        <v>978.8</v>
      </c>
      <c r="M467" s="439">
        <v>4.1371200000000004</v>
      </c>
    </row>
    <row r="468" spans="1:13">
      <c r="A468" s="245">
        <v>458</v>
      </c>
      <c r="B468" s="442" t="s">
        <v>507</v>
      </c>
      <c r="C468" s="439">
        <v>1512</v>
      </c>
      <c r="D468" s="440">
        <v>1523.1000000000001</v>
      </c>
      <c r="E468" s="440">
        <v>1499.9000000000003</v>
      </c>
      <c r="F468" s="440">
        <v>1487.8000000000002</v>
      </c>
      <c r="G468" s="440">
        <v>1464.6000000000004</v>
      </c>
      <c r="H468" s="440">
        <v>1535.2000000000003</v>
      </c>
      <c r="I468" s="440">
        <v>1558.4</v>
      </c>
      <c r="J468" s="440">
        <v>1570.5000000000002</v>
      </c>
      <c r="K468" s="439">
        <v>1546.3</v>
      </c>
      <c r="L468" s="439">
        <v>1511</v>
      </c>
      <c r="M468" s="439">
        <v>0.70474000000000003</v>
      </c>
    </row>
    <row r="469" spans="1:13">
      <c r="A469" s="245">
        <v>459</v>
      </c>
      <c r="B469" s="442" t="s">
        <v>508</v>
      </c>
      <c r="C469" s="439">
        <v>1114.3</v>
      </c>
      <c r="D469" s="440">
        <v>1116.8999999999999</v>
      </c>
      <c r="E469" s="440">
        <v>1069.3999999999996</v>
      </c>
      <c r="F469" s="440">
        <v>1024.4999999999998</v>
      </c>
      <c r="G469" s="440">
        <v>976.99999999999955</v>
      </c>
      <c r="H469" s="440">
        <v>1161.7999999999997</v>
      </c>
      <c r="I469" s="440">
        <v>1209.3000000000002</v>
      </c>
      <c r="J469" s="440">
        <v>1254.1999999999998</v>
      </c>
      <c r="K469" s="439">
        <v>1164.4000000000001</v>
      </c>
      <c r="L469" s="439">
        <v>1072</v>
      </c>
      <c r="M469" s="439">
        <v>7.4517600000000002</v>
      </c>
    </row>
    <row r="470" spans="1:13">
      <c r="A470" s="245">
        <v>460</v>
      </c>
      <c r="B470" s="442" t="s">
        <v>509</v>
      </c>
      <c r="C470" s="439">
        <v>1364.25</v>
      </c>
      <c r="D470" s="440">
        <v>1362.3</v>
      </c>
      <c r="E470" s="440">
        <v>1350.6</v>
      </c>
      <c r="F470" s="440">
        <v>1336.95</v>
      </c>
      <c r="G470" s="440">
        <v>1325.25</v>
      </c>
      <c r="H470" s="440">
        <v>1375.9499999999998</v>
      </c>
      <c r="I470" s="440">
        <v>1387.65</v>
      </c>
      <c r="J470" s="440">
        <v>1401.2999999999997</v>
      </c>
      <c r="K470" s="439">
        <v>1374</v>
      </c>
      <c r="L470" s="439">
        <v>1348.65</v>
      </c>
      <c r="M470" s="439">
        <v>0.1129</v>
      </c>
    </row>
    <row r="471" spans="1:13">
      <c r="A471" s="245">
        <v>461</v>
      </c>
      <c r="B471" s="442" t="s">
        <v>185</v>
      </c>
      <c r="C471" s="439">
        <v>1738.65</v>
      </c>
      <c r="D471" s="440">
        <v>1735.5666666666666</v>
      </c>
      <c r="E471" s="440">
        <v>1725.2833333333333</v>
      </c>
      <c r="F471" s="440">
        <v>1711.9166666666667</v>
      </c>
      <c r="G471" s="440">
        <v>1701.6333333333334</v>
      </c>
      <c r="H471" s="440">
        <v>1748.9333333333332</v>
      </c>
      <c r="I471" s="440">
        <v>1759.2166666666665</v>
      </c>
      <c r="J471" s="440">
        <v>1772.583333333333</v>
      </c>
      <c r="K471" s="439">
        <v>1745.85</v>
      </c>
      <c r="L471" s="439">
        <v>1722.2</v>
      </c>
      <c r="M471" s="439">
        <v>18.507629999999999</v>
      </c>
    </row>
    <row r="472" spans="1:13">
      <c r="A472" s="245">
        <v>462</v>
      </c>
      <c r="B472" s="442" t="s">
        <v>186</v>
      </c>
      <c r="C472" s="439">
        <v>2859.8</v>
      </c>
      <c r="D472" s="440">
        <v>2846.9333333333329</v>
      </c>
      <c r="E472" s="440">
        <v>2817.8666666666659</v>
      </c>
      <c r="F472" s="440">
        <v>2775.9333333333329</v>
      </c>
      <c r="G472" s="440">
        <v>2746.8666666666659</v>
      </c>
      <c r="H472" s="440">
        <v>2888.8666666666659</v>
      </c>
      <c r="I472" s="440">
        <v>2917.9333333333325</v>
      </c>
      <c r="J472" s="440">
        <v>2959.8666666666659</v>
      </c>
      <c r="K472" s="439">
        <v>2876</v>
      </c>
      <c r="L472" s="439">
        <v>2805</v>
      </c>
      <c r="M472" s="439">
        <v>1.54358</v>
      </c>
    </row>
    <row r="473" spans="1:13">
      <c r="A473" s="245">
        <v>463</v>
      </c>
      <c r="B473" s="442" t="s">
        <v>187</v>
      </c>
      <c r="C473" s="439">
        <v>470.85</v>
      </c>
      <c r="D473" s="440">
        <v>473.95</v>
      </c>
      <c r="E473" s="440">
        <v>464.95</v>
      </c>
      <c r="F473" s="440">
        <v>459.05</v>
      </c>
      <c r="G473" s="440">
        <v>450.05</v>
      </c>
      <c r="H473" s="440">
        <v>479.84999999999997</v>
      </c>
      <c r="I473" s="440">
        <v>488.84999999999997</v>
      </c>
      <c r="J473" s="440">
        <v>494.74999999999994</v>
      </c>
      <c r="K473" s="439">
        <v>482.95</v>
      </c>
      <c r="L473" s="439">
        <v>468.05</v>
      </c>
      <c r="M473" s="439">
        <v>31.863029999999998</v>
      </c>
    </row>
    <row r="474" spans="1:13">
      <c r="A474" s="245">
        <v>464</v>
      </c>
      <c r="B474" s="442" t="s">
        <v>510</v>
      </c>
      <c r="C474" s="439">
        <v>876.9</v>
      </c>
      <c r="D474" s="440">
        <v>866.7166666666667</v>
      </c>
      <c r="E474" s="440">
        <v>848.58333333333337</v>
      </c>
      <c r="F474" s="440">
        <v>820.26666666666665</v>
      </c>
      <c r="G474" s="440">
        <v>802.13333333333333</v>
      </c>
      <c r="H474" s="440">
        <v>895.03333333333342</v>
      </c>
      <c r="I474" s="440">
        <v>913.16666666666663</v>
      </c>
      <c r="J474" s="440">
        <v>941.48333333333346</v>
      </c>
      <c r="K474" s="439">
        <v>884.85</v>
      </c>
      <c r="L474" s="439">
        <v>838.4</v>
      </c>
      <c r="M474" s="439">
        <v>10.34717</v>
      </c>
    </row>
    <row r="475" spans="1:13">
      <c r="A475" s="245">
        <v>465</v>
      </c>
      <c r="B475" s="442" t="s">
        <v>511</v>
      </c>
      <c r="C475" s="439">
        <v>16.95</v>
      </c>
      <c r="D475" s="440">
        <v>16.683333333333334</v>
      </c>
      <c r="E475" s="440">
        <v>16.416666666666668</v>
      </c>
      <c r="F475" s="440">
        <v>15.883333333333333</v>
      </c>
      <c r="G475" s="440">
        <v>15.616666666666667</v>
      </c>
      <c r="H475" s="440">
        <v>17.216666666666669</v>
      </c>
      <c r="I475" s="440">
        <v>17.483333333333334</v>
      </c>
      <c r="J475" s="440">
        <v>18.016666666666669</v>
      </c>
      <c r="K475" s="439">
        <v>16.95</v>
      </c>
      <c r="L475" s="439">
        <v>16.149999999999999</v>
      </c>
      <c r="M475" s="439">
        <v>301.68964</v>
      </c>
    </row>
    <row r="476" spans="1:13">
      <c r="A476" s="245">
        <v>466</v>
      </c>
      <c r="B476" s="442" t="s">
        <v>512</v>
      </c>
      <c r="C476" s="439">
        <v>1292.9000000000001</v>
      </c>
      <c r="D476" s="440">
        <v>1288.0333333333335</v>
      </c>
      <c r="E476" s="440">
        <v>1276.116666666667</v>
      </c>
      <c r="F476" s="440">
        <v>1259.3333333333335</v>
      </c>
      <c r="G476" s="440">
        <v>1247.416666666667</v>
      </c>
      <c r="H476" s="440">
        <v>1304.8166666666671</v>
      </c>
      <c r="I476" s="440">
        <v>1316.7333333333336</v>
      </c>
      <c r="J476" s="440">
        <v>1333.5166666666671</v>
      </c>
      <c r="K476" s="439">
        <v>1299.95</v>
      </c>
      <c r="L476" s="439">
        <v>1271.25</v>
      </c>
      <c r="M476" s="439">
        <v>0.61051</v>
      </c>
    </row>
    <row r="477" spans="1:13">
      <c r="A477" s="245">
        <v>467</v>
      </c>
      <c r="B477" s="442" t="s">
        <v>513</v>
      </c>
      <c r="C477" s="439">
        <v>13.65</v>
      </c>
      <c r="D477" s="440">
        <v>13.65</v>
      </c>
      <c r="E477" s="440">
        <v>13.55</v>
      </c>
      <c r="F477" s="440">
        <v>13.450000000000001</v>
      </c>
      <c r="G477" s="440">
        <v>13.350000000000001</v>
      </c>
      <c r="H477" s="440">
        <v>13.75</v>
      </c>
      <c r="I477" s="440">
        <v>13.849999999999998</v>
      </c>
      <c r="J477" s="440">
        <v>13.95</v>
      </c>
      <c r="K477" s="439">
        <v>13.75</v>
      </c>
      <c r="L477" s="439">
        <v>13.55</v>
      </c>
      <c r="M477" s="439">
        <v>71.132260000000002</v>
      </c>
    </row>
    <row r="478" spans="1:13">
      <c r="A478" s="245">
        <v>468</v>
      </c>
      <c r="B478" s="442" t="s">
        <v>514</v>
      </c>
      <c r="C478" s="439">
        <v>469.3</v>
      </c>
      <c r="D478" s="440">
        <v>470.39999999999992</v>
      </c>
      <c r="E478" s="440">
        <v>460.79999999999984</v>
      </c>
      <c r="F478" s="440">
        <v>452.2999999999999</v>
      </c>
      <c r="G478" s="440">
        <v>442.69999999999982</v>
      </c>
      <c r="H478" s="440">
        <v>478.89999999999986</v>
      </c>
      <c r="I478" s="440">
        <v>488.49999999999989</v>
      </c>
      <c r="J478" s="440">
        <v>496.99999999999989</v>
      </c>
      <c r="K478" s="439">
        <v>480</v>
      </c>
      <c r="L478" s="439">
        <v>461.9</v>
      </c>
      <c r="M478" s="439">
        <v>4.72159</v>
      </c>
    </row>
    <row r="479" spans="1:13">
      <c r="A479" s="245">
        <v>469</v>
      </c>
      <c r="B479" s="442" t="s">
        <v>193</v>
      </c>
      <c r="C479" s="439">
        <v>838.7</v>
      </c>
      <c r="D479" s="440">
        <v>843.16666666666663</v>
      </c>
      <c r="E479" s="440">
        <v>832.5333333333333</v>
      </c>
      <c r="F479" s="440">
        <v>826.36666666666667</v>
      </c>
      <c r="G479" s="440">
        <v>815.73333333333335</v>
      </c>
      <c r="H479" s="440">
        <v>849.33333333333326</v>
      </c>
      <c r="I479" s="440">
        <v>859.9666666666667</v>
      </c>
      <c r="J479" s="440">
        <v>866.13333333333321</v>
      </c>
      <c r="K479" s="439">
        <v>853.8</v>
      </c>
      <c r="L479" s="439">
        <v>837</v>
      </c>
      <c r="M479" s="439">
        <v>40.1205</v>
      </c>
    </row>
    <row r="480" spans="1:13">
      <c r="A480" s="245">
        <v>470</v>
      </c>
      <c r="B480" s="442" t="s">
        <v>190</v>
      </c>
      <c r="C480" s="439">
        <v>224.95</v>
      </c>
      <c r="D480" s="440">
        <v>221.5</v>
      </c>
      <c r="E480" s="440">
        <v>216.45</v>
      </c>
      <c r="F480" s="440">
        <v>207.95</v>
      </c>
      <c r="G480" s="440">
        <v>202.89999999999998</v>
      </c>
      <c r="H480" s="440">
        <v>230</v>
      </c>
      <c r="I480" s="440">
        <v>235.05</v>
      </c>
      <c r="J480" s="440">
        <v>243.55</v>
      </c>
      <c r="K480" s="439">
        <v>226.55</v>
      </c>
      <c r="L480" s="439">
        <v>213</v>
      </c>
      <c r="M480" s="439">
        <v>19.618739999999999</v>
      </c>
    </row>
    <row r="481" spans="1:13">
      <c r="A481" s="245">
        <v>471</v>
      </c>
      <c r="B481" s="442" t="s">
        <v>784</v>
      </c>
      <c r="C481" s="439">
        <v>33.299999999999997</v>
      </c>
      <c r="D481" s="440">
        <v>32.916666666666664</v>
      </c>
      <c r="E481" s="440">
        <v>31.583333333333329</v>
      </c>
      <c r="F481" s="440">
        <v>29.866666666666664</v>
      </c>
      <c r="G481" s="440">
        <v>28.533333333333328</v>
      </c>
      <c r="H481" s="440">
        <v>34.633333333333326</v>
      </c>
      <c r="I481" s="440">
        <v>35.966666666666654</v>
      </c>
      <c r="J481" s="440">
        <v>37.68333333333333</v>
      </c>
      <c r="K481" s="439">
        <v>34.25</v>
      </c>
      <c r="L481" s="439">
        <v>31.2</v>
      </c>
      <c r="M481" s="439">
        <v>133.54874000000001</v>
      </c>
    </row>
    <row r="482" spans="1:13">
      <c r="A482" s="245">
        <v>472</v>
      </c>
      <c r="B482" s="442" t="s">
        <v>191</v>
      </c>
      <c r="C482" s="439">
        <v>6709.65</v>
      </c>
      <c r="D482" s="440">
        <v>6718.1500000000005</v>
      </c>
      <c r="E482" s="440">
        <v>6672.5000000000009</v>
      </c>
      <c r="F482" s="440">
        <v>6635.35</v>
      </c>
      <c r="G482" s="440">
        <v>6589.7000000000007</v>
      </c>
      <c r="H482" s="440">
        <v>6755.3000000000011</v>
      </c>
      <c r="I482" s="440">
        <v>6800.9500000000007</v>
      </c>
      <c r="J482" s="440">
        <v>6838.1000000000013</v>
      </c>
      <c r="K482" s="439">
        <v>6763.8</v>
      </c>
      <c r="L482" s="439">
        <v>6681</v>
      </c>
      <c r="M482" s="439">
        <v>1.9870399999999999</v>
      </c>
    </row>
    <row r="483" spans="1:13">
      <c r="A483" s="245">
        <v>473</v>
      </c>
      <c r="B483" s="442" t="s">
        <v>192</v>
      </c>
      <c r="C483" s="439">
        <v>35.9</v>
      </c>
      <c r="D483" s="440">
        <v>35.783333333333331</v>
      </c>
      <c r="E483" s="440">
        <v>35.36666666666666</v>
      </c>
      <c r="F483" s="440">
        <v>34.833333333333329</v>
      </c>
      <c r="G483" s="440">
        <v>34.416666666666657</v>
      </c>
      <c r="H483" s="440">
        <v>36.316666666666663</v>
      </c>
      <c r="I483" s="440">
        <v>36.733333333333334</v>
      </c>
      <c r="J483" s="440">
        <v>37.266666666666666</v>
      </c>
      <c r="K483" s="439">
        <v>36.200000000000003</v>
      </c>
      <c r="L483" s="439">
        <v>35.25</v>
      </c>
      <c r="M483" s="439">
        <v>242.88684000000001</v>
      </c>
    </row>
    <row r="484" spans="1:13">
      <c r="A484" s="245">
        <v>474</v>
      </c>
      <c r="B484" s="442" t="s">
        <v>189</v>
      </c>
      <c r="C484" s="439">
        <v>1391.05</v>
      </c>
      <c r="D484" s="440">
        <v>1389.8333333333333</v>
      </c>
      <c r="E484" s="440">
        <v>1382.7166666666665</v>
      </c>
      <c r="F484" s="440">
        <v>1374.3833333333332</v>
      </c>
      <c r="G484" s="440">
        <v>1367.2666666666664</v>
      </c>
      <c r="H484" s="440">
        <v>1398.1666666666665</v>
      </c>
      <c r="I484" s="440">
        <v>1405.2833333333333</v>
      </c>
      <c r="J484" s="440">
        <v>1413.6166666666666</v>
      </c>
      <c r="K484" s="439">
        <v>1396.95</v>
      </c>
      <c r="L484" s="439">
        <v>1381.5</v>
      </c>
      <c r="M484" s="439">
        <v>2.9724400000000002</v>
      </c>
    </row>
    <row r="485" spans="1:13">
      <c r="A485" s="245">
        <v>475</v>
      </c>
      <c r="B485" s="442" t="s">
        <v>141</v>
      </c>
      <c r="C485" s="439">
        <v>644.35</v>
      </c>
      <c r="D485" s="440">
        <v>640.41666666666663</v>
      </c>
      <c r="E485" s="440">
        <v>633.98333333333323</v>
      </c>
      <c r="F485" s="440">
        <v>623.61666666666656</v>
      </c>
      <c r="G485" s="440">
        <v>617.18333333333317</v>
      </c>
      <c r="H485" s="440">
        <v>650.7833333333333</v>
      </c>
      <c r="I485" s="440">
        <v>657.2166666666667</v>
      </c>
      <c r="J485" s="440">
        <v>667.58333333333337</v>
      </c>
      <c r="K485" s="439">
        <v>646.85</v>
      </c>
      <c r="L485" s="439">
        <v>630.04999999999995</v>
      </c>
      <c r="M485" s="439">
        <v>18.66797</v>
      </c>
    </row>
    <row r="486" spans="1:13">
      <c r="A486" s="245">
        <v>476</v>
      </c>
      <c r="B486" s="442" t="s">
        <v>277</v>
      </c>
      <c r="C486" s="439">
        <v>265.35000000000002</v>
      </c>
      <c r="D486" s="440">
        <v>264.83333333333337</v>
      </c>
      <c r="E486" s="440">
        <v>261.86666666666673</v>
      </c>
      <c r="F486" s="440">
        <v>258.38333333333338</v>
      </c>
      <c r="G486" s="440">
        <v>255.41666666666674</v>
      </c>
      <c r="H486" s="440">
        <v>268.31666666666672</v>
      </c>
      <c r="I486" s="440">
        <v>271.28333333333342</v>
      </c>
      <c r="J486" s="440">
        <v>274.76666666666671</v>
      </c>
      <c r="K486" s="439">
        <v>267.8</v>
      </c>
      <c r="L486" s="439">
        <v>261.35000000000002</v>
      </c>
      <c r="M486" s="439">
        <v>6.2037899999999997</v>
      </c>
    </row>
    <row r="487" spans="1:13">
      <c r="A487" s="245">
        <v>477</v>
      </c>
      <c r="B487" s="442" t="s">
        <v>515</v>
      </c>
      <c r="C487" s="439">
        <v>2843.4</v>
      </c>
      <c r="D487" s="440">
        <v>2854.2000000000003</v>
      </c>
      <c r="E487" s="440">
        <v>2824.2000000000007</v>
      </c>
      <c r="F487" s="440">
        <v>2805.0000000000005</v>
      </c>
      <c r="G487" s="440">
        <v>2775.0000000000009</v>
      </c>
      <c r="H487" s="440">
        <v>2873.4000000000005</v>
      </c>
      <c r="I487" s="440">
        <v>2903.3999999999996</v>
      </c>
      <c r="J487" s="440">
        <v>2922.6000000000004</v>
      </c>
      <c r="K487" s="439">
        <v>2884.2</v>
      </c>
      <c r="L487" s="439">
        <v>2835</v>
      </c>
      <c r="M487" s="439">
        <v>9.0039999999999995E-2</v>
      </c>
    </row>
    <row r="488" spans="1:13">
      <c r="A488" s="245">
        <v>478</v>
      </c>
      <c r="B488" s="442" t="s">
        <v>516</v>
      </c>
      <c r="C488" s="439">
        <v>381.25</v>
      </c>
      <c r="D488" s="440">
        <v>380.33333333333331</v>
      </c>
      <c r="E488" s="440">
        <v>377.91666666666663</v>
      </c>
      <c r="F488" s="440">
        <v>374.58333333333331</v>
      </c>
      <c r="G488" s="440">
        <v>372.16666666666663</v>
      </c>
      <c r="H488" s="440">
        <v>383.66666666666663</v>
      </c>
      <c r="I488" s="440">
        <v>386.08333333333326</v>
      </c>
      <c r="J488" s="440">
        <v>389.41666666666663</v>
      </c>
      <c r="K488" s="439">
        <v>382.75</v>
      </c>
      <c r="L488" s="439">
        <v>377</v>
      </c>
      <c r="M488" s="439">
        <v>2.0800399999999999</v>
      </c>
    </row>
    <row r="489" spans="1:13">
      <c r="A489" s="245">
        <v>479</v>
      </c>
      <c r="B489" s="442" t="s">
        <v>517</v>
      </c>
      <c r="C489" s="439">
        <v>267.64999999999998</v>
      </c>
      <c r="D489" s="440">
        <v>266.06666666666666</v>
      </c>
      <c r="E489" s="440">
        <v>260.13333333333333</v>
      </c>
      <c r="F489" s="440">
        <v>252.61666666666667</v>
      </c>
      <c r="G489" s="440">
        <v>246.68333333333334</v>
      </c>
      <c r="H489" s="440">
        <v>273.58333333333331</v>
      </c>
      <c r="I489" s="440">
        <v>279.51666666666659</v>
      </c>
      <c r="J489" s="440">
        <v>287.0333333333333</v>
      </c>
      <c r="K489" s="439">
        <v>272</v>
      </c>
      <c r="L489" s="439">
        <v>258.55</v>
      </c>
      <c r="M489" s="439">
        <v>3.6379800000000002</v>
      </c>
    </row>
    <row r="490" spans="1:13">
      <c r="A490" s="245">
        <v>480</v>
      </c>
      <c r="B490" s="442" t="s">
        <v>518</v>
      </c>
      <c r="C490" s="439">
        <v>3476.2</v>
      </c>
      <c r="D490" s="440">
        <v>3474.9499999999994</v>
      </c>
      <c r="E490" s="440">
        <v>3453.1999999999989</v>
      </c>
      <c r="F490" s="440">
        <v>3430.1999999999994</v>
      </c>
      <c r="G490" s="440">
        <v>3408.4499999999989</v>
      </c>
      <c r="H490" s="440">
        <v>3497.9499999999989</v>
      </c>
      <c r="I490" s="440">
        <v>3519.7</v>
      </c>
      <c r="J490" s="440">
        <v>3542.6999999999989</v>
      </c>
      <c r="K490" s="439">
        <v>3496.7</v>
      </c>
      <c r="L490" s="439">
        <v>3451.95</v>
      </c>
      <c r="M490" s="439">
        <v>3.9379999999999998E-2</v>
      </c>
    </row>
    <row r="491" spans="1:13">
      <c r="A491" s="245">
        <v>481</v>
      </c>
      <c r="B491" s="442" t="s">
        <v>519</v>
      </c>
      <c r="C491" s="439">
        <v>802.85</v>
      </c>
      <c r="D491" s="440">
        <v>807.23333333333346</v>
      </c>
      <c r="E491" s="440">
        <v>796.01666666666688</v>
      </c>
      <c r="F491" s="440">
        <v>789.18333333333339</v>
      </c>
      <c r="G491" s="440">
        <v>777.96666666666681</v>
      </c>
      <c r="H491" s="440">
        <v>814.06666666666695</v>
      </c>
      <c r="I491" s="440">
        <v>825.28333333333342</v>
      </c>
      <c r="J491" s="440">
        <v>832.11666666666702</v>
      </c>
      <c r="K491" s="439">
        <v>818.45</v>
      </c>
      <c r="L491" s="439">
        <v>800.4</v>
      </c>
      <c r="M491" s="439">
        <v>1.10564</v>
      </c>
    </row>
    <row r="492" spans="1:13">
      <c r="A492" s="245">
        <v>482</v>
      </c>
      <c r="B492" s="442" t="s">
        <v>520</v>
      </c>
      <c r="C492" s="439">
        <v>47.3</v>
      </c>
      <c r="D492" s="440">
        <v>47.4</v>
      </c>
      <c r="E492" s="440">
        <v>46.65</v>
      </c>
      <c r="F492" s="440">
        <v>46</v>
      </c>
      <c r="G492" s="440">
        <v>45.25</v>
      </c>
      <c r="H492" s="440">
        <v>48.05</v>
      </c>
      <c r="I492" s="440">
        <v>48.8</v>
      </c>
      <c r="J492" s="440">
        <v>49.449999999999996</v>
      </c>
      <c r="K492" s="439">
        <v>48.15</v>
      </c>
      <c r="L492" s="439">
        <v>46.75</v>
      </c>
      <c r="M492" s="439">
        <v>37.576369999999997</v>
      </c>
    </row>
    <row r="493" spans="1:13">
      <c r="A493" s="245">
        <v>483</v>
      </c>
      <c r="B493" s="442" t="s">
        <v>521</v>
      </c>
      <c r="C493" s="439">
        <v>1404</v>
      </c>
      <c r="D493" s="440">
        <v>1401.3</v>
      </c>
      <c r="E493" s="440">
        <v>1373.6999999999998</v>
      </c>
      <c r="F493" s="440">
        <v>1343.3999999999999</v>
      </c>
      <c r="G493" s="440">
        <v>1315.7999999999997</v>
      </c>
      <c r="H493" s="440">
        <v>1431.6</v>
      </c>
      <c r="I493" s="440">
        <v>1459.1999999999998</v>
      </c>
      <c r="J493" s="440">
        <v>1489.5</v>
      </c>
      <c r="K493" s="439">
        <v>1428.9</v>
      </c>
      <c r="L493" s="439">
        <v>1371</v>
      </c>
      <c r="M493" s="439">
        <v>1.2173499999999999</v>
      </c>
    </row>
    <row r="494" spans="1:13">
      <c r="A494" s="245">
        <v>484</v>
      </c>
      <c r="B494" s="442" t="s">
        <v>278</v>
      </c>
      <c r="C494" s="439">
        <v>379.7</v>
      </c>
      <c r="D494" s="440">
        <v>380.86666666666662</v>
      </c>
      <c r="E494" s="440">
        <v>377.83333333333326</v>
      </c>
      <c r="F494" s="440">
        <v>375.96666666666664</v>
      </c>
      <c r="G494" s="440">
        <v>372.93333333333328</v>
      </c>
      <c r="H494" s="440">
        <v>382.73333333333323</v>
      </c>
      <c r="I494" s="440">
        <v>385.76666666666665</v>
      </c>
      <c r="J494" s="440">
        <v>387.63333333333321</v>
      </c>
      <c r="K494" s="439">
        <v>383.9</v>
      </c>
      <c r="L494" s="439">
        <v>379</v>
      </c>
      <c r="M494" s="439">
        <v>3.39317</v>
      </c>
    </row>
    <row r="495" spans="1:13">
      <c r="A495" s="245">
        <v>485</v>
      </c>
      <c r="B495" s="442" t="s">
        <v>522</v>
      </c>
      <c r="C495" s="439">
        <v>789.25</v>
      </c>
      <c r="D495" s="440">
        <v>829.55000000000007</v>
      </c>
      <c r="E495" s="440">
        <v>740.70000000000016</v>
      </c>
      <c r="F495" s="440">
        <v>692.15000000000009</v>
      </c>
      <c r="G495" s="440">
        <v>603.30000000000018</v>
      </c>
      <c r="H495" s="440">
        <v>878.10000000000014</v>
      </c>
      <c r="I495" s="440">
        <v>966.95</v>
      </c>
      <c r="J495" s="440">
        <v>1015.5000000000001</v>
      </c>
      <c r="K495" s="439">
        <v>918.4</v>
      </c>
      <c r="L495" s="439">
        <v>781</v>
      </c>
      <c r="M495" s="439">
        <v>25.52627</v>
      </c>
    </row>
    <row r="496" spans="1:13">
      <c r="A496" s="245">
        <v>486</v>
      </c>
      <c r="B496" s="442" t="s">
        <v>523</v>
      </c>
      <c r="C496" s="439">
        <v>2652.5</v>
      </c>
      <c r="D496" s="440">
        <v>2674.1666666666665</v>
      </c>
      <c r="E496" s="440">
        <v>2623.333333333333</v>
      </c>
      <c r="F496" s="440">
        <v>2594.1666666666665</v>
      </c>
      <c r="G496" s="440">
        <v>2543.333333333333</v>
      </c>
      <c r="H496" s="440">
        <v>2703.333333333333</v>
      </c>
      <c r="I496" s="440">
        <v>2754.1666666666661</v>
      </c>
      <c r="J496" s="440">
        <v>2783.333333333333</v>
      </c>
      <c r="K496" s="439">
        <v>2725</v>
      </c>
      <c r="L496" s="439">
        <v>2645</v>
      </c>
      <c r="M496" s="439">
        <v>1.0938300000000001</v>
      </c>
    </row>
    <row r="497" spans="1:13">
      <c r="A497" s="245">
        <v>487</v>
      </c>
      <c r="B497" s="442" t="s">
        <v>524</v>
      </c>
      <c r="C497" s="439">
        <v>1741.7</v>
      </c>
      <c r="D497" s="440">
        <v>1752.8</v>
      </c>
      <c r="E497" s="440">
        <v>1713.8999999999999</v>
      </c>
      <c r="F497" s="440">
        <v>1686.1</v>
      </c>
      <c r="G497" s="440">
        <v>1647.1999999999998</v>
      </c>
      <c r="H497" s="440">
        <v>1780.6</v>
      </c>
      <c r="I497" s="440">
        <v>1819.5</v>
      </c>
      <c r="J497" s="440">
        <v>1847.3</v>
      </c>
      <c r="K497" s="439">
        <v>1791.7</v>
      </c>
      <c r="L497" s="439">
        <v>1725</v>
      </c>
      <c r="M497" s="439">
        <v>1.3248899999999999</v>
      </c>
    </row>
    <row r="498" spans="1:13">
      <c r="A498" s="245">
        <v>488</v>
      </c>
      <c r="B498" s="442" t="s">
        <v>118</v>
      </c>
      <c r="C498" s="439">
        <v>9.9499999999999993</v>
      </c>
      <c r="D498" s="440">
        <v>9.9</v>
      </c>
      <c r="E498" s="440">
        <v>9.75</v>
      </c>
      <c r="F498" s="440">
        <v>9.5499999999999989</v>
      </c>
      <c r="G498" s="440">
        <v>9.3999999999999986</v>
      </c>
      <c r="H498" s="440">
        <v>10.100000000000001</v>
      </c>
      <c r="I498" s="440">
        <v>10.250000000000004</v>
      </c>
      <c r="J498" s="440">
        <v>10.450000000000003</v>
      </c>
      <c r="K498" s="439">
        <v>10.050000000000001</v>
      </c>
      <c r="L498" s="439">
        <v>9.6999999999999993</v>
      </c>
      <c r="M498" s="439">
        <v>1403.32528</v>
      </c>
    </row>
    <row r="499" spans="1:13">
      <c r="A499" s="245">
        <v>489</v>
      </c>
      <c r="B499" s="442" t="s">
        <v>195</v>
      </c>
      <c r="C499" s="439">
        <v>1055.2</v>
      </c>
      <c r="D499" s="440">
        <v>1053.3166666666668</v>
      </c>
      <c r="E499" s="440">
        <v>1046.9833333333336</v>
      </c>
      <c r="F499" s="440">
        <v>1038.7666666666667</v>
      </c>
      <c r="G499" s="440">
        <v>1032.4333333333334</v>
      </c>
      <c r="H499" s="440">
        <v>1061.5333333333338</v>
      </c>
      <c r="I499" s="440">
        <v>1067.8666666666672</v>
      </c>
      <c r="J499" s="440">
        <v>1076.0833333333339</v>
      </c>
      <c r="K499" s="439">
        <v>1059.6500000000001</v>
      </c>
      <c r="L499" s="439">
        <v>1045.0999999999999</v>
      </c>
      <c r="M499" s="439">
        <v>7.3635200000000003</v>
      </c>
    </row>
    <row r="500" spans="1:13">
      <c r="A500" s="245">
        <v>490</v>
      </c>
      <c r="B500" s="442" t="s">
        <v>525</v>
      </c>
      <c r="C500" s="439">
        <v>6832.1</v>
      </c>
      <c r="D500" s="440">
        <v>6840.7</v>
      </c>
      <c r="E500" s="440">
        <v>6791.4</v>
      </c>
      <c r="F500" s="440">
        <v>6750.7</v>
      </c>
      <c r="G500" s="440">
        <v>6701.4</v>
      </c>
      <c r="H500" s="440">
        <v>6881.4</v>
      </c>
      <c r="I500" s="440">
        <v>6930.7000000000007</v>
      </c>
      <c r="J500" s="440">
        <v>6971.4</v>
      </c>
      <c r="K500" s="439">
        <v>6890</v>
      </c>
      <c r="L500" s="439">
        <v>6800</v>
      </c>
      <c r="M500" s="439">
        <v>1.21E-2</v>
      </c>
    </row>
    <row r="501" spans="1:13">
      <c r="A501" s="245">
        <v>491</v>
      </c>
      <c r="B501" s="442" t="s">
        <v>526</v>
      </c>
      <c r="C501" s="439">
        <v>156.35</v>
      </c>
      <c r="D501" s="440">
        <v>157.11666666666667</v>
      </c>
      <c r="E501" s="440">
        <v>153.33333333333334</v>
      </c>
      <c r="F501" s="440">
        <v>150.31666666666666</v>
      </c>
      <c r="G501" s="440">
        <v>146.53333333333333</v>
      </c>
      <c r="H501" s="440">
        <v>160.13333333333335</v>
      </c>
      <c r="I501" s="440">
        <v>163.91666666666666</v>
      </c>
      <c r="J501" s="440">
        <v>166.93333333333337</v>
      </c>
      <c r="K501" s="439">
        <v>160.9</v>
      </c>
      <c r="L501" s="439">
        <v>154.1</v>
      </c>
      <c r="M501" s="439">
        <v>26.025870000000001</v>
      </c>
    </row>
    <row r="502" spans="1:13">
      <c r="A502" s="245">
        <v>492</v>
      </c>
      <c r="B502" s="442" t="s">
        <v>527</v>
      </c>
      <c r="C502" s="439">
        <v>94.9</v>
      </c>
      <c r="D502" s="440">
        <v>94.333333333333329</v>
      </c>
      <c r="E502" s="440">
        <v>93.36666666666666</v>
      </c>
      <c r="F502" s="440">
        <v>91.833333333333329</v>
      </c>
      <c r="G502" s="440">
        <v>90.86666666666666</v>
      </c>
      <c r="H502" s="440">
        <v>95.86666666666666</v>
      </c>
      <c r="I502" s="440">
        <v>96.833333333333329</v>
      </c>
      <c r="J502" s="440">
        <v>98.36666666666666</v>
      </c>
      <c r="K502" s="439">
        <v>95.3</v>
      </c>
      <c r="L502" s="439">
        <v>92.8</v>
      </c>
      <c r="M502" s="439">
        <v>28.357949999999999</v>
      </c>
    </row>
    <row r="503" spans="1:13">
      <c r="A503" s="245">
        <v>493</v>
      </c>
      <c r="B503" s="442" t="s">
        <v>771</v>
      </c>
      <c r="C503" s="439">
        <v>497.8</v>
      </c>
      <c r="D503" s="440">
        <v>498.7</v>
      </c>
      <c r="E503" s="440">
        <v>491.09999999999997</v>
      </c>
      <c r="F503" s="440">
        <v>484.4</v>
      </c>
      <c r="G503" s="440">
        <v>476.79999999999995</v>
      </c>
      <c r="H503" s="440">
        <v>505.4</v>
      </c>
      <c r="I503" s="440">
        <v>513</v>
      </c>
      <c r="J503" s="440">
        <v>519.70000000000005</v>
      </c>
      <c r="K503" s="439">
        <v>506.3</v>
      </c>
      <c r="L503" s="439">
        <v>492</v>
      </c>
      <c r="M503" s="439">
        <v>2.7989600000000001</v>
      </c>
    </row>
    <row r="504" spans="1:13">
      <c r="A504" s="245">
        <v>494</v>
      </c>
      <c r="B504" s="442" t="s">
        <v>528</v>
      </c>
      <c r="C504" s="439">
        <v>2162.0500000000002</v>
      </c>
      <c r="D504" s="440">
        <v>2153.3833333333332</v>
      </c>
      <c r="E504" s="440">
        <v>2134.7666666666664</v>
      </c>
      <c r="F504" s="440">
        <v>2107.4833333333331</v>
      </c>
      <c r="G504" s="440">
        <v>2088.8666666666663</v>
      </c>
      <c r="H504" s="440">
        <v>2180.6666666666665</v>
      </c>
      <c r="I504" s="440">
        <v>2199.2833333333333</v>
      </c>
      <c r="J504" s="440">
        <v>2226.5666666666666</v>
      </c>
      <c r="K504" s="439">
        <v>2172</v>
      </c>
      <c r="L504" s="439">
        <v>2126.1</v>
      </c>
      <c r="M504" s="439">
        <v>0.82765999999999995</v>
      </c>
    </row>
    <row r="505" spans="1:13">
      <c r="A505" s="245">
        <v>495</v>
      </c>
      <c r="B505" s="442" t="s">
        <v>196</v>
      </c>
      <c r="C505" s="439">
        <v>554.25</v>
      </c>
      <c r="D505" s="440">
        <v>551.76666666666665</v>
      </c>
      <c r="E505" s="440">
        <v>548.0333333333333</v>
      </c>
      <c r="F505" s="440">
        <v>541.81666666666661</v>
      </c>
      <c r="G505" s="440">
        <v>538.08333333333326</v>
      </c>
      <c r="H505" s="440">
        <v>557.98333333333335</v>
      </c>
      <c r="I505" s="440">
        <v>561.7166666666667</v>
      </c>
      <c r="J505" s="440">
        <v>567.93333333333339</v>
      </c>
      <c r="K505" s="439">
        <v>555.5</v>
      </c>
      <c r="L505" s="439">
        <v>545.54999999999995</v>
      </c>
      <c r="M505" s="439">
        <v>57.207439999999998</v>
      </c>
    </row>
    <row r="506" spans="1:13">
      <c r="A506" s="245">
        <v>496</v>
      </c>
      <c r="B506" s="442" t="s">
        <v>529</v>
      </c>
      <c r="C506" s="439">
        <v>663.4</v>
      </c>
      <c r="D506" s="440">
        <v>662.98333333333323</v>
      </c>
      <c r="E506" s="440">
        <v>656.41666666666652</v>
      </c>
      <c r="F506" s="440">
        <v>649.43333333333328</v>
      </c>
      <c r="G506" s="440">
        <v>642.86666666666656</v>
      </c>
      <c r="H506" s="440">
        <v>669.96666666666647</v>
      </c>
      <c r="I506" s="440">
        <v>676.5333333333333</v>
      </c>
      <c r="J506" s="440">
        <v>683.51666666666642</v>
      </c>
      <c r="K506" s="439">
        <v>669.55</v>
      </c>
      <c r="L506" s="439">
        <v>656</v>
      </c>
      <c r="M506" s="439">
        <v>5.5739799999999997</v>
      </c>
    </row>
    <row r="507" spans="1:13">
      <c r="A507" s="245">
        <v>497</v>
      </c>
      <c r="B507" s="442" t="s">
        <v>197</v>
      </c>
      <c r="C507" s="439">
        <v>14.65</v>
      </c>
      <c r="D507" s="440">
        <v>14.550000000000002</v>
      </c>
      <c r="E507" s="440">
        <v>14.300000000000004</v>
      </c>
      <c r="F507" s="440">
        <v>13.950000000000001</v>
      </c>
      <c r="G507" s="440">
        <v>13.700000000000003</v>
      </c>
      <c r="H507" s="440">
        <v>14.900000000000006</v>
      </c>
      <c r="I507" s="440">
        <v>15.150000000000002</v>
      </c>
      <c r="J507" s="440">
        <v>15.500000000000007</v>
      </c>
      <c r="K507" s="439">
        <v>14.8</v>
      </c>
      <c r="L507" s="439">
        <v>14.2</v>
      </c>
      <c r="M507" s="439">
        <v>1288.49317</v>
      </c>
    </row>
    <row r="508" spans="1:13">
      <c r="A508" s="245">
        <v>498</v>
      </c>
      <c r="B508" s="442" t="s">
        <v>198</v>
      </c>
      <c r="C508" s="439">
        <v>222.1</v>
      </c>
      <c r="D508" s="440">
        <v>220.68333333333331</v>
      </c>
      <c r="E508" s="440">
        <v>216.91666666666663</v>
      </c>
      <c r="F508" s="440">
        <v>211.73333333333332</v>
      </c>
      <c r="G508" s="440">
        <v>207.96666666666664</v>
      </c>
      <c r="H508" s="440">
        <v>225.86666666666662</v>
      </c>
      <c r="I508" s="440">
        <v>229.63333333333333</v>
      </c>
      <c r="J508" s="440">
        <v>234.81666666666661</v>
      </c>
      <c r="K508" s="439">
        <v>224.45</v>
      </c>
      <c r="L508" s="439">
        <v>215.5</v>
      </c>
      <c r="M508" s="439">
        <v>240.55744999999999</v>
      </c>
    </row>
    <row r="509" spans="1:13">
      <c r="A509" s="245">
        <v>499</v>
      </c>
      <c r="B509" s="442" t="s">
        <v>530</v>
      </c>
      <c r="C509" s="439">
        <v>312.64999999999998</v>
      </c>
      <c r="D509" s="440">
        <v>313.61666666666662</v>
      </c>
      <c r="E509" s="440">
        <v>308.03333333333325</v>
      </c>
      <c r="F509" s="440">
        <v>303.41666666666663</v>
      </c>
      <c r="G509" s="440">
        <v>297.83333333333326</v>
      </c>
      <c r="H509" s="440">
        <v>318.23333333333323</v>
      </c>
      <c r="I509" s="440">
        <v>323.81666666666661</v>
      </c>
      <c r="J509" s="440">
        <v>328.43333333333322</v>
      </c>
      <c r="K509" s="439">
        <v>319.2</v>
      </c>
      <c r="L509" s="439">
        <v>309</v>
      </c>
      <c r="M509" s="439">
        <v>9.31236</v>
      </c>
    </row>
    <row r="510" spans="1:13">
      <c r="A510" s="245">
        <v>500</v>
      </c>
      <c r="B510" s="442" t="s">
        <v>531</v>
      </c>
      <c r="C510" s="439">
        <v>2069.8000000000002</v>
      </c>
      <c r="D510" s="440">
        <v>2072.9333333333334</v>
      </c>
      <c r="E510" s="440">
        <v>2058.8666666666668</v>
      </c>
      <c r="F510" s="440">
        <v>2047.9333333333334</v>
      </c>
      <c r="G510" s="440">
        <v>2033.8666666666668</v>
      </c>
      <c r="H510" s="440">
        <v>2083.8666666666668</v>
      </c>
      <c r="I510" s="440">
        <v>2097.9333333333334</v>
      </c>
      <c r="J510" s="440">
        <v>2108.8666666666668</v>
      </c>
      <c r="K510" s="439">
        <v>2087</v>
      </c>
      <c r="L510" s="439">
        <v>2062</v>
      </c>
      <c r="M510" s="439">
        <v>0.20143</v>
      </c>
    </row>
    <row r="511" spans="1:13">
      <c r="A511" s="245">
        <v>501</v>
      </c>
      <c r="B511" s="442" t="s">
        <v>741</v>
      </c>
      <c r="C511" s="439">
        <v>1344.35</v>
      </c>
      <c r="D511" s="440">
        <v>1341.7833333333333</v>
      </c>
      <c r="E511" s="440">
        <v>1304.5666666666666</v>
      </c>
      <c r="F511" s="440">
        <v>1264.7833333333333</v>
      </c>
      <c r="G511" s="440">
        <v>1227.5666666666666</v>
      </c>
      <c r="H511" s="440">
        <v>1381.5666666666666</v>
      </c>
      <c r="I511" s="440">
        <v>1418.7833333333333</v>
      </c>
      <c r="J511" s="440">
        <v>1458.5666666666666</v>
      </c>
      <c r="K511" s="439">
        <v>1379</v>
      </c>
      <c r="L511" s="439">
        <v>1302</v>
      </c>
      <c r="M511" s="439">
        <v>1.6228100000000001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24"/>
      <c r="B5" s="524"/>
      <c r="C5" s="525"/>
      <c r="D5" s="525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26" t="s">
        <v>533</v>
      </c>
      <c r="C7" s="526"/>
      <c r="D7" s="239">
        <f>Main!B10</f>
        <v>44358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44357</v>
      </c>
      <c r="B10" s="244">
        <v>540615</v>
      </c>
      <c r="C10" s="245" t="s">
        <v>926</v>
      </c>
      <c r="D10" s="245" t="s">
        <v>927</v>
      </c>
      <c r="E10" s="469" t="s">
        <v>543</v>
      </c>
      <c r="F10" s="338">
        <v>135000</v>
      </c>
      <c r="G10" s="244">
        <v>8.23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44357</v>
      </c>
      <c r="B11" s="244">
        <v>540615</v>
      </c>
      <c r="C11" s="245" t="s">
        <v>926</v>
      </c>
      <c r="D11" s="245" t="s">
        <v>989</v>
      </c>
      <c r="E11" s="245" t="s">
        <v>542</v>
      </c>
      <c r="F11" s="338">
        <v>80459</v>
      </c>
      <c r="G11" s="244">
        <v>8.2100000000000009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44357</v>
      </c>
      <c r="B12" s="244">
        <v>540615</v>
      </c>
      <c r="C12" s="245" t="s">
        <v>926</v>
      </c>
      <c r="D12" s="245" t="s">
        <v>989</v>
      </c>
      <c r="E12" s="469" t="s">
        <v>543</v>
      </c>
      <c r="F12" s="338">
        <v>35000</v>
      </c>
      <c r="G12" s="244">
        <v>8.08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44357</v>
      </c>
      <c r="B13" s="244">
        <v>538778</v>
      </c>
      <c r="C13" s="245" t="s">
        <v>990</v>
      </c>
      <c r="D13" s="245" t="s">
        <v>955</v>
      </c>
      <c r="E13" s="469" t="s">
        <v>542</v>
      </c>
      <c r="F13" s="338">
        <v>91907</v>
      </c>
      <c r="G13" s="244">
        <v>43.68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44357</v>
      </c>
      <c r="B14" s="244">
        <v>538778</v>
      </c>
      <c r="C14" s="245" t="s">
        <v>990</v>
      </c>
      <c r="D14" s="245" t="s">
        <v>955</v>
      </c>
      <c r="E14" s="245" t="s">
        <v>543</v>
      </c>
      <c r="F14" s="338">
        <v>91766</v>
      </c>
      <c r="G14" s="244">
        <v>44.25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44357</v>
      </c>
      <c r="B15" s="244">
        <v>538778</v>
      </c>
      <c r="C15" s="245" t="s">
        <v>990</v>
      </c>
      <c r="D15" s="245" t="s">
        <v>991</v>
      </c>
      <c r="E15" s="245" t="s">
        <v>543</v>
      </c>
      <c r="F15" s="338">
        <v>93861</v>
      </c>
      <c r="G15" s="244">
        <v>45.54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44357</v>
      </c>
      <c r="B16" s="244">
        <v>511463</v>
      </c>
      <c r="C16" s="245" t="s">
        <v>992</v>
      </c>
      <c r="D16" s="245" t="s">
        <v>993</v>
      </c>
      <c r="E16" s="245" t="s">
        <v>543</v>
      </c>
      <c r="F16" s="338">
        <v>43676</v>
      </c>
      <c r="G16" s="244">
        <v>18.95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44357</v>
      </c>
      <c r="B17" s="244">
        <v>500009</v>
      </c>
      <c r="C17" s="245" t="s">
        <v>994</v>
      </c>
      <c r="D17" s="245" t="s">
        <v>995</v>
      </c>
      <c r="E17" s="245" t="s">
        <v>542</v>
      </c>
      <c r="F17" s="338">
        <v>876252</v>
      </c>
      <c r="G17" s="244">
        <v>46.74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44357</v>
      </c>
      <c r="B18" s="244">
        <v>500009</v>
      </c>
      <c r="C18" s="245" t="s">
        <v>994</v>
      </c>
      <c r="D18" s="245" t="s">
        <v>995</v>
      </c>
      <c r="E18" s="469" t="s">
        <v>543</v>
      </c>
      <c r="F18" s="338">
        <v>219421</v>
      </c>
      <c r="G18" s="244">
        <v>46.49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44357</v>
      </c>
      <c r="B19" s="244">
        <v>500009</v>
      </c>
      <c r="C19" s="245" t="s">
        <v>994</v>
      </c>
      <c r="D19" s="245" t="s">
        <v>973</v>
      </c>
      <c r="E19" s="245" t="s">
        <v>542</v>
      </c>
      <c r="F19" s="338">
        <v>410294</v>
      </c>
      <c r="G19" s="244">
        <v>46.67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44357</v>
      </c>
      <c r="B20" s="244">
        <v>500009</v>
      </c>
      <c r="C20" s="245" t="s">
        <v>994</v>
      </c>
      <c r="D20" s="245" t="s">
        <v>996</v>
      </c>
      <c r="E20" s="245" t="s">
        <v>542</v>
      </c>
      <c r="F20" s="338">
        <v>1915316</v>
      </c>
      <c r="G20" s="244">
        <v>46.21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44357</v>
      </c>
      <c r="B21" s="244">
        <v>500009</v>
      </c>
      <c r="C21" s="245" t="s">
        <v>994</v>
      </c>
      <c r="D21" s="245" t="s">
        <v>973</v>
      </c>
      <c r="E21" s="245" t="s">
        <v>543</v>
      </c>
      <c r="F21" s="338">
        <v>308594</v>
      </c>
      <c r="G21" s="244">
        <v>47.53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44357</v>
      </c>
      <c r="B22" s="244">
        <v>500009</v>
      </c>
      <c r="C22" s="245" t="s">
        <v>994</v>
      </c>
      <c r="D22" s="245" t="s">
        <v>996</v>
      </c>
      <c r="E22" s="469" t="s">
        <v>543</v>
      </c>
      <c r="F22" s="338">
        <v>838822</v>
      </c>
      <c r="G22" s="244">
        <v>47.36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44357</v>
      </c>
      <c r="B23" s="244">
        <v>524640</v>
      </c>
      <c r="C23" s="245" t="s">
        <v>907</v>
      </c>
      <c r="D23" s="245" t="s">
        <v>997</v>
      </c>
      <c r="E23" s="245" t="s">
        <v>543</v>
      </c>
      <c r="F23" s="338">
        <v>200000</v>
      </c>
      <c r="G23" s="244">
        <v>55.02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44357</v>
      </c>
      <c r="B24" s="244">
        <v>524640</v>
      </c>
      <c r="C24" s="245" t="s">
        <v>907</v>
      </c>
      <c r="D24" s="245" t="s">
        <v>998</v>
      </c>
      <c r="E24" s="245" t="s">
        <v>542</v>
      </c>
      <c r="F24" s="338">
        <v>102650</v>
      </c>
      <c r="G24" s="244">
        <v>57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44357</v>
      </c>
      <c r="B25" s="244">
        <v>524640</v>
      </c>
      <c r="C25" s="245" t="s">
        <v>907</v>
      </c>
      <c r="D25" s="245" t="s">
        <v>999</v>
      </c>
      <c r="E25" s="469" t="s">
        <v>542</v>
      </c>
      <c r="F25" s="338">
        <v>108573</v>
      </c>
      <c r="G25" s="244">
        <v>57.04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44357</v>
      </c>
      <c r="B26" s="244">
        <v>524640</v>
      </c>
      <c r="C26" s="245" t="s">
        <v>907</v>
      </c>
      <c r="D26" s="245" t="s">
        <v>998</v>
      </c>
      <c r="E26" s="245" t="s">
        <v>543</v>
      </c>
      <c r="F26" s="338">
        <v>2650</v>
      </c>
      <c r="G26" s="244">
        <v>58.65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44357</v>
      </c>
      <c r="B27" s="244">
        <v>524640</v>
      </c>
      <c r="C27" s="245" t="s">
        <v>907</v>
      </c>
      <c r="D27" s="245" t="s">
        <v>999</v>
      </c>
      <c r="E27" s="469" t="s">
        <v>543</v>
      </c>
      <c r="F27" s="338">
        <v>83573</v>
      </c>
      <c r="G27" s="244">
        <v>57.05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44357</v>
      </c>
      <c r="B28" s="244">
        <v>543209</v>
      </c>
      <c r="C28" s="245" t="s">
        <v>946</v>
      </c>
      <c r="D28" s="245" t="s">
        <v>947</v>
      </c>
      <c r="E28" s="469" t="s">
        <v>543</v>
      </c>
      <c r="F28" s="338">
        <v>12000</v>
      </c>
      <c r="G28" s="244">
        <v>18.8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44357</v>
      </c>
      <c r="B29" s="244">
        <v>531752</v>
      </c>
      <c r="C29" s="245" t="s">
        <v>948</v>
      </c>
      <c r="D29" s="245" t="s">
        <v>845</v>
      </c>
      <c r="E29" s="245" t="s">
        <v>542</v>
      </c>
      <c r="F29" s="338">
        <v>8471891</v>
      </c>
      <c r="G29" s="244">
        <v>0.28999999999999998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44357</v>
      </c>
      <c r="B30" s="244">
        <v>523019</v>
      </c>
      <c r="C30" s="245" t="s">
        <v>949</v>
      </c>
      <c r="D30" s="245" t="s">
        <v>950</v>
      </c>
      <c r="E30" s="469" t="s">
        <v>542</v>
      </c>
      <c r="F30" s="338">
        <v>26825</v>
      </c>
      <c r="G30" s="244">
        <v>31.73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44357</v>
      </c>
      <c r="B31" s="244">
        <v>526731</v>
      </c>
      <c r="C31" s="245" t="s">
        <v>908</v>
      </c>
      <c r="D31" s="245" t="s">
        <v>1000</v>
      </c>
      <c r="E31" s="469" t="s">
        <v>543</v>
      </c>
      <c r="F31" s="338">
        <v>44006</v>
      </c>
      <c r="G31" s="244">
        <v>103.49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44357</v>
      </c>
      <c r="B32" s="244">
        <v>532386</v>
      </c>
      <c r="C32" s="245" t="s">
        <v>951</v>
      </c>
      <c r="D32" s="245" t="s">
        <v>1001</v>
      </c>
      <c r="E32" s="245" t="s">
        <v>543</v>
      </c>
      <c r="F32" s="338">
        <v>93781</v>
      </c>
      <c r="G32" s="244">
        <v>15.38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44357</v>
      </c>
      <c r="B33" s="244">
        <v>539800</v>
      </c>
      <c r="C33" s="245" t="s">
        <v>909</v>
      </c>
      <c r="D33" s="245" t="s">
        <v>911</v>
      </c>
      <c r="E33" s="469" t="s">
        <v>543</v>
      </c>
      <c r="F33" s="338">
        <v>100000</v>
      </c>
      <c r="G33" s="244">
        <v>16.239999999999998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44357</v>
      </c>
      <c r="B34" s="244">
        <v>539800</v>
      </c>
      <c r="C34" s="245" t="s">
        <v>909</v>
      </c>
      <c r="D34" s="245" t="s">
        <v>1002</v>
      </c>
      <c r="E34" s="245" t="s">
        <v>542</v>
      </c>
      <c r="F34" s="338">
        <v>104857</v>
      </c>
      <c r="G34" s="244">
        <v>16.239999999999998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44357</v>
      </c>
      <c r="B35" s="244">
        <v>539800</v>
      </c>
      <c r="C35" s="245" t="s">
        <v>909</v>
      </c>
      <c r="D35" s="245" t="s">
        <v>1002</v>
      </c>
      <c r="E35" s="469" t="s">
        <v>543</v>
      </c>
      <c r="F35" s="338">
        <v>139857</v>
      </c>
      <c r="G35" s="244">
        <v>16.23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44357</v>
      </c>
      <c r="B36" s="244">
        <v>539800</v>
      </c>
      <c r="C36" s="245" t="s">
        <v>909</v>
      </c>
      <c r="D36" s="245" t="s">
        <v>1003</v>
      </c>
      <c r="E36" s="245" t="s">
        <v>543</v>
      </c>
      <c r="F36" s="338">
        <v>122500</v>
      </c>
      <c r="G36" s="244">
        <v>16.23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44357</v>
      </c>
      <c r="B37" s="244">
        <v>539800</v>
      </c>
      <c r="C37" s="245" t="s">
        <v>909</v>
      </c>
      <c r="D37" s="245" t="s">
        <v>910</v>
      </c>
      <c r="E37" s="469" t="s">
        <v>542</v>
      </c>
      <c r="F37" s="338">
        <v>300054</v>
      </c>
      <c r="G37" s="244">
        <v>16.23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44357</v>
      </c>
      <c r="B38" s="244">
        <v>539800</v>
      </c>
      <c r="C38" s="245" t="s">
        <v>909</v>
      </c>
      <c r="D38" s="245" t="s">
        <v>910</v>
      </c>
      <c r="E38" s="245" t="s">
        <v>543</v>
      </c>
      <c r="F38" s="338">
        <v>300054</v>
      </c>
      <c r="G38" s="244">
        <v>16.239999999999998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44357</v>
      </c>
      <c r="B39" s="244">
        <v>542155</v>
      </c>
      <c r="C39" s="245" t="s">
        <v>1004</v>
      </c>
      <c r="D39" s="245" t="s">
        <v>1005</v>
      </c>
      <c r="E39" s="469" t="s">
        <v>542</v>
      </c>
      <c r="F39" s="338">
        <v>52000</v>
      </c>
      <c r="G39" s="244">
        <v>3.22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44357</v>
      </c>
      <c r="B40" s="244">
        <v>542155</v>
      </c>
      <c r="C40" s="245" t="s">
        <v>1004</v>
      </c>
      <c r="D40" s="245" t="s">
        <v>1006</v>
      </c>
      <c r="E40" s="469" t="s">
        <v>543</v>
      </c>
      <c r="F40" s="338">
        <v>154000</v>
      </c>
      <c r="G40" s="244">
        <v>3.18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44357</v>
      </c>
      <c r="B41" s="244">
        <v>526703</v>
      </c>
      <c r="C41" s="245" t="s">
        <v>1007</v>
      </c>
      <c r="D41" s="245" t="s">
        <v>950</v>
      </c>
      <c r="E41" s="245" t="s">
        <v>542</v>
      </c>
      <c r="F41" s="338">
        <v>30571</v>
      </c>
      <c r="G41" s="244">
        <v>72.56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44357</v>
      </c>
      <c r="B42" s="244">
        <v>526703</v>
      </c>
      <c r="C42" s="245" t="s">
        <v>1007</v>
      </c>
      <c r="D42" s="245" t="s">
        <v>1008</v>
      </c>
      <c r="E42" s="245" t="s">
        <v>543</v>
      </c>
      <c r="F42" s="338">
        <v>16164</v>
      </c>
      <c r="G42" s="244">
        <v>70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44357</v>
      </c>
      <c r="B43" s="244">
        <v>542918</v>
      </c>
      <c r="C43" s="245" t="s">
        <v>1009</v>
      </c>
      <c r="D43" s="245" t="s">
        <v>1010</v>
      </c>
      <c r="E43" s="469" t="s">
        <v>542</v>
      </c>
      <c r="F43" s="338">
        <v>24000</v>
      </c>
      <c r="G43" s="244">
        <v>25.25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44357</v>
      </c>
      <c r="B44" s="244">
        <v>542653</v>
      </c>
      <c r="C44" s="245" t="s">
        <v>1011</v>
      </c>
      <c r="D44" s="245" t="s">
        <v>1012</v>
      </c>
      <c r="E44" s="469" t="s">
        <v>542</v>
      </c>
      <c r="F44" s="338">
        <v>144000</v>
      </c>
      <c r="G44" s="244">
        <v>2.74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44357</v>
      </c>
      <c r="B45" s="244">
        <v>530915</v>
      </c>
      <c r="C45" s="245" t="s">
        <v>1013</v>
      </c>
      <c r="D45" s="245" t="s">
        <v>1014</v>
      </c>
      <c r="E45" s="245" t="s">
        <v>543</v>
      </c>
      <c r="F45" s="338">
        <v>47710</v>
      </c>
      <c r="G45" s="244">
        <v>3.15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44357</v>
      </c>
      <c r="B46" s="244">
        <v>531337</v>
      </c>
      <c r="C46" s="245" t="s">
        <v>967</v>
      </c>
      <c r="D46" s="245" t="s">
        <v>1015</v>
      </c>
      <c r="E46" s="469" t="s">
        <v>542</v>
      </c>
      <c r="F46" s="338">
        <v>597727</v>
      </c>
      <c r="G46" s="244">
        <v>9.6999999999999993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44357</v>
      </c>
      <c r="B47" s="244">
        <v>512036</v>
      </c>
      <c r="C47" s="245" t="s">
        <v>1016</v>
      </c>
      <c r="D47" s="245" t="s">
        <v>1017</v>
      </c>
      <c r="E47" s="245" t="s">
        <v>543</v>
      </c>
      <c r="F47" s="338">
        <v>12574</v>
      </c>
      <c r="G47" s="244">
        <v>26.75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44357</v>
      </c>
      <c r="B48" s="244">
        <v>512036</v>
      </c>
      <c r="C48" s="245" t="s">
        <v>1016</v>
      </c>
      <c r="D48" s="245" t="s">
        <v>1018</v>
      </c>
      <c r="E48" s="469" t="s">
        <v>542</v>
      </c>
      <c r="F48" s="338">
        <v>12464</v>
      </c>
      <c r="G48" s="244">
        <v>26.75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44357</v>
      </c>
      <c r="B49" s="244">
        <v>539679</v>
      </c>
      <c r="C49" s="245" t="s">
        <v>896</v>
      </c>
      <c r="D49" s="245" t="s">
        <v>1019</v>
      </c>
      <c r="E49" s="469" t="s">
        <v>543</v>
      </c>
      <c r="F49" s="338">
        <v>81453</v>
      </c>
      <c r="G49" s="244">
        <v>10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44357</v>
      </c>
      <c r="B50" s="244">
        <v>539679</v>
      </c>
      <c r="C50" s="245" t="s">
        <v>896</v>
      </c>
      <c r="D50" s="245" t="s">
        <v>1020</v>
      </c>
      <c r="E50" s="245" t="s">
        <v>542</v>
      </c>
      <c r="F50" s="338">
        <v>65000</v>
      </c>
      <c r="G50" s="244">
        <v>10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44357</v>
      </c>
      <c r="B51" s="244">
        <v>539679</v>
      </c>
      <c r="C51" s="245" t="s">
        <v>896</v>
      </c>
      <c r="D51" s="245" t="s">
        <v>1021</v>
      </c>
      <c r="E51" s="245" t="s">
        <v>542</v>
      </c>
      <c r="F51" s="338">
        <v>62808</v>
      </c>
      <c r="G51" s="244">
        <v>10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44357</v>
      </c>
      <c r="B52" s="244">
        <v>532054</v>
      </c>
      <c r="C52" s="245" t="s">
        <v>1022</v>
      </c>
      <c r="D52" s="245" t="s">
        <v>1023</v>
      </c>
      <c r="E52" s="245" t="s">
        <v>542</v>
      </c>
      <c r="F52" s="338">
        <v>350450</v>
      </c>
      <c r="G52" s="244">
        <v>353.55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44357</v>
      </c>
      <c r="B53" s="244">
        <v>532054</v>
      </c>
      <c r="C53" s="245" t="s">
        <v>1022</v>
      </c>
      <c r="D53" s="245" t="s">
        <v>1024</v>
      </c>
      <c r="E53" s="469" t="s">
        <v>543</v>
      </c>
      <c r="F53" s="338">
        <v>350450</v>
      </c>
      <c r="G53" s="244">
        <v>353.55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44357</v>
      </c>
      <c r="B54" s="244">
        <v>505523</v>
      </c>
      <c r="C54" s="245" t="s">
        <v>1025</v>
      </c>
      <c r="D54" s="245" t="s">
        <v>1026</v>
      </c>
      <c r="E54" s="469" t="s">
        <v>543</v>
      </c>
      <c r="F54" s="338">
        <v>1100000</v>
      </c>
      <c r="G54" s="244">
        <v>0.52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44357</v>
      </c>
      <c r="B55" s="244">
        <v>505850</v>
      </c>
      <c r="C55" s="245" t="s">
        <v>1027</v>
      </c>
      <c r="D55" s="245" t="s">
        <v>1028</v>
      </c>
      <c r="E55" s="245" t="s">
        <v>543</v>
      </c>
      <c r="F55" s="338">
        <v>100000</v>
      </c>
      <c r="G55" s="244">
        <v>61.61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44357</v>
      </c>
      <c r="B56" s="244">
        <v>534563</v>
      </c>
      <c r="C56" s="245" t="s">
        <v>1029</v>
      </c>
      <c r="D56" s="245" t="s">
        <v>1030</v>
      </c>
      <c r="E56" s="245" t="s">
        <v>543</v>
      </c>
      <c r="F56" s="338">
        <v>48000</v>
      </c>
      <c r="G56" s="244">
        <v>7.21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44357</v>
      </c>
      <c r="B57" s="244">
        <v>539519</v>
      </c>
      <c r="C57" s="245" t="s">
        <v>928</v>
      </c>
      <c r="D57" s="245" t="s">
        <v>1031</v>
      </c>
      <c r="E57" s="469" t="s">
        <v>542</v>
      </c>
      <c r="F57" s="338">
        <v>33692</v>
      </c>
      <c r="G57" s="244">
        <v>20.93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44357</v>
      </c>
      <c r="B58" s="244">
        <v>539519</v>
      </c>
      <c r="C58" s="245" t="s">
        <v>928</v>
      </c>
      <c r="D58" s="245" t="s">
        <v>1031</v>
      </c>
      <c r="E58" s="245" t="s">
        <v>543</v>
      </c>
      <c r="F58" s="338">
        <v>2851</v>
      </c>
      <c r="G58" s="244">
        <v>21.41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44357</v>
      </c>
      <c r="B59" s="244">
        <v>539767</v>
      </c>
      <c r="C59" s="245" t="s">
        <v>952</v>
      </c>
      <c r="D59" s="245" t="s">
        <v>1032</v>
      </c>
      <c r="E59" s="245" t="s">
        <v>543</v>
      </c>
      <c r="F59" s="338">
        <v>33963</v>
      </c>
      <c r="G59" s="244">
        <v>7.1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44357</v>
      </c>
      <c r="B60" s="244">
        <v>533080</v>
      </c>
      <c r="C60" s="245" t="s">
        <v>711</v>
      </c>
      <c r="D60" s="245" t="s">
        <v>1023</v>
      </c>
      <c r="E60" s="245" t="s">
        <v>542</v>
      </c>
      <c r="F60" s="338">
        <v>600000</v>
      </c>
      <c r="G60" s="244">
        <v>499.35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44357</v>
      </c>
      <c r="B61" s="244">
        <v>533080</v>
      </c>
      <c r="C61" s="245" t="s">
        <v>711</v>
      </c>
      <c r="D61" s="245" t="s">
        <v>1024</v>
      </c>
      <c r="E61" s="245" t="s">
        <v>543</v>
      </c>
      <c r="F61" s="338">
        <v>600000</v>
      </c>
      <c r="G61" s="244">
        <v>499.35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44357</v>
      </c>
      <c r="B62" s="244">
        <v>540809</v>
      </c>
      <c r="C62" s="222" t="s">
        <v>953</v>
      </c>
      <c r="D62" s="222" t="s">
        <v>930</v>
      </c>
      <c r="E62" s="245" t="s">
        <v>542</v>
      </c>
      <c r="F62" s="338">
        <v>72000</v>
      </c>
      <c r="G62" s="244">
        <v>5.3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44357</v>
      </c>
      <c r="B63" s="244">
        <v>540809</v>
      </c>
      <c r="C63" s="245" t="s">
        <v>953</v>
      </c>
      <c r="D63" s="245" t="s">
        <v>913</v>
      </c>
      <c r="E63" s="245" t="s">
        <v>542</v>
      </c>
      <c r="F63" s="338">
        <v>96000</v>
      </c>
      <c r="G63" s="244">
        <v>5.6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44357</v>
      </c>
      <c r="B64" s="244">
        <v>540809</v>
      </c>
      <c r="C64" s="245" t="s">
        <v>953</v>
      </c>
      <c r="D64" s="245" t="s">
        <v>913</v>
      </c>
      <c r="E64" s="245" t="s">
        <v>543</v>
      </c>
      <c r="F64" s="338">
        <v>16000</v>
      </c>
      <c r="G64" s="244">
        <v>5.2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44357</v>
      </c>
      <c r="B65" s="244">
        <v>540809</v>
      </c>
      <c r="C65" s="245" t="s">
        <v>953</v>
      </c>
      <c r="D65" s="245" t="s">
        <v>954</v>
      </c>
      <c r="E65" s="245" t="s">
        <v>543</v>
      </c>
      <c r="F65" s="338">
        <v>168000</v>
      </c>
      <c r="G65" s="244">
        <v>5.47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44357</v>
      </c>
      <c r="B66" s="244">
        <v>531254</v>
      </c>
      <c r="C66" s="245" t="s">
        <v>1033</v>
      </c>
      <c r="D66" s="245" t="s">
        <v>1034</v>
      </c>
      <c r="E66" s="245" t="s">
        <v>542</v>
      </c>
      <c r="F66" s="338">
        <v>50000</v>
      </c>
      <c r="G66" s="244">
        <v>25.62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44357</v>
      </c>
      <c r="B67" s="244">
        <v>531254</v>
      </c>
      <c r="C67" s="245" t="s">
        <v>1033</v>
      </c>
      <c r="D67" s="245" t="s">
        <v>1035</v>
      </c>
      <c r="E67" s="245" t="s">
        <v>543</v>
      </c>
      <c r="F67" s="338">
        <v>50000</v>
      </c>
      <c r="G67" s="244">
        <v>25.63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44357</v>
      </c>
      <c r="B68" s="244">
        <v>540198</v>
      </c>
      <c r="C68" s="245" t="s">
        <v>929</v>
      </c>
      <c r="D68" s="245" t="s">
        <v>1036</v>
      </c>
      <c r="E68" s="245" t="s">
        <v>542</v>
      </c>
      <c r="F68" s="338">
        <v>41116</v>
      </c>
      <c r="G68" s="244">
        <v>31.92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44357</v>
      </c>
      <c r="B69" s="244">
        <v>540198</v>
      </c>
      <c r="C69" s="245" t="s">
        <v>929</v>
      </c>
      <c r="D69" s="245" t="s">
        <v>1037</v>
      </c>
      <c r="E69" s="245" t="s">
        <v>543</v>
      </c>
      <c r="F69" s="338">
        <v>35166</v>
      </c>
      <c r="G69" s="244">
        <v>31.81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44357</v>
      </c>
      <c r="B70" s="244">
        <v>531637</v>
      </c>
      <c r="C70" s="245" t="s">
        <v>1038</v>
      </c>
      <c r="D70" s="245" t="s">
        <v>1039</v>
      </c>
      <c r="E70" s="245" t="s">
        <v>543</v>
      </c>
      <c r="F70" s="338">
        <v>30000</v>
      </c>
      <c r="G70" s="244">
        <v>79.319999999999993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44357</v>
      </c>
      <c r="B71" s="244">
        <v>512217</v>
      </c>
      <c r="C71" s="245" t="s">
        <v>1040</v>
      </c>
      <c r="D71" s="245" t="s">
        <v>1041</v>
      </c>
      <c r="E71" s="245" t="s">
        <v>543</v>
      </c>
      <c r="F71" s="338">
        <v>37443</v>
      </c>
      <c r="G71" s="244">
        <v>8.7200000000000006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44357</v>
      </c>
      <c r="B72" s="244">
        <v>531952</v>
      </c>
      <c r="C72" s="245" t="s">
        <v>1042</v>
      </c>
      <c r="D72" s="245" t="s">
        <v>1043</v>
      </c>
      <c r="E72" s="245" t="s">
        <v>542</v>
      </c>
      <c r="F72" s="338">
        <v>53550</v>
      </c>
      <c r="G72" s="244">
        <v>55.25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44357</v>
      </c>
      <c r="B73" s="244">
        <v>539026</v>
      </c>
      <c r="C73" s="245" t="s">
        <v>912</v>
      </c>
      <c r="D73" s="245" t="s">
        <v>930</v>
      </c>
      <c r="E73" s="245" t="s">
        <v>542</v>
      </c>
      <c r="F73" s="338">
        <v>20000</v>
      </c>
      <c r="G73" s="244">
        <v>10.050000000000001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44357</v>
      </c>
      <c r="B74" s="244">
        <v>539026</v>
      </c>
      <c r="C74" s="245" t="s">
        <v>912</v>
      </c>
      <c r="D74" s="245" t="s">
        <v>930</v>
      </c>
      <c r="E74" s="245" t="s">
        <v>543</v>
      </c>
      <c r="F74" s="338">
        <v>20000</v>
      </c>
      <c r="G74" s="244">
        <v>10.1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44357</v>
      </c>
      <c r="B75" s="244">
        <v>539026</v>
      </c>
      <c r="C75" s="245" t="s">
        <v>912</v>
      </c>
      <c r="D75" s="245" t="s">
        <v>913</v>
      </c>
      <c r="E75" s="245" t="s">
        <v>542</v>
      </c>
      <c r="F75" s="338">
        <v>20000</v>
      </c>
      <c r="G75" s="244">
        <v>10.1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44357</v>
      </c>
      <c r="B76" s="244">
        <v>539026</v>
      </c>
      <c r="C76" s="245" t="s">
        <v>912</v>
      </c>
      <c r="D76" s="245" t="s">
        <v>913</v>
      </c>
      <c r="E76" s="245" t="s">
        <v>543</v>
      </c>
      <c r="F76" s="338">
        <v>20000</v>
      </c>
      <c r="G76" s="244">
        <v>10.050000000000001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44357</v>
      </c>
      <c r="B77" s="244">
        <v>533101</v>
      </c>
      <c r="C77" s="245" t="s">
        <v>1044</v>
      </c>
      <c r="D77" s="245" t="s">
        <v>1045</v>
      </c>
      <c r="E77" s="245" t="s">
        <v>542</v>
      </c>
      <c r="F77" s="338">
        <v>21303</v>
      </c>
      <c r="G77" s="244">
        <v>90.52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44357</v>
      </c>
      <c r="B78" s="244">
        <v>531411</v>
      </c>
      <c r="C78" s="245" t="s">
        <v>1046</v>
      </c>
      <c r="D78" s="245" t="s">
        <v>1047</v>
      </c>
      <c r="E78" s="245" t="s">
        <v>543</v>
      </c>
      <c r="F78" s="338">
        <v>725388</v>
      </c>
      <c r="G78" s="244">
        <v>0.93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44357</v>
      </c>
      <c r="B79" s="244">
        <v>533644</v>
      </c>
      <c r="C79" s="245" t="s">
        <v>975</v>
      </c>
      <c r="D79" s="245" t="s">
        <v>995</v>
      </c>
      <c r="E79" s="245" t="s">
        <v>542</v>
      </c>
      <c r="F79" s="338">
        <v>1015696</v>
      </c>
      <c r="G79" s="244">
        <v>3.78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44357</v>
      </c>
      <c r="B80" s="244">
        <v>539222</v>
      </c>
      <c r="C80" s="245" t="s">
        <v>914</v>
      </c>
      <c r="D80" s="245" t="s">
        <v>1048</v>
      </c>
      <c r="E80" s="245" t="s">
        <v>542</v>
      </c>
      <c r="F80" s="338">
        <v>32500</v>
      </c>
      <c r="G80" s="244">
        <v>10.95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44357</v>
      </c>
      <c r="B81" s="244">
        <v>539222</v>
      </c>
      <c r="C81" s="245" t="s">
        <v>914</v>
      </c>
      <c r="D81" s="245" t="s">
        <v>1048</v>
      </c>
      <c r="E81" s="245" t="s">
        <v>543</v>
      </c>
      <c r="F81" s="338">
        <v>32500</v>
      </c>
      <c r="G81" s="244">
        <v>11.21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44357</v>
      </c>
      <c r="B82" s="244">
        <v>539222</v>
      </c>
      <c r="C82" s="245" t="s">
        <v>914</v>
      </c>
      <c r="D82" s="245" t="s">
        <v>930</v>
      </c>
      <c r="E82" s="245" t="s">
        <v>543</v>
      </c>
      <c r="F82" s="338">
        <v>30000</v>
      </c>
      <c r="G82" s="244">
        <v>10.88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44357</v>
      </c>
      <c r="B83" s="244">
        <v>539222</v>
      </c>
      <c r="C83" s="245" t="s">
        <v>914</v>
      </c>
      <c r="D83" s="245" t="s">
        <v>1049</v>
      </c>
      <c r="E83" s="245" t="s">
        <v>543</v>
      </c>
      <c r="F83" s="338">
        <v>70000</v>
      </c>
      <c r="G83" s="244">
        <v>10.9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44357</v>
      </c>
      <c r="B84" s="244">
        <v>539222</v>
      </c>
      <c r="C84" s="245" t="s">
        <v>914</v>
      </c>
      <c r="D84" s="245" t="s">
        <v>1050</v>
      </c>
      <c r="E84" s="245" t="s">
        <v>542</v>
      </c>
      <c r="F84" s="338">
        <v>37500</v>
      </c>
      <c r="G84" s="244">
        <v>11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44357</v>
      </c>
      <c r="B85" s="244">
        <v>539222</v>
      </c>
      <c r="C85" s="245" t="s">
        <v>914</v>
      </c>
      <c r="D85" s="245" t="s">
        <v>1051</v>
      </c>
      <c r="E85" s="245" t="s">
        <v>542</v>
      </c>
      <c r="F85" s="338">
        <v>67500</v>
      </c>
      <c r="G85" s="244">
        <v>11.01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44357</v>
      </c>
      <c r="B86" s="244" t="s">
        <v>1052</v>
      </c>
      <c r="C86" s="245" t="s">
        <v>1053</v>
      </c>
      <c r="D86" s="245" t="s">
        <v>1054</v>
      </c>
      <c r="E86" s="245" t="s">
        <v>542</v>
      </c>
      <c r="F86" s="338">
        <v>41855</v>
      </c>
      <c r="G86" s="244">
        <v>356.39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44357</v>
      </c>
      <c r="B87" s="244" t="s">
        <v>1052</v>
      </c>
      <c r="C87" s="245" t="s">
        <v>1053</v>
      </c>
      <c r="D87" s="245" t="s">
        <v>1055</v>
      </c>
      <c r="E87" s="245" t="s">
        <v>542</v>
      </c>
      <c r="F87" s="338">
        <v>101372</v>
      </c>
      <c r="G87" s="244">
        <v>367.51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44357</v>
      </c>
      <c r="B88" s="244" t="s">
        <v>1056</v>
      </c>
      <c r="C88" s="245" t="s">
        <v>1057</v>
      </c>
      <c r="D88" s="245" t="s">
        <v>849</v>
      </c>
      <c r="E88" s="245" t="s">
        <v>542</v>
      </c>
      <c r="F88" s="338">
        <v>56236</v>
      </c>
      <c r="G88" s="244">
        <v>72.849999999999994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44357</v>
      </c>
      <c r="B89" s="244" t="s">
        <v>1058</v>
      </c>
      <c r="C89" s="245" t="s">
        <v>1059</v>
      </c>
      <c r="D89" s="245" t="s">
        <v>1060</v>
      </c>
      <c r="E89" s="245" t="s">
        <v>542</v>
      </c>
      <c r="F89" s="338">
        <v>69146</v>
      </c>
      <c r="G89" s="244">
        <v>135.75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44357</v>
      </c>
      <c r="B90" s="244" t="s">
        <v>959</v>
      </c>
      <c r="C90" s="245" t="s">
        <v>960</v>
      </c>
      <c r="D90" s="245" t="s">
        <v>1061</v>
      </c>
      <c r="E90" s="245" t="s">
        <v>542</v>
      </c>
      <c r="F90" s="338">
        <v>211293</v>
      </c>
      <c r="G90" s="244">
        <v>414.43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44357</v>
      </c>
      <c r="B91" s="244" t="s">
        <v>1062</v>
      </c>
      <c r="C91" s="245" t="s">
        <v>1063</v>
      </c>
      <c r="D91" s="245" t="s">
        <v>1064</v>
      </c>
      <c r="E91" s="245" t="s">
        <v>542</v>
      </c>
      <c r="F91" s="338">
        <v>560000</v>
      </c>
      <c r="G91" s="244">
        <v>8.02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44357</v>
      </c>
      <c r="B92" s="244" t="s">
        <v>935</v>
      </c>
      <c r="C92" s="245" t="s">
        <v>936</v>
      </c>
      <c r="D92" s="245" t="s">
        <v>849</v>
      </c>
      <c r="E92" s="245" t="s">
        <v>542</v>
      </c>
      <c r="F92" s="338">
        <v>3234807</v>
      </c>
      <c r="G92" s="244">
        <v>60.93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44357</v>
      </c>
      <c r="B93" s="244" t="s">
        <v>1065</v>
      </c>
      <c r="C93" s="245" t="s">
        <v>1066</v>
      </c>
      <c r="D93" s="245" t="s">
        <v>849</v>
      </c>
      <c r="E93" s="245" t="s">
        <v>542</v>
      </c>
      <c r="F93" s="338">
        <v>240136</v>
      </c>
      <c r="G93" s="244">
        <v>116.81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44357</v>
      </c>
      <c r="B94" s="244" t="s">
        <v>915</v>
      </c>
      <c r="C94" s="245" t="s">
        <v>916</v>
      </c>
      <c r="D94" s="245" t="s">
        <v>849</v>
      </c>
      <c r="E94" s="245" t="s">
        <v>542</v>
      </c>
      <c r="F94" s="338">
        <v>1088742</v>
      </c>
      <c r="G94" s="244">
        <v>72.760000000000005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44357</v>
      </c>
      <c r="B95" s="244" t="s">
        <v>1067</v>
      </c>
      <c r="C95" s="245" t="s">
        <v>1068</v>
      </c>
      <c r="D95" s="245" t="s">
        <v>1069</v>
      </c>
      <c r="E95" s="245" t="s">
        <v>542</v>
      </c>
      <c r="F95" s="338">
        <v>650000</v>
      </c>
      <c r="G95" s="244">
        <v>135.5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44357</v>
      </c>
      <c r="B96" s="244" t="s">
        <v>1067</v>
      </c>
      <c r="C96" s="245" t="s">
        <v>1068</v>
      </c>
      <c r="D96" s="245" t="s">
        <v>1070</v>
      </c>
      <c r="E96" s="245" t="s">
        <v>542</v>
      </c>
      <c r="F96" s="338">
        <v>1000000</v>
      </c>
      <c r="G96" s="244">
        <v>133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44357</v>
      </c>
      <c r="B97" s="244" t="s">
        <v>115</v>
      </c>
      <c r="C97" s="245" t="s">
        <v>964</v>
      </c>
      <c r="D97" s="245" t="s">
        <v>1071</v>
      </c>
      <c r="E97" s="245" t="s">
        <v>542</v>
      </c>
      <c r="F97" s="338">
        <v>3537017</v>
      </c>
      <c r="G97" s="244">
        <v>277.87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44357</v>
      </c>
      <c r="B98" s="244" t="s">
        <v>115</v>
      </c>
      <c r="C98" s="245" t="s">
        <v>964</v>
      </c>
      <c r="D98" s="245" t="s">
        <v>1072</v>
      </c>
      <c r="E98" s="245" t="s">
        <v>542</v>
      </c>
      <c r="F98" s="338">
        <v>5140118</v>
      </c>
      <c r="G98" s="244">
        <v>278.37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44357</v>
      </c>
      <c r="B99" s="244" t="s">
        <v>115</v>
      </c>
      <c r="C99" s="245" t="s">
        <v>964</v>
      </c>
      <c r="D99" s="245" t="s">
        <v>974</v>
      </c>
      <c r="E99" s="245" t="s">
        <v>542</v>
      </c>
      <c r="F99" s="338">
        <v>5205899</v>
      </c>
      <c r="G99" s="244">
        <v>277.02999999999997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44357</v>
      </c>
      <c r="B100" s="244" t="s">
        <v>115</v>
      </c>
      <c r="C100" s="245" t="s">
        <v>964</v>
      </c>
      <c r="D100" s="245" t="s">
        <v>961</v>
      </c>
      <c r="E100" s="245" t="s">
        <v>542</v>
      </c>
      <c r="F100" s="338">
        <v>6618613</v>
      </c>
      <c r="G100" s="244">
        <v>278.26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44357</v>
      </c>
      <c r="B101" s="244" t="s">
        <v>115</v>
      </c>
      <c r="C101" s="245" t="s">
        <v>964</v>
      </c>
      <c r="D101" s="245" t="s">
        <v>849</v>
      </c>
      <c r="E101" s="245" t="s">
        <v>542</v>
      </c>
      <c r="F101" s="338">
        <v>3483503</v>
      </c>
      <c r="G101" s="244">
        <v>277.61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44357</v>
      </c>
      <c r="B102" s="244" t="s">
        <v>392</v>
      </c>
      <c r="C102" s="245" t="s">
        <v>1073</v>
      </c>
      <c r="D102" s="245" t="s">
        <v>849</v>
      </c>
      <c r="E102" s="245" t="s">
        <v>542</v>
      </c>
      <c r="F102" s="338">
        <v>1956683</v>
      </c>
      <c r="G102" s="244">
        <v>140.15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44357</v>
      </c>
      <c r="B103" s="244" t="s">
        <v>408</v>
      </c>
      <c r="C103" s="245" t="s">
        <v>1074</v>
      </c>
      <c r="D103" s="245" t="s">
        <v>849</v>
      </c>
      <c r="E103" s="245" t="s">
        <v>542</v>
      </c>
      <c r="F103" s="338">
        <v>1200143</v>
      </c>
      <c r="G103" s="244">
        <v>125.7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44357</v>
      </c>
      <c r="B104" s="244" t="s">
        <v>408</v>
      </c>
      <c r="C104" s="245" t="s">
        <v>1074</v>
      </c>
      <c r="D104" s="245" t="s">
        <v>1054</v>
      </c>
      <c r="E104" s="245" t="s">
        <v>542</v>
      </c>
      <c r="F104" s="338">
        <v>1137777</v>
      </c>
      <c r="G104" s="244">
        <v>125.42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44357</v>
      </c>
      <c r="B105" s="244" t="s">
        <v>977</v>
      </c>
      <c r="C105" s="245" t="s">
        <v>978</v>
      </c>
      <c r="D105" s="245" t="s">
        <v>1075</v>
      </c>
      <c r="E105" s="245" t="s">
        <v>542</v>
      </c>
      <c r="F105" s="338">
        <v>3300000</v>
      </c>
      <c r="G105" s="244">
        <v>3.03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44357</v>
      </c>
      <c r="B106" s="244" t="s">
        <v>965</v>
      </c>
      <c r="C106" s="245" t="s">
        <v>966</v>
      </c>
      <c r="D106" s="245" t="s">
        <v>931</v>
      </c>
      <c r="E106" s="245" t="s">
        <v>542</v>
      </c>
      <c r="F106" s="338">
        <v>14825399</v>
      </c>
      <c r="G106" s="244">
        <v>11.85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44357</v>
      </c>
      <c r="B107" s="244" t="s">
        <v>967</v>
      </c>
      <c r="C107" s="245" t="s">
        <v>968</v>
      </c>
      <c r="D107" s="245" t="s">
        <v>1076</v>
      </c>
      <c r="E107" s="245" t="s">
        <v>542</v>
      </c>
      <c r="F107" s="338">
        <v>1115001</v>
      </c>
      <c r="G107" s="244">
        <v>9.51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44357</v>
      </c>
      <c r="B108" s="244" t="s">
        <v>1077</v>
      </c>
      <c r="C108" s="245" t="s">
        <v>1078</v>
      </c>
      <c r="D108" s="245" t="s">
        <v>1079</v>
      </c>
      <c r="E108" s="245" t="s">
        <v>542</v>
      </c>
      <c r="F108" s="338">
        <v>490794</v>
      </c>
      <c r="G108" s="244">
        <v>84.07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44357</v>
      </c>
      <c r="B109" s="244" t="s">
        <v>1080</v>
      </c>
      <c r="C109" s="245" t="s">
        <v>1081</v>
      </c>
      <c r="D109" s="245" t="s">
        <v>849</v>
      </c>
      <c r="E109" s="245" t="s">
        <v>542</v>
      </c>
      <c r="F109" s="338">
        <v>94305</v>
      </c>
      <c r="G109" s="244">
        <v>185.34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44357</v>
      </c>
      <c r="B110" s="244" t="s">
        <v>1080</v>
      </c>
      <c r="C110" s="245" t="s">
        <v>1081</v>
      </c>
      <c r="D110" s="245" t="s">
        <v>963</v>
      </c>
      <c r="E110" s="245" t="s">
        <v>542</v>
      </c>
      <c r="F110" s="338">
        <v>110636</v>
      </c>
      <c r="G110" s="244">
        <v>185.1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44357</v>
      </c>
      <c r="B111" s="244" t="s">
        <v>969</v>
      </c>
      <c r="C111" s="245" t="s">
        <v>970</v>
      </c>
      <c r="D111" s="245" t="s">
        <v>934</v>
      </c>
      <c r="E111" s="245" t="s">
        <v>542</v>
      </c>
      <c r="F111" s="338">
        <v>400068</v>
      </c>
      <c r="G111" s="244">
        <v>33.549999999999997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44357</v>
      </c>
      <c r="B112" s="244" t="s">
        <v>969</v>
      </c>
      <c r="C112" s="245" t="s">
        <v>970</v>
      </c>
      <c r="D112" s="245" t="s">
        <v>1082</v>
      </c>
      <c r="E112" s="245" t="s">
        <v>542</v>
      </c>
      <c r="F112" s="338">
        <v>500000</v>
      </c>
      <c r="G112" s="244">
        <v>33.03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44357</v>
      </c>
      <c r="B113" s="244" t="s">
        <v>969</v>
      </c>
      <c r="C113" s="245" t="s">
        <v>970</v>
      </c>
      <c r="D113" s="245" t="s">
        <v>845</v>
      </c>
      <c r="E113" s="245" t="s">
        <v>542</v>
      </c>
      <c r="F113" s="338">
        <v>628363</v>
      </c>
      <c r="G113" s="244">
        <v>33.54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44357</v>
      </c>
      <c r="B114" s="244" t="s">
        <v>932</v>
      </c>
      <c r="C114" s="245" t="s">
        <v>933</v>
      </c>
      <c r="D114" s="245" t="s">
        <v>1083</v>
      </c>
      <c r="E114" s="245" t="s">
        <v>542</v>
      </c>
      <c r="F114" s="338">
        <v>165000</v>
      </c>
      <c r="G114" s="244">
        <v>60.09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44357</v>
      </c>
      <c r="B115" s="244" t="s">
        <v>1084</v>
      </c>
      <c r="C115" s="245" t="s">
        <v>1085</v>
      </c>
      <c r="D115" s="245" t="s">
        <v>849</v>
      </c>
      <c r="E115" s="245" t="s">
        <v>542</v>
      </c>
      <c r="F115" s="338">
        <v>153334</v>
      </c>
      <c r="G115" s="244">
        <v>258.89999999999998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44357</v>
      </c>
      <c r="B116" s="244" t="s">
        <v>1086</v>
      </c>
      <c r="C116" s="245" t="s">
        <v>1087</v>
      </c>
      <c r="D116" s="245" t="s">
        <v>1088</v>
      </c>
      <c r="E116" s="245" t="s">
        <v>542</v>
      </c>
      <c r="F116" s="338">
        <v>82118</v>
      </c>
      <c r="G116" s="244">
        <v>32.72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44357</v>
      </c>
      <c r="B117" s="244" t="s">
        <v>1086</v>
      </c>
      <c r="C117" s="245" t="s">
        <v>1087</v>
      </c>
      <c r="D117" s="245" t="s">
        <v>1089</v>
      </c>
      <c r="E117" s="245" t="s">
        <v>542</v>
      </c>
      <c r="F117" s="338">
        <v>104010</v>
      </c>
      <c r="G117" s="244">
        <v>33.03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44357</v>
      </c>
      <c r="B118" s="244" t="s">
        <v>1086</v>
      </c>
      <c r="C118" s="245" t="s">
        <v>1087</v>
      </c>
      <c r="D118" s="245" t="s">
        <v>958</v>
      </c>
      <c r="E118" s="245" t="s">
        <v>542</v>
      </c>
      <c r="F118" s="338">
        <v>47454</v>
      </c>
      <c r="G118" s="244">
        <v>32.5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44357</v>
      </c>
      <c r="B119" s="244" t="s">
        <v>971</v>
      </c>
      <c r="C119" s="245" t="s">
        <v>972</v>
      </c>
      <c r="D119" s="245" t="s">
        <v>873</v>
      </c>
      <c r="E119" s="245" t="s">
        <v>542</v>
      </c>
      <c r="F119" s="338">
        <v>1179940</v>
      </c>
      <c r="G119" s="244">
        <v>11.2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44357</v>
      </c>
      <c r="B120" s="244" t="s">
        <v>1090</v>
      </c>
      <c r="C120" s="245" t="s">
        <v>1091</v>
      </c>
      <c r="D120" s="245" t="s">
        <v>1092</v>
      </c>
      <c r="E120" s="245" t="s">
        <v>542</v>
      </c>
      <c r="F120" s="338">
        <v>80602</v>
      </c>
      <c r="G120" s="244">
        <v>187.65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44357</v>
      </c>
      <c r="B121" s="244" t="s">
        <v>1093</v>
      </c>
      <c r="C121" s="245" t="s">
        <v>1094</v>
      </c>
      <c r="D121" s="245" t="s">
        <v>958</v>
      </c>
      <c r="E121" s="245" t="s">
        <v>542</v>
      </c>
      <c r="F121" s="338">
        <v>91809</v>
      </c>
      <c r="G121" s="244">
        <v>524.05999999999995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44357</v>
      </c>
      <c r="B122" s="244" t="s">
        <v>1093</v>
      </c>
      <c r="C122" s="245" t="s">
        <v>1094</v>
      </c>
      <c r="D122" s="245" t="s">
        <v>1095</v>
      </c>
      <c r="E122" s="245" t="s">
        <v>542</v>
      </c>
      <c r="F122" s="338">
        <v>100021</v>
      </c>
      <c r="G122" s="244">
        <v>514.07000000000005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44357</v>
      </c>
      <c r="B123" s="244" t="s">
        <v>1093</v>
      </c>
      <c r="C123" s="245" t="s">
        <v>1094</v>
      </c>
      <c r="D123" s="245" t="s">
        <v>1054</v>
      </c>
      <c r="E123" s="245" t="s">
        <v>542</v>
      </c>
      <c r="F123" s="338">
        <v>168120</v>
      </c>
      <c r="G123" s="244">
        <v>507.47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44357</v>
      </c>
      <c r="B124" s="244" t="s">
        <v>1093</v>
      </c>
      <c r="C124" s="245" t="s">
        <v>1094</v>
      </c>
      <c r="D124" s="245" t="s">
        <v>849</v>
      </c>
      <c r="E124" s="245" t="s">
        <v>542</v>
      </c>
      <c r="F124" s="338">
        <v>144797</v>
      </c>
      <c r="G124" s="244">
        <v>498.8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44357</v>
      </c>
      <c r="B125" s="244" t="s">
        <v>1096</v>
      </c>
      <c r="C125" s="245" t="s">
        <v>1097</v>
      </c>
      <c r="D125" s="245" t="s">
        <v>849</v>
      </c>
      <c r="E125" s="245" t="s">
        <v>542</v>
      </c>
      <c r="F125" s="338">
        <v>138575</v>
      </c>
      <c r="G125" s="244">
        <v>82.21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44357</v>
      </c>
      <c r="B126" s="244" t="s">
        <v>1098</v>
      </c>
      <c r="C126" s="245" t="s">
        <v>1099</v>
      </c>
      <c r="D126" s="245" t="s">
        <v>1088</v>
      </c>
      <c r="E126" s="245" t="s">
        <v>542</v>
      </c>
      <c r="F126" s="338">
        <v>64203</v>
      </c>
      <c r="G126" s="244">
        <v>55.84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44357</v>
      </c>
      <c r="B127" s="244" t="s">
        <v>1100</v>
      </c>
      <c r="C127" s="245" t="s">
        <v>1101</v>
      </c>
      <c r="D127" s="245" t="s">
        <v>1102</v>
      </c>
      <c r="E127" s="245" t="s">
        <v>542</v>
      </c>
      <c r="F127" s="338">
        <v>70029</v>
      </c>
      <c r="G127" s="244">
        <v>131.46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44357</v>
      </c>
      <c r="B128" s="244" t="s">
        <v>1100</v>
      </c>
      <c r="C128" s="245" t="s">
        <v>1101</v>
      </c>
      <c r="D128" s="245" t="s">
        <v>962</v>
      </c>
      <c r="E128" s="245" t="s">
        <v>542</v>
      </c>
      <c r="F128" s="338">
        <v>101003</v>
      </c>
      <c r="G128" s="244">
        <v>126.8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44357</v>
      </c>
      <c r="B129" s="244" t="s">
        <v>1100</v>
      </c>
      <c r="C129" s="245" t="s">
        <v>1101</v>
      </c>
      <c r="D129" s="245" t="s">
        <v>1103</v>
      </c>
      <c r="E129" s="245" t="s">
        <v>542</v>
      </c>
      <c r="F129" s="338">
        <v>60000</v>
      </c>
      <c r="G129" s="244">
        <v>132.25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44357</v>
      </c>
      <c r="B130" s="244" t="s">
        <v>897</v>
      </c>
      <c r="C130" s="245" t="s">
        <v>898</v>
      </c>
      <c r="D130" s="245" t="s">
        <v>976</v>
      </c>
      <c r="E130" s="245" t="s">
        <v>542</v>
      </c>
      <c r="F130" s="338">
        <v>202026</v>
      </c>
      <c r="G130" s="244">
        <v>6.86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44357</v>
      </c>
      <c r="B131" s="244" t="s">
        <v>1104</v>
      </c>
      <c r="C131" s="245" t="s">
        <v>1105</v>
      </c>
      <c r="D131" s="245" t="s">
        <v>873</v>
      </c>
      <c r="E131" s="245" t="s">
        <v>542</v>
      </c>
      <c r="F131" s="338">
        <v>81840</v>
      </c>
      <c r="G131" s="244">
        <v>215.54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44357</v>
      </c>
      <c r="B132" s="244" t="s">
        <v>1106</v>
      </c>
      <c r="C132" s="245" t="s">
        <v>1107</v>
      </c>
      <c r="D132" s="245" t="s">
        <v>1108</v>
      </c>
      <c r="E132" s="245" t="s">
        <v>542</v>
      </c>
      <c r="F132" s="338">
        <v>1865999</v>
      </c>
      <c r="G132" s="244">
        <v>5.86</v>
      </c>
      <c r="H132" s="315" t="s">
        <v>838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44357</v>
      </c>
      <c r="B133" s="244" t="s">
        <v>917</v>
      </c>
      <c r="C133" s="245" t="s">
        <v>918</v>
      </c>
      <c r="D133" s="245" t="s">
        <v>996</v>
      </c>
      <c r="E133" s="245" t="s">
        <v>542</v>
      </c>
      <c r="F133" s="338">
        <v>5482999</v>
      </c>
      <c r="G133" s="244">
        <v>0.8</v>
      </c>
      <c r="H133" s="315" t="s">
        <v>838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44357</v>
      </c>
      <c r="B134" s="244" t="s">
        <v>917</v>
      </c>
      <c r="C134" s="245" t="s">
        <v>918</v>
      </c>
      <c r="D134" s="245" t="s">
        <v>845</v>
      </c>
      <c r="E134" s="245" t="s">
        <v>542</v>
      </c>
      <c r="F134" s="338">
        <v>2600005</v>
      </c>
      <c r="G134" s="244">
        <v>0.8</v>
      </c>
      <c r="H134" s="315" t="s">
        <v>838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44357</v>
      </c>
      <c r="B135" s="244" t="s">
        <v>1109</v>
      </c>
      <c r="C135" s="245" t="s">
        <v>1110</v>
      </c>
      <c r="D135" s="245" t="s">
        <v>849</v>
      </c>
      <c r="E135" s="245" t="s">
        <v>542</v>
      </c>
      <c r="F135" s="338">
        <v>207889</v>
      </c>
      <c r="G135" s="244">
        <v>132.02000000000001</v>
      </c>
      <c r="H135" s="315" t="s">
        <v>838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44357</v>
      </c>
      <c r="B136" s="244" t="s">
        <v>1111</v>
      </c>
      <c r="C136" s="245" t="s">
        <v>1112</v>
      </c>
      <c r="D136" s="245" t="s">
        <v>849</v>
      </c>
      <c r="E136" s="245" t="s">
        <v>542</v>
      </c>
      <c r="F136" s="338">
        <v>582907</v>
      </c>
      <c r="G136" s="244">
        <v>91.47</v>
      </c>
      <c r="H136" s="315" t="s">
        <v>838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44357</v>
      </c>
      <c r="B137" s="244" t="s">
        <v>1111</v>
      </c>
      <c r="C137" s="245" t="s">
        <v>1112</v>
      </c>
      <c r="D137" s="245" t="s">
        <v>1113</v>
      </c>
      <c r="E137" s="245" t="s">
        <v>542</v>
      </c>
      <c r="F137" s="338">
        <v>553032</v>
      </c>
      <c r="G137" s="244">
        <v>93.63</v>
      </c>
      <c r="H137" s="315" t="s">
        <v>838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44357</v>
      </c>
      <c r="B138" s="244" t="s">
        <v>1052</v>
      </c>
      <c r="C138" s="245" t="s">
        <v>1053</v>
      </c>
      <c r="D138" s="245" t="s">
        <v>1055</v>
      </c>
      <c r="E138" s="245" t="s">
        <v>543</v>
      </c>
      <c r="F138" s="338">
        <v>50000</v>
      </c>
      <c r="G138" s="244">
        <v>375.4</v>
      </c>
      <c r="H138" s="315" t="s">
        <v>838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44357</v>
      </c>
      <c r="B139" s="244" t="s">
        <v>1052</v>
      </c>
      <c r="C139" s="245" t="s">
        <v>1053</v>
      </c>
      <c r="D139" s="245" t="s">
        <v>1054</v>
      </c>
      <c r="E139" s="245" t="s">
        <v>543</v>
      </c>
      <c r="F139" s="338">
        <v>40582</v>
      </c>
      <c r="G139" s="244">
        <v>357.91</v>
      </c>
      <c r="H139" s="315" t="s">
        <v>838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44357</v>
      </c>
      <c r="B140" s="244" t="s">
        <v>1056</v>
      </c>
      <c r="C140" s="245" t="s">
        <v>1057</v>
      </c>
      <c r="D140" s="245" t="s">
        <v>849</v>
      </c>
      <c r="E140" s="245" t="s">
        <v>543</v>
      </c>
      <c r="F140" s="338">
        <v>56236</v>
      </c>
      <c r="G140" s="244">
        <v>72.849999999999994</v>
      </c>
      <c r="H140" s="315" t="s">
        <v>838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44357</v>
      </c>
      <c r="B141" s="244" t="s">
        <v>956</v>
      </c>
      <c r="C141" s="245" t="s">
        <v>957</v>
      </c>
      <c r="D141" s="245" t="s">
        <v>934</v>
      </c>
      <c r="E141" s="245" t="s">
        <v>543</v>
      </c>
      <c r="F141" s="338">
        <v>175641</v>
      </c>
      <c r="G141" s="244">
        <v>17.88</v>
      </c>
      <c r="H141" s="315" t="s">
        <v>838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44357</v>
      </c>
      <c r="B142" s="244" t="s">
        <v>1058</v>
      </c>
      <c r="C142" s="245" t="s">
        <v>1059</v>
      </c>
      <c r="D142" s="245" t="s">
        <v>1060</v>
      </c>
      <c r="E142" s="245" t="s">
        <v>543</v>
      </c>
      <c r="F142" s="338">
        <v>68146</v>
      </c>
      <c r="G142" s="244">
        <v>136.44999999999999</v>
      </c>
      <c r="H142" s="315" t="s">
        <v>838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44357</v>
      </c>
      <c r="B143" s="244" t="s">
        <v>1114</v>
      </c>
      <c r="C143" s="245" t="s">
        <v>1115</v>
      </c>
      <c r="D143" s="245" t="s">
        <v>1116</v>
      </c>
      <c r="E143" s="245" t="s">
        <v>543</v>
      </c>
      <c r="F143" s="338">
        <v>195000</v>
      </c>
      <c r="G143" s="244">
        <v>74</v>
      </c>
      <c r="H143" s="315" t="s">
        <v>838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44357</v>
      </c>
      <c r="B144" s="244" t="s">
        <v>1062</v>
      </c>
      <c r="C144" s="245" t="s">
        <v>1063</v>
      </c>
      <c r="D144" s="245" t="s">
        <v>1064</v>
      </c>
      <c r="E144" s="245" t="s">
        <v>543</v>
      </c>
      <c r="F144" s="338">
        <v>25000</v>
      </c>
      <c r="G144" s="244">
        <v>8.6999999999999993</v>
      </c>
      <c r="H144" s="315" t="s">
        <v>838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44357</v>
      </c>
      <c r="B145" s="244" t="s">
        <v>935</v>
      </c>
      <c r="C145" s="245" t="s">
        <v>936</v>
      </c>
      <c r="D145" s="245" t="s">
        <v>849</v>
      </c>
      <c r="E145" s="245" t="s">
        <v>543</v>
      </c>
      <c r="F145" s="338">
        <v>3234807</v>
      </c>
      <c r="G145" s="244">
        <v>60.94</v>
      </c>
      <c r="H145" s="315" t="s">
        <v>838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44357</v>
      </c>
      <c r="B146" s="244" t="s">
        <v>1065</v>
      </c>
      <c r="C146" s="245" t="s">
        <v>1066</v>
      </c>
      <c r="D146" s="245" t="s">
        <v>849</v>
      </c>
      <c r="E146" s="245" t="s">
        <v>543</v>
      </c>
      <c r="F146" s="338">
        <v>240136</v>
      </c>
      <c r="G146" s="244">
        <v>116.79</v>
      </c>
      <c r="H146" s="315" t="s">
        <v>838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44357</v>
      </c>
      <c r="B147" s="244" t="s">
        <v>915</v>
      </c>
      <c r="C147" s="245" t="s">
        <v>916</v>
      </c>
      <c r="D147" s="245" t="s">
        <v>849</v>
      </c>
      <c r="E147" s="245" t="s">
        <v>543</v>
      </c>
      <c r="F147" s="338">
        <v>1088742</v>
      </c>
      <c r="G147" s="244">
        <v>72.77</v>
      </c>
      <c r="H147" s="315" t="s">
        <v>838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44357</v>
      </c>
      <c r="B148" s="244" t="s">
        <v>1067</v>
      </c>
      <c r="C148" s="245" t="s">
        <v>1068</v>
      </c>
      <c r="D148" s="245" t="s">
        <v>1117</v>
      </c>
      <c r="E148" s="245" t="s">
        <v>543</v>
      </c>
      <c r="F148" s="338">
        <v>1650000</v>
      </c>
      <c r="G148" s="244">
        <v>133.97999999999999</v>
      </c>
      <c r="H148" s="315" t="s">
        <v>838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44357</v>
      </c>
      <c r="B149" s="244" t="s">
        <v>115</v>
      </c>
      <c r="C149" s="245" t="s">
        <v>964</v>
      </c>
      <c r="D149" s="245" t="s">
        <v>961</v>
      </c>
      <c r="E149" s="245" t="s">
        <v>543</v>
      </c>
      <c r="F149" s="338">
        <v>6618613</v>
      </c>
      <c r="G149" s="244">
        <v>278.33</v>
      </c>
      <c r="H149" s="315" t="s">
        <v>838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44357</v>
      </c>
      <c r="B150" s="244" t="s">
        <v>115</v>
      </c>
      <c r="C150" s="245" t="s">
        <v>964</v>
      </c>
      <c r="D150" s="245" t="s">
        <v>1072</v>
      </c>
      <c r="E150" s="245" t="s">
        <v>543</v>
      </c>
      <c r="F150" s="338">
        <v>5136308</v>
      </c>
      <c r="G150" s="244">
        <v>278.51</v>
      </c>
      <c r="H150" s="315" t="s">
        <v>838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44357</v>
      </c>
      <c r="B151" s="244" t="s">
        <v>115</v>
      </c>
      <c r="C151" s="245" t="s">
        <v>964</v>
      </c>
      <c r="D151" s="245" t="s">
        <v>1071</v>
      </c>
      <c r="E151" s="245" t="s">
        <v>543</v>
      </c>
      <c r="F151" s="338">
        <v>1783314</v>
      </c>
      <c r="G151" s="244">
        <v>282.04000000000002</v>
      </c>
      <c r="H151" s="315" t="s">
        <v>838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44357</v>
      </c>
      <c r="B152" s="244" t="s">
        <v>115</v>
      </c>
      <c r="C152" s="245" t="s">
        <v>964</v>
      </c>
      <c r="D152" s="245" t="s">
        <v>974</v>
      </c>
      <c r="E152" s="245" t="s">
        <v>543</v>
      </c>
      <c r="F152" s="338">
        <v>5453391</v>
      </c>
      <c r="G152" s="244">
        <v>277.33</v>
      </c>
      <c r="H152" s="315" t="s">
        <v>838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44357</v>
      </c>
      <c r="B153" s="244" t="s">
        <v>115</v>
      </c>
      <c r="C153" s="245" t="s">
        <v>964</v>
      </c>
      <c r="D153" s="245" t="s">
        <v>849</v>
      </c>
      <c r="E153" s="245" t="s">
        <v>543</v>
      </c>
      <c r="F153" s="338">
        <v>3466962</v>
      </c>
      <c r="G153" s="244">
        <v>277.86</v>
      </c>
      <c r="H153" s="315" t="s">
        <v>838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44357</v>
      </c>
      <c r="B154" s="244" t="s">
        <v>1118</v>
      </c>
      <c r="C154" s="245" t="s">
        <v>1119</v>
      </c>
      <c r="D154" s="245" t="s">
        <v>1120</v>
      </c>
      <c r="E154" s="245" t="s">
        <v>543</v>
      </c>
      <c r="F154" s="338">
        <v>51183</v>
      </c>
      <c r="G154" s="244">
        <v>14.5</v>
      </c>
      <c r="H154" s="315" t="s">
        <v>838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44357</v>
      </c>
      <c r="B155" s="244" t="s">
        <v>392</v>
      </c>
      <c r="C155" s="245" t="s">
        <v>1073</v>
      </c>
      <c r="D155" s="245" t="s">
        <v>849</v>
      </c>
      <c r="E155" s="245" t="s">
        <v>543</v>
      </c>
      <c r="F155" s="338">
        <v>1956683</v>
      </c>
      <c r="G155" s="244">
        <v>140.19999999999999</v>
      </c>
      <c r="H155" s="315" t="s">
        <v>838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44357</v>
      </c>
      <c r="B156" s="244" t="s">
        <v>408</v>
      </c>
      <c r="C156" s="245" t="s">
        <v>1074</v>
      </c>
      <c r="D156" s="245" t="s">
        <v>1054</v>
      </c>
      <c r="E156" s="245" t="s">
        <v>543</v>
      </c>
      <c r="F156" s="338">
        <v>1114733</v>
      </c>
      <c r="G156" s="244">
        <v>125.53</v>
      </c>
      <c r="H156" s="315" t="s">
        <v>838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44357</v>
      </c>
      <c r="B157" s="244" t="s">
        <v>408</v>
      </c>
      <c r="C157" s="245" t="s">
        <v>1074</v>
      </c>
      <c r="D157" s="245" t="s">
        <v>849</v>
      </c>
      <c r="E157" s="245" t="s">
        <v>543</v>
      </c>
      <c r="F157" s="338">
        <v>1200143</v>
      </c>
      <c r="G157" s="244">
        <v>125.55</v>
      </c>
      <c r="H157" s="315" t="s">
        <v>838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44357</v>
      </c>
      <c r="B158" s="244" t="s">
        <v>965</v>
      </c>
      <c r="C158" s="245" t="s">
        <v>966</v>
      </c>
      <c r="D158" s="245" t="s">
        <v>931</v>
      </c>
      <c r="E158" s="245" t="s">
        <v>543</v>
      </c>
      <c r="F158" s="338">
        <v>14479387</v>
      </c>
      <c r="G158" s="244">
        <v>11.9</v>
      </c>
      <c r="H158" s="315" t="s">
        <v>838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44357</v>
      </c>
      <c r="B159" s="244" t="s">
        <v>1121</v>
      </c>
      <c r="C159" s="245" t="s">
        <v>1122</v>
      </c>
      <c r="D159" s="245" t="s">
        <v>962</v>
      </c>
      <c r="E159" s="245" t="s">
        <v>543</v>
      </c>
      <c r="F159" s="338">
        <v>44895</v>
      </c>
      <c r="G159" s="244">
        <v>276.39</v>
      </c>
      <c r="H159" s="315" t="s">
        <v>838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44357</v>
      </c>
      <c r="B160" s="244" t="s">
        <v>1077</v>
      </c>
      <c r="C160" s="245" t="s">
        <v>1078</v>
      </c>
      <c r="D160" s="245" t="s">
        <v>1079</v>
      </c>
      <c r="E160" s="245" t="s">
        <v>543</v>
      </c>
      <c r="F160" s="338">
        <v>491963</v>
      </c>
      <c r="G160" s="244">
        <v>86.64</v>
      </c>
      <c r="H160" s="315" t="s">
        <v>838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44357</v>
      </c>
      <c r="B161" s="244" t="s">
        <v>1080</v>
      </c>
      <c r="C161" s="245" t="s">
        <v>1081</v>
      </c>
      <c r="D161" s="245" t="s">
        <v>963</v>
      </c>
      <c r="E161" s="245" t="s">
        <v>543</v>
      </c>
      <c r="F161" s="338">
        <v>107636</v>
      </c>
      <c r="G161" s="244">
        <v>187.97</v>
      </c>
      <c r="H161" s="315" t="s">
        <v>838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44357</v>
      </c>
      <c r="B162" s="244" t="s">
        <v>1080</v>
      </c>
      <c r="C162" s="245" t="s">
        <v>1081</v>
      </c>
      <c r="D162" s="245" t="s">
        <v>849</v>
      </c>
      <c r="E162" s="245" t="s">
        <v>543</v>
      </c>
      <c r="F162" s="338">
        <v>94305</v>
      </c>
      <c r="G162" s="244">
        <v>185.68</v>
      </c>
      <c r="H162" s="315" t="s">
        <v>838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44357</v>
      </c>
      <c r="B163" s="244" t="s">
        <v>969</v>
      </c>
      <c r="C163" s="245" t="s">
        <v>970</v>
      </c>
      <c r="D163" s="245" t="s">
        <v>845</v>
      </c>
      <c r="E163" s="245" t="s">
        <v>543</v>
      </c>
      <c r="F163" s="338">
        <v>632669</v>
      </c>
      <c r="G163" s="244">
        <v>33.549999999999997</v>
      </c>
      <c r="H163" s="315" t="s">
        <v>838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44357</v>
      </c>
      <c r="B164" s="244" t="s">
        <v>969</v>
      </c>
      <c r="C164" s="245" t="s">
        <v>970</v>
      </c>
      <c r="D164" s="245" t="s">
        <v>934</v>
      </c>
      <c r="E164" s="245" t="s">
        <v>543</v>
      </c>
      <c r="F164" s="338">
        <v>565036</v>
      </c>
      <c r="G164" s="244">
        <v>33.19</v>
      </c>
      <c r="H164" s="315" t="s">
        <v>838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44357</v>
      </c>
      <c r="B165" s="244" t="s">
        <v>932</v>
      </c>
      <c r="C165" s="245" t="s">
        <v>933</v>
      </c>
      <c r="D165" s="245" t="s">
        <v>1123</v>
      </c>
      <c r="E165" s="245" t="s">
        <v>543</v>
      </c>
      <c r="F165" s="338">
        <v>190000</v>
      </c>
      <c r="G165" s="244">
        <v>59.84</v>
      </c>
      <c r="H165" s="315" t="s">
        <v>838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44357</v>
      </c>
      <c r="B166" s="244" t="s">
        <v>711</v>
      </c>
      <c r="C166" s="245" t="s">
        <v>1124</v>
      </c>
      <c r="D166" s="245" t="s">
        <v>1125</v>
      </c>
      <c r="E166" s="245" t="s">
        <v>543</v>
      </c>
      <c r="F166" s="338">
        <v>141756</v>
      </c>
      <c r="G166" s="244">
        <v>503.64</v>
      </c>
      <c r="H166" s="315" t="s">
        <v>838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44357</v>
      </c>
      <c r="B167" s="244" t="s">
        <v>1084</v>
      </c>
      <c r="C167" s="245" t="s">
        <v>1085</v>
      </c>
      <c r="D167" s="245" t="s">
        <v>849</v>
      </c>
      <c r="E167" s="245" t="s">
        <v>543</v>
      </c>
      <c r="F167" s="338">
        <v>153334</v>
      </c>
      <c r="G167" s="244">
        <v>258.77</v>
      </c>
      <c r="H167" s="315" t="s">
        <v>838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44357</v>
      </c>
      <c r="B168" s="244" t="s">
        <v>1086</v>
      </c>
      <c r="C168" s="245" t="s">
        <v>1087</v>
      </c>
      <c r="D168" s="245" t="s">
        <v>1089</v>
      </c>
      <c r="E168" s="245" t="s">
        <v>543</v>
      </c>
      <c r="F168" s="338">
        <v>104010</v>
      </c>
      <c r="G168" s="244">
        <v>32.56</v>
      </c>
      <c r="H168" s="315" t="s">
        <v>838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44357</v>
      </c>
      <c r="B169" s="244" t="s">
        <v>1086</v>
      </c>
      <c r="C169" s="245" t="s">
        <v>1087</v>
      </c>
      <c r="D169" s="245" t="s">
        <v>958</v>
      </c>
      <c r="E169" s="245" t="s">
        <v>543</v>
      </c>
      <c r="F169" s="338">
        <v>47454</v>
      </c>
      <c r="G169" s="244">
        <v>32.56</v>
      </c>
      <c r="H169" s="315" t="s">
        <v>838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44357</v>
      </c>
      <c r="B170" s="244" t="s">
        <v>1086</v>
      </c>
      <c r="C170" s="245" t="s">
        <v>1087</v>
      </c>
      <c r="D170" s="245" t="s">
        <v>1088</v>
      </c>
      <c r="E170" s="245" t="s">
        <v>543</v>
      </c>
      <c r="F170" s="338">
        <v>82118</v>
      </c>
      <c r="G170" s="244">
        <v>32.49</v>
      </c>
      <c r="H170" s="315" t="s">
        <v>838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44357</v>
      </c>
      <c r="B171" s="244" t="s">
        <v>971</v>
      </c>
      <c r="C171" s="245" t="s">
        <v>972</v>
      </c>
      <c r="D171" s="245" t="s">
        <v>873</v>
      </c>
      <c r="E171" s="245" t="s">
        <v>543</v>
      </c>
      <c r="F171" s="338">
        <v>1204940</v>
      </c>
      <c r="G171" s="244">
        <v>11.08</v>
      </c>
      <c r="H171" s="315" t="s">
        <v>838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44357</v>
      </c>
      <c r="B172" s="244" t="s">
        <v>1090</v>
      </c>
      <c r="C172" s="245" t="s">
        <v>1091</v>
      </c>
      <c r="D172" s="245" t="s">
        <v>1024</v>
      </c>
      <c r="E172" s="245" t="s">
        <v>543</v>
      </c>
      <c r="F172" s="338">
        <v>80602</v>
      </c>
      <c r="G172" s="244">
        <v>187.65</v>
      </c>
      <c r="H172" s="315" t="s">
        <v>838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44357</v>
      </c>
      <c r="B173" s="244" t="s">
        <v>1126</v>
      </c>
      <c r="C173" s="245" t="s">
        <v>1127</v>
      </c>
      <c r="D173" s="245" t="s">
        <v>1128</v>
      </c>
      <c r="E173" s="245" t="s">
        <v>543</v>
      </c>
      <c r="F173" s="338">
        <v>3200000</v>
      </c>
      <c r="G173" s="244">
        <v>142</v>
      </c>
      <c r="H173" s="315" t="s">
        <v>838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44357</v>
      </c>
      <c r="B174" s="244" t="s">
        <v>1093</v>
      </c>
      <c r="C174" s="245" t="s">
        <v>1094</v>
      </c>
      <c r="D174" s="245" t="s">
        <v>1054</v>
      </c>
      <c r="E174" s="245" t="s">
        <v>543</v>
      </c>
      <c r="F174" s="338">
        <v>168562</v>
      </c>
      <c r="G174" s="244">
        <v>508.58</v>
      </c>
      <c r="H174" s="315" t="s">
        <v>838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44357</v>
      </c>
      <c r="B175" s="244" t="s">
        <v>1093</v>
      </c>
      <c r="C175" s="245" t="s">
        <v>1094</v>
      </c>
      <c r="D175" s="245" t="s">
        <v>1095</v>
      </c>
      <c r="E175" s="245" t="s">
        <v>543</v>
      </c>
      <c r="F175" s="338">
        <v>100021</v>
      </c>
      <c r="G175" s="244">
        <v>514.87</v>
      </c>
      <c r="H175" s="315" t="s">
        <v>838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44357</v>
      </c>
      <c r="B176" s="244" t="s">
        <v>1093</v>
      </c>
      <c r="C176" s="245" t="s">
        <v>1094</v>
      </c>
      <c r="D176" s="245" t="s">
        <v>958</v>
      </c>
      <c r="E176" s="245" t="s">
        <v>543</v>
      </c>
      <c r="F176" s="338">
        <v>91873</v>
      </c>
      <c r="G176" s="244">
        <v>524.36</v>
      </c>
      <c r="H176" s="315" t="s">
        <v>838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44357</v>
      </c>
      <c r="B177" s="244" t="s">
        <v>1093</v>
      </c>
      <c r="C177" s="245" t="s">
        <v>1094</v>
      </c>
      <c r="D177" s="245" t="s">
        <v>849</v>
      </c>
      <c r="E177" s="245" t="s">
        <v>543</v>
      </c>
      <c r="F177" s="338">
        <v>144797</v>
      </c>
      <c r="G177" s="244">
        <v>498.35</v>
      </c>
      <c r="H177" s="315" t="s">
        <v>838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44357</v>
      </c>
      <c r="B178" s="244" t="s">
        <v>1096</v>
      </c>
      <c r="C178" s="245" t="s">
        <v>1097</v>
      </c>
      <c r="D178" s="245" t="s">
        <v>849</v>
      </c>
      <c r="E178" s="245" t="s">
        <v>543</v>
      </c>
      <c r="F178" s="338">
        <v>138575</v>
      </c>
      <c r="G178" s="244">
        <v>82.2</v>
      </c>
      <c r="H178" s="315" t="s">
        <v>838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44357</v>
      </c>
      <c r="B179" s="244" t="s">
        <v>1098</v>
      </c>
      <c r="C179" s="245" t="s">
        <v>1099</v>
      </c>
      <c r="D179" s="245" t="s">
        <v>1088</v>
      </c>
      <c r="E179" s="245" t="s">
        <v>543</v>
      </c>
      <c r="F179" s="338">
        <v>64203</v>
      </c>
      <c r="G179" s="244">
        <v>55.77</v>
      </c>
      <c r="H179" s="315" t="s">
        <v>838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44357</v>
      </c>
      <c r="B180" s="244" t="s">
        <v>1100</v>
      </c>
      <c r="C180" s="245" t="s">
        <v>1101</v>
      </c>
      <c r="D180" s="245" t="s">
        <v>962</v>
      </c>
      <c r="E180" s="245" t="s">
        <v>543</v>
      </c>
      <c r="F180" s="338">
        <v>101614</v>
      </c>
      <c r="G180" s="244">
        <v>128.9</v>
      </c>
      <c r="H180" s="315" t="s">
        <v>838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44357</v>
      </c>
      <c r="B181" s="244" t="s">
        <v>1100</v>
      </c>
      <c r="C181" s="245" t="s">
        <v>1101</v>
      </c>
      <c r="D181" s="245" t="s">
        <v>1103</v>
      </c>
      <c r="E181" s="245" t="s">
        <v>543</v>
      </c>
      <c r="F181" s="338">
        <v>40000</v>
      </c>
      <c r="G181" s="244">
        <v>132.33000000000001</v>
      </c>
      <c r="H181" s="315" t="s">
        <v>838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44357</v>
      </c>
      <c r="B182" s="244" t="s">
        <v>897</v>
      </c>
      <c r="C182" s="245" t="s">
        <v>898</v>
      </c>
      <c r="D182" s="245" t="s">
        <v>919</v>
      </c>
      <c r="E182" s="245" t="s">
        <v>543</v>
      </c>
      <c r="F182" s="338">
        <v>739795</v>
      </c>
      <c r="G182" s="244">
        <v>7.2</v>
      </c>
      <c r="H182" s="315" t="s">
        <v>838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44357</v>
      </c>
      <c r="B183" s="244" t="s">
        <v>897</v>
      </c>
      <c r="C183" s="245" t="s">
        <v>898</v>
      </c>
      <c r="D183" s="245" t="s">
        <v>976</v>
      </c>
      <c r="E183" s="245" t="s">
        <v>543</v>
      </c>
      <c r="F183" s="338">
        <v>807026</v>
      </c>
      <c r="G183" s="244">
        <v>7.18</v>
      </c>
      <c r="H183" s="315" t="s">
        <v>838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44357</v>
      </c>
      <c r="B184" s="244" t="s">
        <v>1104</v>
      </c>
      <c r="C184" s="245" t="s">
        <v>1105</v>
      </c>
      <c r="D184" s="245" t="s">
        <v>873</v>
      </c>
      <c r="E184" s="245" t="s">
        <v>543</v>
      </c>
      <c r="F184" s="338">
        <v>83736</v>
      </c>
      <c r="G184" s="244">
        <v>214.59</v>
      </c>
      <c r="H184" s="315" t="s">
        <v>838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44357</v>
      </c>
      <c r="B185" s="244" t="s">
        <v>1106</v>
      </c>
      <c r="C185" s="245" t="s">
        <v>1107</v>
      </c>
      <c r="D185" s="245" t="s">
        <v>1129</v>
      </c>
      <c r="E185" s="245" t="s">
        <v>543</v>
      </c>
      <c r="F185" s="338">
        <v>1800000</v>
      </c>
      <c r="G185" s="244">
        <v>5.87</v>
      </c>
      <c r="H185" s="315" t="s">
        <v>838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44357</v>
      </c>
      <c r="B186" s="244" t="s">
        <v>917</v>
      </c>
      <c r="C186" s="245" t="s">
        <v>918</v>
      </c>
      <c r="D186" s="245" t="s">
        <v>1130</v>
      </c>
      <c r="E186" s="245" t="s">
        <v>543</v>
      </c>
      <c r="F186" s="338">
        <v>2200000</v>
      </c>
      <c r="G186" s="244">
        <v>0.8</v>
      </c>
      <c r="H186" s="315" t="s">
        <v>838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44357</v>
      </c>
      <c r="B187" s="244" t="s">
        <v>917</v>
      </c>
      <c r="C187" s="245" t="s">
        <v>918</v>
      </c>
      <c r="D187" s="245" t="s">
        <v>873</v>
      </c>
      <c r="E187" s="245" t="s">
        <v>543</v>
      </c>
      <c r="F187" s="338">
        <v>1798725</v>
      </c>
      <c r="G187" s="244">
        <v>0.8</v>
      </c>
      <c r="H187" s="315" t="s">
        <v>838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44357</v>
      </c>
      <c r="B188" s="244" t="s">
        <v>917</v>
      </c>
      <c r="C188" s="245" t="s">
        <v>918</v>
      </c>
      <c r="D188" s="245" t="s">
        <v>845</v>
      </c>
      <c r="E188" s="245" t="s">
        <v>543</v>
      </c>
      <c r="F188" s="338">
        <v>100005</v>
      </c>
      <c r="G188" s="244">
        <v>0.8</v>
      </c>
      <c r="H188" s="315" t="s">
        <v>838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44357</v>
      </c>
      <c r="B189" s="244" t="s">
        <v>917</v>
      </c>
      <c r="C189" s="245" t="s">
        <v>918</v>
      </c>
      <c r="D189" s="245" t="s">
        <v>1131</v>
      </c>
      <c r="E189" s="245" t="s">
        <v>543</v>
      </c>
      <c r="F189" s="338">
        <v>2425000</v>
      </c>
      <c r="G189" s="244">
        <v>0.8</v>
      </c>
      <c r="H189" s="315" t="s">
        <v>838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44357</v>
      </c>
      <c r="B190" s="244" t="s">
        <v>917</v>
      </c>
      <c r="C190" s="245" t="s">
        <v>918</v>
      </c>
      <c r="D190" s="245" t="s">
        <v>1132</v>
      </c>
      <c r="E190" s="245" t="s">
        <v>543</v>
      </c>
      <c r="F190" s="338">
        <v>2500000</v>
      </c>
      <c r="G190" s="244">
        <v>0.8</v>
      </c>
      <c r="H190" s="315" t="s">
        <v>838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44357</v>
      </c>
      <c r="B191" s="244" t="s">
        <v>1109</v>
      </c>
      <c r="C191" s="245" t="s">
        <v>1110</v>
      </c>
      <c r="D191" s="245" t="s">
        <v>849</v>
      </c>
      <c r="E191" s="245" t="s">
        <v>543</v>
      </c>
      <c r="F191" s="338">
        <v>207889</v>
      </c>
      <c r="G191" s="244">
        <v>132.06</v>
      </c>
      <c r="H191" s="315" t="s">
        <v>838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44357</v>
      </c>
      <c r="B192" s="244" t="s">
        <v>1111</v>
      </c>
      <c r="C192" s="245" t="s">
        <v>1112</v>
      </c>
      <c r="D192" s="245" t="s">
        <v>1113</v>
      </c>
      <c r="E192" s="245" t="s">
        <v>543</v>
      </c>
      <c r="F192" s="338">
        <v>553032</v>
      </c>
      <c r="G192" s="244">
        <v>93.67</v>
      </c>
      <c r="H192" s="315" t="s">
        <v>838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44357</v>
      </c>
      <c r="B193" s="244" t="s">
        <v>1111</v>
      </c>
      <c r="C193" s="245" t="s">
        <v>1112</v>
      </c>
      <c r="D193" s="245" t="s">
        <v>849</v>
      </c>
      <c r="E193" s="245" t="s">
        <v>543</v>
      </c>
      <c r="F193" s="338">
        <v>582907</v>
      </c>
      <c r="G193" s="244">
        <v>91.61</v>
      </c>
      <c r="H193" s="315" t="s">
        <v>838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D10" sqref="D10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906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3.8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3.8">
      <c r="A11" s="492">
        <v>2</v>
      </c>
      <c r="B11" s="493">
        <v>44319</v>
      </c>
      <c r="C11" s="494"/>
      <c r="D11" s="495" t="s">
        <v>249</v>
      </c>
      <c r="E11" s="496" t="s">
        <v>557</v>
      </c>
      <c r="F11" s="497">
        <v>663</v>
      </c>
      <c r="G11" s="498">
        <v>619</v>
      </c>
      <c r="H11" s="498">
        <v>688.5</v>
      </c>
      <c r="I11" s="499" t="s">
        <v>847</v>
      </c>
      <c r="J11" s="500" t="s">
        <v>892</v>
      </c>
      <c r="K11" s="500">
        <f t="shared" ref="K11" si="0">H11-F11</f>
        <v>25.5</v>
      </c>
      <c r="L11" s="501">
        <f>(F11*-0.8)/100</f>
        <v>-5.3039999999999994</v>
      </c>
      <c r="M11" s="502">
        <f t="shared" ref="M11" si="1">(K11+L11)/F11</f>
        <v>3.0461538461538464E-2</v>
      </c>
      <c r="N11" s="500" t="s">
        <v>556</v>
      </c>
      <c r="O11" s="503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3.8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857</v>
      </c>
      <c r="G12" s="364">
        <v>2650</v>
      </c>
      <c r="H12" s="359"/>
      <c r="I12" s="356" t="s">
        <v>858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3.8">
      <c r="A13" s="492">
        <v>4</v>
      </c>
      <c r="B13" s="493">
        <v>44343</v>
      </c>
      <c r="C13" s="494"/>
      <c r="D13" s="495" t="s">
        <v>68</v>
      </c>
      <c r="E13" s="496" t="s">
        <v>557</v>
      </c>
      <c r="F13" s="497">
        <v>522.5</v>
      </c>
      <c r="G13" s="498">
        <v>488</v>
      </c>
      <c r="H13" s="498">
        <v>544</v>
      </c>
      <c r="I13" s="499" t="s">
        <v>861</v>
      </c>
      <c r="J13" s="500" t="s">
        <v>920</v>
      </c>
      <c r="K13" s="500">
        <f t="shared" ref="K13" si="2">H13-F13</f>
        <v>21.5</v>
      </c>
      <c r="L13" s="501">
        <f>(F13*-0.8)/100</f>
        <v>-4.18</v>
      </c>
      <c r="M13" s="502">
        <f t="shared" ref="M13" si="3">(K13+L13)/F13</f>
        <v>3.3148325358851677E-2</v>
      </c>
      <c r="N13" s="500" t="s">
        <v>556</v>
      </c>
      <c r="O13" s="503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3.8">
      <c r="A14" s="480">
        <v>5</v>
      </c>
      <c r="B14" s="481">
        <v>44347</v>
      </c>
      <c r="C14" s="482"/>
      <c r="D14" s="421" t="s">
        <v>167</v>
      </c>
      <c r="E14" s="483" t="s">
        <v>557</v>
      </c>
      <c r="F14" s="419">
        <v>2085</v>
      </c>
      <c r="G14" s="484">
        <v>1970</v>
      </c>
      <c r="H14" s="483">
        <v>2245</v>
      </c>
      <c r="I14" s="485" t="s">
        <v>865</v>
      </c>
      <c r="J14" s="420" t="s">
        <v>891</v>
      </c>
      <c r="K14" s="420">
        <f t="shared" ref="K14" si="4">H14-F14</f>
        <v>160</v>
      </c>
      <c r="L14" s="486">
        <f>(F14*-0.8)/100</f>
        <v>-16.68</v>
      </c>
      <c r="M14" s="487">
        <f t="shared" ref="M14" si="5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871</v>
      </c>
      <c r="G15" s="364">
        <v>2790</v>
      </c>
      <c r="H15" s="359"/>
      <c r="I15" s="356" t="s">
        <v>872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480">
        <v>7</v>
      </c>
      <c r="B16" s="481">
        <v>44349</v>
      </c>
      <c r="C16" s="482"/>
      <c r="D16" s="421" t="s">
        <v>481</v>
      </c>
      <c r="E16" s="483" t="s">
        <v>557</v>
      </c>
      <c r="F16" s="419">
        <v>2035</v>
      </c>
      <c r="G16" s="484">
        <v>1895</v>
      </c>
      <c r="H16" s="483">
        <v>2195</v>
      </c>
      <c r="I16" s="485" t="s">
        <v>865</v>
      </c>
      <c r="J16" s="420" t="s">
        <v>891</v>
      </c>
      <c r="K16" s="420">
        <f t="shared" ref="K16" si="6">H16-F16</f>
        <v>160</v>
      </c>
      <c r="L16" s="486">
        <f>(F16*-0.8)/100</f>
        <v>-16.28</v>
      </c>
      <c r="M16" s="487">
        <f t="shared" ref="M16" si="7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492">
        <v>8</v>
      </c>
      <c r="B17" s="493">
        <v>44350</v>
      </c>
      <c r="C17" s="494"/>
      <c r="D17" s="495" t="s">
        <v>832</v>
      </c>
      <c r="E17" s="496" t="s">
        <v>980</v>
      </c>
      <c r="F17" s="497">
        <v>292</v>
      </c>
      <c r="G17" s="498">
        <v>275</v>
      </c>
      <c r="H17" s="498">
        <v>306.5</v>
      </c>
      <c r="I17" s="499" t="s">
        <v>979</v>
      </c>
      <c r="J17" s="500" t="s">
        <v>895</v>
      </c>
      <c r="K17" s="500">
        <f t="shared" ref="K17" si="8">H17-F17</f>
        <v>14.5</v>
      </c>
      <c r="L17" s="501">
        <f>(F17*-0.8)/100</f>
        <v>-2.3360000000000003</v>
      </c>
      <c r="M17" s="502">
        <f t="shared" ref="M17" si="9">(K17+L17)/F17</f>
        <v>4.165753424657534E-2</v>
      </c>
      <c r="N17" s="500" t="s">
        <v>556</v>
      </c>
      <c r="O17" s="503">
        <v>44351</v>
      </c>
      <c r="P17" s="428"/>
      <c r="Q17" s="4"/>
      <c r="R17" s="429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>
        <v>9</v>
      </c>
      <c r="B18" s="354">
        <v>44357</v>
      </c>
      <c r="C18" s="355"/>
      <c r="D18" s="390" t="s">
        <v>74</v>
      </c>
      <c r="E18" s="359" t="s">
        <v>557</v>
      </c>
      <c r="F18" s="367" t="s">
        <v>987</v>
      </c>
      <c r="G18" s="364">
        <v>3345</v>
      </c>
      <c r="H18" s="359"/>
      <c r="I18" s="356" t="s">
        <v>988</v>
      </c>
      <c r="J18" s="334" t="s">
        <v>558</v>
      </c>
      <c r="K18" s="334"/>
      <c r="L18" s="382"/>
      <c r="M18" s="380"/>
      <c r="N18" s="334"/>
      <c r="O18" s="373"/>
      <c r="P18" s="428"/>
      <c r="Q18" s="4"/>
      <c r="R18" s="429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8"/>
      <c r="M19" s="333"/>
      <c r="N19" s="342"/>
      <c r="O19" s="339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0"/>
      <c r="B20" s="411"/>
      <c r="C20" s="412"/>
      <c r="D20" s="413"/>
      <c r="E20" s="414"/>
      <c r="F20" s="414"/>
      <c r="G20" s="378"/>
      <c r="H20" s="414"/>
      <c r="I20" s="415"/>
      <c r="J20" s="379"/>
      <c r="K20" s="379"/>
      <c r="L20" s="416"/>
      <c r="M20" s="76"/>
      <c r="N20" s="417"/>
      <c r="O20" s="418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0"/>
      <c r="B21" s="411"/>
      <c r="C21" s="412"/>
      <c r="D21" s="413"/>
      <c r="E21" s="414"/>
      <c r="F21" s="414"/>
      <c r="G21" s="378"/>
      <c r="H21" s="414"/>
      <c r="I21" s="415"/>
      <c r="J21" s="379"/>
      <c r="K21" s="379"/>
      <c r="L21" s="416"/>
      <c r="M21" s="76"/>
      <c r="N21" s="417"/>
      <c r="O21" s="418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2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88">
        <v>1</v>
      </c>
      <c r="B28" s="438">
        <v>44337</v>
      </c>
      <c r="C28" s="489"/>
      <c r="D28" s="490" t="s">
        <v>304</v>
      </c>
      <c r="E28" s="419" t="s">
        <v>557</v>
      </c>
      <c r="F28" s="419">
        <v>1314</v>
      </c>
      <c r="G28" s="491">
        <v>1275</v>
      </c>
      <c r="H28" s="491">
        <v>1352</v>
      </c>
      <c r="I28" s="419" t="s">
        <v>854</v>
      </c>
      <c r="J28" s="420" t="s">
        <v>893</v>
      </c>
      <c r="K28" s="420">
        <f t="shared" ref="K28" si="10">H28-F28</f>
        <v>38</v>
      </c>
      <c r="L28" s="486">
        <f>(F28*-0.7)/100</f>
        <v>-9.1980000000000004</v>
      </c>
      <c r="M28" s="487">
        <f t="shared" ref="M28" si="11">(K28+L28)/F28</f>
        <v>2.1919330289193302E-2</v>
      </c>
      <c r="N28" s="420" t="s">
        <v>556</v>
      </c>
      <c r="O28" s="479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488">
        <v>2</v>
      </c>
      <c r="B29" s="438">
        <v>44341</v>
      </c>
      <c r="C29" s="489"/>
      <c r="D29" s="490" t="s">
        <v>97</v>
      </c>
      <c r="E29" s="419" t="s">
        <v>557</v>
      </c>
      <c r="F29" s="419">
        <v>190.5</v>
      </c>
      <c r="G29" s="491">
        <v>185</v>
      </c>
      <c r="H29" s="491">
        <v>195.5</v>
      </c>
      <c r="I29" s="419" t="s">
        <v>856</v>
      </c>
      <c r="J29" s="420" t="s">
        <v>904</v>
      </c>
      <c r="K29" s="420">
        <f t="shared" ref="K29" si="12">H29-F29</f>
        <v>5</v>
      </c>
      <c r="L29" s="486">
        <f>(F29*-0.7)/100</f>
        <v>-1.3334999999999999</v>
      </c>
      <c r="M29" s="487">
        <f t="shared" ref="M29" si="13">(K29+L29)/F29</f>
        <v>1.9246719160104987E-2</v>
      </c>
      <c r="N29" s="420" t="s">
        <v>556</v>
      </c>
      <c r="O29" s="458">
        <v>44354</v>
      </c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59">
        <v>3</v>
      </c>
      <c r="B30" s="460">
        <v>44344</v>
      </c>
      <c r="C30" s="461"/>
      <c r="D30" s="462" t="s">
        <v>862</v>
      </c>
      <c r="E30" s="463" t="s">
        <v>557</v>
      </c>
      <c r="F30" s="463">
        <v>636.5</v>
      </c>
      <c r="G30" s="464">
        <v>615</v>
      </c>
      <c r="H30" s="464">
        <v>614</v>
      </c>
      <c r="I30" s="463" t="s">
        <v>863</v>
      </c>
      <c r="J30" s="465" t="s">
        <v>868</v>
      </c>
      <c r="K30" s="465">
        <f t="shared" ref="K30" si="14">H30-F30</f>
        <v>-22.5</v>
      </c>
      <c r="L30" s="466">
        <f>(F30*-0.7)/100</f>
        <v>-4.4554999999999998</v>
      </c>
      <c r="M30" s="467">
        <f t="shared" ref="M30" si="15">(K30+L30)/F30</f>
        <v>-4.234956794972506E-2</v>
      </c>
      <c r="N30" s="465" t="s">
        <v>620</v>
      </c>
      <c r="O30" s="468">
        <v>44348</v>
      </c>
      <c r="P30" s="61"/>
      <c r="Q30" s="61"/>
      <c r="R30" s="474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4">
        <v>4</v>
      </c>
      <c r="B31" s="395">
        <v>44348</v>
      </c>
      <c r="C31" s="398"/>
      <c r="D31" s="475" t="s">
        <v>169</v>
      </c>
      <c r="E31" s="367" t="s">
        <v>557</v>
      </c>
      <c r="F31" s="367" t="s">
        <v>869</v>
      </c>
      <c r="G31" s="399">
        <v>418</v>
      </c>
      <c r="H31" s="399"/>
      <c r="I31" s="367" t="s">
        <v>870</v>
      </c>
      <c r="J31" s="334" t="s">
        <v>558</v>
      </c>
      <c r="K31" s="334"/>
      <c r="L31" s="382"/>
      <c r="M31" s="380"/>
      <c r="N31" s="334"/>
      <c r="O31" s="387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88">
        <v>5</v>
      </c>
      <c r="B32" s="438">
        <v>44350</v>
      </c>
      <c r="C32" s="489"/>
      <c r="D32" s="490" t="s">
        <v>884</v>
      </c>
      <c r="E32" s="419" t="s">
        <v>557</v>
      </c>
      <c r="F32" s="419">
        <v>745</v>
      </c>
      <c r="G32" s="491">
        <v>725</v>
      </c>
      <c r="H32" s="491">
        <v>764</v>
      </c>
      <c r="I32" s="419" t="s">
        <v>885</v>
      </c>
      <c r="J32" s="420" t="s">
        <v>905</v>
      </c>
      <c r="K32" s="420">
        <f t="shared" ref="K32" si="16">H32-F32</f>
        <v>19</v>
      </c>
      <c r="L32" s="486">
        <f>(F32*-0.7)/100</f>
        <v>-5.2149999999999999</v>
      </c>
      <c r="M32" s="487">
        <f t="shared" ref="M32" si="17">(K32+L32)/F32</f>
        <v>1.8503355704697987E-2</v>
      </c>
      <c r="N32" s="420" t="s">
        <v>556</v>
      </c>
      <c r="O32" s="458">
        <v>44354</v>
      </c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88">
        <v>6</v>
      </c>
      <c r="B33" s="481">
        <v>44350</v>
      </c>
      <c r="C33" s="489"/>
      <c r="D33" s="490" t="s">
        <v>96</v>
      </c>
      <c r="E33" s="419" t="s">
        <v>557</v>
      </c>
      <c r="F33" s="419">
        <v>1195</v>
      </c>
      <c r="G33" s="491">
        <v>1160</v>
      </c>
      <c r="H33" s="491">
        <v>1217.5</v>
      </c>
      <c r="I33" s="419" t="s">
        <v>886</v>
      </c>
      <c r="J33" s="420" t="s">
        <v>887</v>
      </c>
      <c r="K33" s="420">
        <f t="shared" ref="K33:K34" si="18">H33-F33</f>
        <v>22.5</v>
      </c>
      <c r="L33" s="486">
        <f>(F33*-0.07)/100</f>
        <v>-0.83650000000000002</v>
      </c>
      <c r="M33" s="487">
        <f t="shared" ref="M33:M34" si="19">(K33+L33)/F33</f>
        <v>1.8128451882845186E-2</v>
      </c>
      <c r="N33" s="420" t="s">
        <v>556</v>
      </c>
      <c r="O33" s="479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88">
        <v>7</v>
      </c>
      <c r="B34" s="481">
        <v>44354</v>
      </c>
      <c r="C34" s="489"/>
      <c r="D34" s="490" t="s">
        <v>115</v>
      </c>
      <c r="E34" s="419" t="s">
        <v>557</v>
      </c>
      <c r="F34" s="419">
        <v>253</v>
      </c>
      <c r="G34" s="491">
        <v>245</v>
      </c>
      <c r="H34" s="491">
        <v>261</v>
      </c>
      <c r="I34" s="419" t="s">
        <v>901</v>
      </c>
      <c r="J34" s="420" t="s">
        <v>937</v>
      </c>
      <c r="K34" s="420">
        <f t="shared" si="18"/>
        <v>8</v>
      </c>
      <c r="L34" s="486">
        <f>(F34*-0.7)/100</f>
        <v>-1.7709999999999999</v>
      </c>
      <c r="M34" s="487">
        <f t="shared" si="19"/>
        <v>2.4620553359683797E-2</v>
      </c>
      <c r="N34" s="420" t="s">
        <v>556</v>
      </c>
      <c r="O34" s="458">
        <v>44356</v>
      </c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8">
        <v>8</v>
      </c>
      <c r="B35" s="438">
        <v>44355</v>
      </c>
      <c r="C35" s="489"/>
      <c r="D35" s="490" t="s">
        <v>921</v>
      </c>
      <c r="E35" s="419" t="s">
        <v>557</v>
      </c>
      <c r="F35" s="419">
        <v>361</v>
      </c>
      <c r="G35" s="491">
        <v>349</v>
      </c>
      <c r="H35" s="491">
        <v>368</v>
      </c>
      <c r="I35" s="419" t="s">
        <v>922</v>
      </c>
      <c r="J35" s="420" t="s">
        <v>889</v>
      </c>
      <c r="K35" s="420">
        <f t="shared" ref="K35" si="20">H35-F35</f>
        <v>7</v>
      </c>
      <c r="L35" s="486">
        <f>(F35*-0.07)/100</f>
        <v>-0.25270000000000004</v>
      </c>
      <c r="M35" s="487">
        <f t="shared" ref="M35" si="21">(K35+L35)/F35</f>
        <v>1.8690581717451523E-2</v>
      </c>
      <c r="N35" s="420" t="s">
        <v>556</v>
      </c>
      <c r="O35" s="479">
        <v>44355</v>
      </c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4">
        <v>9</v>
      </c>
      <c r="B36" s="395">
        <v>44356</v>
      </c>
      <c r="C36" s="398"/>
      <c r="D36" s="475" t="s">
        <v>938</v>
      </c>
      <c r="E36" s="367" t="s">
        <v>557</v>
      </c>
      <c r="F36" s="367" t="s">
        <v>939</v>
      </c>
      <c r="G36" s="399">
        <v>2045</v>
      </c>
      <c r="H36" s="399"/>
      <c r="I36" s="367" t="s">
        <v>940</v>
      </c>
      <c r="J36" s="334" t="s">
        <v>558</v>
      </c>
      <c r="K36" s="334"/>
      <c r="L36" s="382"/>
      <c r="M36" s="380"/>
      <c r="N36" s="334"/>
      <c r="O36" s="387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4">
        <v>10</v>
      </c>
      <c r="B37" s="395">
        <v>44357</v>
      </c>
      <c r="C37" s="398"/>
      <c r="D37" s="475" t="s">
        <v>296</v>
      </c>
      <c r="E37" s="367" t="s">
        <v>557</v>
      </c>
      <c r="F37" s="367" t="s">
        <v>985</v>
      </c>
      <c r="G37" s="399">
        <v>2760</v>
      </c>
      <c r="H37" s="399"/>
      <c r="I37" s="367" t="s">
        <v>986</v>
      </c>
      <c r="J37" s="334" t="s">
        <v>558</v>
      </c>
      <c r="K37" s="334"/>
      <c r="L37" s="382"/>
      <c r="M37" s="380"/>
      <c r="N37" s="334"/>
      <c r="O37" s="373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4"/>
      <c r="B38" s="395"/>
      <c r="C38" s="398"/>
      <c r="D38" s="475"/>
      <c r="E38" s="367"/>
      <c r="F38" s="367"/>
      <c r="G38" s="399"/>
      <c r="H38" s="399"/>
      <c r="I38" s="367"/>
      <c r="J38" s="334"/>
      <c r="K38" s="334"/>
      <c r="L38" s="382"/>
      <c r="M38" s="380"/>
      <c r="N38" s="334"/>
      <c r="O38" s="387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4"/>
      <c r="B39" s="395"/>
      <c r="C39" s="398"/>
      <c r="D39" s="475"/>
      <c r="E39" s="367"/>
      <c r="F39" s="367"/>
      <c r="G39" s="399"/>
      <c r="H39" s="399"/>
      <c r="I39" s="367"/>
      <c r="J39" s="334"/>
      <c r="K39" s="334"/>
      <c r="L39" s="382"/>
      <c r="M39" s="380"/>
      <c r="N39" s="334"/>
      <c r="O39" s="387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/>
      <c r="B40" s="395"/>
      <c r="C40" s="398"/>
      <c r="D40" s="475"/>
      <c r="E40" s="367"/>
      <c r="F40" s="367"/>
      <c r="G40" s="399"/>
      <c r="H40" s="399"/>
      <c r="I40" s="367"/>
      <c r="J40" s="334"/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5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73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5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5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5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5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5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5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5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5"/>
      <c r="E49" s="367"/>
      <c r="F49" s="367"/>
      <c r="G49" s="399"/>
      <c r="H49" s="399"/>
      <c r="I49" s="367"/>
      <c r="J49" s="334"/>
      <c r="K49" s="334"/>
      <c r="L49" s="382"/>
      <c r="M49" s="380"/>
      <c r="N49" s="361"/>
      <c r="O49" s="373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5"/>
      <c r="E50" s="367"/>
      <c r="F50" s="367"/>
      <c r="G50" s="399"/>
      <c r="H50" s="399"/>
      <c r="I50" s="367"/>
      <c r="J50" s="334"/>
      <c r="K50" s="334"/>
      <c r="L50" s="382"/>
      <c r="M50" s="380"/>
      <c r="N50" s="361"/>
      <c r="O50" s="37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2"/>
      <c r="B51" s="401"/>
      <c r="C51" s="453"/>
      <c r="D51" s="454"/>
      <c r="E51" s="377"/>
      <c r="F51" s="377"/>
      <c r="G51" s="455"/>
      <c r="H51" s="455"/>
      <c r="I51" s="377"/>
      <c r="J51" s="375"/>
      <c r="K51" s="375"/>
      <c r="L51" s="456"/>
      <c r="M51" s="389"/>
      <c r="N51" s="379"/>
      <c r="O51" s="45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8"/>
      <c r="R52" s="400"/>
      <c r="S52" s="388"/>
      <c r="T52" s="388"/>
      <c r="U52" s="388"/>
      <c r="V52" s="388"/>
      <c r="W52" s="388"/>
      <c r="X52" s="388"/>
      <c r="Y52" s="388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1">
        <v>1</v>
      </c>
      <c r="B58" s="438">
        <v>44343</v>
      </c>
      <c r="C58" s="447"/>
      <c r="D58" s="421" t="s">
        <v>859</v>
      </c>
      <c r="E58" s="448" t="s">
        <v>557</v>
      </c>
      <c r="F58" s="419">
        <v>2330</v>
      </c>
      <c r="G58" s="419">
        <v>2285</v>
      </c>
      <c r="H58" s="419">
        <v>2361</v>
      </c>
      <c r="I58" s="478" t="s">
        <v>860</v>
      </c>
      <c r="J58" s="420" t="s">
        <v>876</v>
      </c>
      <c r="K58" s="476">
        <f t="shared" ref="K58:K59" si="22">H58-F58</f>
        <v>31</v>
      </c>
      <c r="L58" s="477">
        <f t="shared" ref="L58:L59" si="23">(H58*N58)*0.07%</f>
        <v>495.81000000000006</v>
      </c>
      <c r="M58" s="449">
        <f t="shared" ref="M58:M59" si="24">(K58*N58)-L58</f>
        <v>8804.19</v>
      </c>
      <c r="N58" s="420">
        <v>300</v>
      </c>
      <c r="O58" s="450" t="s">
        <v>556</v>
      </c>
      <c r="P58" s="458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1">
        <v>2</v>
      </c>
      <c r="B59" s="438">
        <v>44349</v>
      </c>
      <c r="C59" s="447"/>
      <c r="D59" s="421" t="s">
        <v>874</v>
      </c>
      <c r="E59" s="448" t="s">
        <v>557</v>
      </c>
      <c r="F59" s="419">
        <v>678.5</v>
      </c>
      <c r="G59" s="419">
        <v>668</v>
      </c>
      <c r="H59" s="419">
        <v>685.5</v>
      </c>
      <c r="I59" s="478" t="s">
        <v>875</v>
      </c>
      <c r="J59" s="420" t="s">
        <v>889</v>
      </c>
      <c r="K59" s="476">
        <f t="shared" si="22"/>
        <v>7</v>
      </c>
      <c r="L59" s="477">
        <f t="shared" si="23"/>
        <v>527.83500000000004</v>
      </c>
      <c r="M59" s="449">
        <f t="shared" si="24"/>
        <v>7172.165</v>
      </c>
      <c r="N59" s="420">
        <v>1100</v>
      </c>
      <c r="O59" s="450" t="s">
        <v>556</v>
      </c>
      <c r="P59" s="458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1">
        <v>3</v>
      </c>
      <c r="B60" s="438">
        <v>44349</v>
      </c>
      <c r="C60" s="447"/>
      <c r="D60" s="421" t="s">
        <v>877</v>
      </c>
      <c r="E60" s="448" t="s">
        <v>557</v>
      </c>
      <c r="F60" s="419">
        <v>1840</v>
      </c>
      <c r="G60" s="419">
        <v>1794</v>
      </c>
      <c r="H60" s="419">
        <v>1868.5</v>
      </c>
      <c r="I60" s="478" t="s">
        <v>882</v>
      </c>
      <c r="J60" s="420" t="s">
        <v>888</v>
      </c>
      <c r="K60" s="476">
        <f t="shared" ref="K60" si="25">H60-F60</f>
        <v>28.5</v>
      </c>
      <c r="L60" s="477">
        <f t="shared" ref="L60" si="26">(H60*N60)*0.07%</f>
        <v>359.68625000000003</v>
      </c>
      <c r="M60" s="449">
        <f t="shared" ref="M60" si="27">(K60*N60)-L60</f>
        <v>7477.8137500000003</v>
      </c>
      <c r="N60" s="420">
        <v>275</v>
      </c>
      <c r="O60" s="450" t="s">
        <v>556</v>
      </c>
      <c r="P60" s="458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1">
        <v>4</v>
      </c>
      <c r="B61" s="438">
        <v>44349</v>
      </c>
      <c r="C61" s="447"/>
      <c r="D61" s="421" t="s">
        <v>878</v>
      </c>
      <c r="E61" s="448" t="s">
        <v>557</v>
      </c>
      <c r="F61" s="419">
        <v>4530</v>
      </c>
      <c r="G61" s="419">
        <v>4440</v>
      </c>
      <c r="H61" s="419">
        <v>4630</v>
      </c>
      <c r="I61" s="478" t="s">
        <v>883</v>
      </c>
      <c r="J61" s="420" t="s">
        <v>890</v>
      </c>
      <c r="K61" s="476">
        <f t="shared" ref="K61:K63" si="28">H61-F61</f>
        <v>100</v>
      </c>
      <c r="L61" s="477">
        <f t="shared" ref="L61:L63" si="29">(H61*N61)*0.07%</f>
        <v>405.12500000000006</v>
      </c>
      <c r="M61" s="449">
        <f t="shared" ref="M61:M63" si="30">(K61*N61)-L61</f>
        <v>12094.875</v>
      </c>
      <c r="N61" s="420">
        <v>125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51">
        <v>5</v>
      </c>
      <c r="B62" s="438">
        <v>44351</v>
      </c>
      <c r="C62" s="447"/>
      <c r="D62" s="421" t="s">
        <v>859</v>
      </c>
      <c r="E62" s="448" t="s">
        <v>557</v>
      </c>
      <c r="F62" s="419">
        <v>2334</v>
      </c>
      <c r="G62" s="419">
        <v>2289</v>
      </c>
      <c r="H62" s="419">
        <v>2362</v>
      </c>
      <c r="I62" s="478" t="s">
        <v>894</v>
      </c>
      <c r="J62" s="420" t="s">
        <v>941</v>
      </c>
      <c r="K62" s="476">
        <f t="shared" si="28"/>
        <v>28</v>
      </c>
      <c r="L62" s="477">
        <f t="shared" si="29"/>
        <v>496.0200000000001</v>
      </c>
      <c r="M62" s="449">
        <f t="shared" si="30"/>
        <v>7903.98</v>
      </c>
      <c r="N62" s="420">
        <v>300</v>
      </c>
      <c r="O62" s="450" t="s">
        <v>556</v>
      </c>
      <c r="P62" s="458">
        <v>44356</v>
      </c>
      <c r="Q62" s="344"/>
      <c r="R62" s="314"/>
      <c r="S62" s="37"/>
      <c r="Y62" s="37"/>
      <c r="Z62" s="37"/>
    </row>
    <row r="63" spans="1:34" s="350" customFormat="1" ht="13.95" customHeight="1">
      <c r="A63" s="504">
        <v>6</v>
      </c>
      <c r="B63" s="505">
        <v>44354</v>
      </c>
      <c r="C63" s="506"/>
      <c r="D63" s="507" t="s">
        <v>899</v>
      </c>
      <c r="E63" s="508" t="s">
        <v>557</v>
      </c>
      <c r="F63" s="465">
        <v>1221</v>
      </c>
      <c r="G63" s="465">
        <v>1197</v>
      </c>
      <c r="H63" s="465">
        <v>1200</v>
      </c>
      <c r="I63" s="465" t="s">
        <v>900</v>
      </c>
      <c r="J63" s="465" t="s">
        <v>942</v>
      </c>
      <c r="K63" s="509">
        <f t="shared" si="28"/>
        <v>-21</v>
      </c>
      <c r="L63" s="510">
        <f t="shared" si="29"/>
        <v>462.00000000000006</v>
      </c>
      <c r="M63" s="511">
        <f t="shared" si="30"/>
        <v>-12012</v>
      </c>
      <c r="N63" s="465">
        <v>550</v>
      </c>
      <c r="O63" s="512" t="s">
        <v>620</v>
      </c>
      <c r="P63" s="468">
        <v>44356</v>
      </c>
      <c r="Q63" s="344"/>
      <c r="R63" s="314"/>
      <c r="S63" s="37"/>
      <c r="Y63" s="37"/>
      <c r="Z63" s="37"/>
    </row>
    <row r="64" spans="1:34" s="350" customFormat="1" ht="13.95" customHeight="1">
      <c r="A64" s="504">
        <v>7</v>
      </c>
      <c r="B64" s="505">
        <v>44355</v>
      </c>
      <c r="C64" s="506"/>
      <c r="D64" s="507" t="s">
        <v>878</v>
      </c>
      <c r="E64" s="508" t="s">
        <v>557</v>
      </c>
      <c r="F64" s="465">
        <v>4650</v>
      </c>
      <c r="G64" s="465">
        <v>4540</v>
      </c>
      <c r="H64" s="465">
        <v>4580</v>
      </c>
      <c r="I64" s="465" t="s">
        <v>923</v>
      </c>
      <c r="J64" s="465" t="s">
        <v>943</v>
      </c>
      <c r="K64" s="509">
        <f t="shared" ref="K64" si="31">H64-F64</f>
        <v>-70</v>
      </c>
      <c r="L64" s="510">
        <f t="shared" ref="L64" si="32">(H64*N64)*0.07%</f>
        <v>400.75000000000006</v>
      </c>
      <c r="M64" s="511">
        <f t="shared" ref="M64" si="33">(K64*N64)-L64</f>
        <v>-9150.75</v>
      </c>
      <c r="N64" s="465">
        <v>125</v>
      </c>
      <c r="O64" s="512" t="s">
        <v>620</v>
      </c>
      <c r="P64" s="468">
        <v>44356</v>
      </c>
      <c r="Q64" s="344"/>
      <c r="R64" s="314"/>
      <c r="S64" s="37"/>
      <c r="Y64" s="37"/>
      <c r="Z64" s="37"/>
    </row>
    <row r="65" spans="1:34" s="350" customFormat="1" ht="13.95" customHeight="1">
      <c r="A65" s="451">
        <v>8</v>
      </c>
      <c r="B65" s="438">
        <v>44355</v>
      </c>
      <c r="C65" s="447"/>
      <c r="D65" s="421" t="s">
        <v>924</v>
      </c>
      <c r="E65" s="448" t="s">
        <v>557</v>
      </c>
      <c r="F65" s="419">
        <v>968</v>
      </c>
      <c r="G65" s="419">
        <v>949</v>
      </c>
      <c r="H65" s="419">
        <v>980</v>
      </c>
      <c r="I65" s="478" t="s">
        <v>925</v>
      </c>
      <c r="J65" s="420" t="s">
        <v>846</v>
      </c>
      <c r="K65" s="476">
        <f t="shared" ref="K65" si="34">H65-F65</f>
        <v>12</v>
      </c>
      <c r="L65" s="477">
        <f t="shared" ref="L65" si="35">(H65*N65)*0.07%</f>
        <v>480.20000000000005</v>
      </c>
      <c r="M65" s="449">
        <f t="shared" ref="M65" si="36">(K65*N65)-L65</f>
        <v>7919.8</v>
      </c>
      <c r="N65" s="420">
        <v>700</v>
      </c>
      <c r="O65" s="450" t="s">
        <v>556</v>
      </c>
      <c r="P65" s="458">
        <v>44356</v>
      </c>
      <c r="Q65" s="344"/>
      <c r="R65" s="314"/>
      <c r="S65" s="37"/>
      <c r="Y65" s="37"/>
      <c r="Z65" s="37"/>
    </row>
    <row r="66" spans="1:34" s="350" customFormat="1" ht="13.95" customHeight="1">
      <c r="A66" s="397"/>
      <c r="B66" s="395"/>
      <c r="C66" s="396"/>
      <c r="D66" s="390"/>
      <c r="E66" s="391"/>
      <c r="F66" s="367"/>
      <c r="G66" s="367"/>
      <c r="H66" s="367"/>
      <c r="I66" s="472"/>
      <c r="J66" s="472"/>
      <c r="K66" s="334"/>
      <c r="L66" s="382"/>
      <c r="M66" s="472"/>
      <c r="N66" s="472"/>
      <c r="O66" s="472"/>
      <c r="P66" s="472"/>
      <c r="Q66" s="344"/>
      <c r="R66" s="314"/>
      <c r="S66" s="37"/>
      <c r="Y66" s="37"/>
      <c r="Z66" s="37"/>
    </row>
    <row r="67" spans="1:34" s="350" customFormat="1" ht="13.95" customHeight="1">
      <c r="A67" s="471"/>
      <c r="B67" s="395"/>
      <c r="C67" s="396"/>
      <c r="D67" s="390"/>
      <c r="E67" s="391"/>
      <c r="F67" s="367"/>
      <c r="G67" s="472"/>
      <c r="H67" s="367"/>
      <c r="I67" s="472"/>
      <c r="J67" s="334"/>
      <c r="K67" s="470"/>
      <c r="L67" s="384"/>
      <c r="M67" s="441"/>
      <c r="N67" s="334"/>
      <c r="O67" s="361"/>
      <c r="P67" s="387"/>
      <c r="Q67" s="344"/>
      <c r="R67" s="314"/>
      <c r="S67" s="37"/>
      <c r="Y67" s="37"/>
      <c r="Z67" s="37"/>
    </row>
    <row r="68" spans="1:34" s="350" customFormat="1" ht="13.95" customHeight="1">
      <c r="A68" s="471"/>
      <c r="B68" s="395"/>
      <c r="C68" s="396"/>
      <c r="D68" s="390"/>
      <c r="E68" s="391"/>
      <c r="F68" s="367"/>
      <c r="G68" s="472"/>
      <c r="H68" s="367"/>
      <c r="I68" s="472"/>
      <c r="J68" s="334"/>
      <c r="K68" s="470"/>
      <c r="L68" s="384"/>
      <c r="M68" s="441"/>
      <c r="N68" s="334"/>
      <c r="O68" s="361"/>
      <c r="P68" s="387"/>
      <c r="Q68" s="344"/>
      <c r="R68" s="314"/>
      <c r="S68" s="37"/>
      <c r="Y68" s="37"/>
      <c r="Z68" s="37"/>
    </row>
    <row r="69" spans="1:34" s="350" customFormat="1" ht="13.95" customHeight="1">
      <c r="A69" s="407"/>
      <c r="B69" s="401"/>
      <c r="C69" s="408"/>
      <c r="D69" s="409"/>
      <c r="E69" s="335"/>
      <c r="F69" s="377"/>
      <c r="G69" s="377"/>
      <c r="H69" s="377"/>
      <c r="I69" s="375"/>
      <c r="J69" s="375"/>
      <c r="K69" s="375"/>
      <c r="L69" s="375"/>
      <c r="M69" s="375"/>
      <c r="N69" s="375"/>
      <c r="O69" s="375"/>
      <c r="P69" s="375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7">
        <v>1</v>
      </c>
      <c r="B73" s="473">
        <v>44344</v>
      </c>
      <c r="C73" s="396"/>
      <c r="D73" s="390" t="s">
        <v>864</v>
      </c>
      <c r="E73" s="391" t="s">
        <v>851</v>
      </c>
      <c r="F73" s="367" t="s">
        <v>866</v>
      </c>
      <c r="G73" s="367">
        <v>3.8</v>
      </c>
      <c r="H73" s="367"/>
      <c r="I73" s="334">
        <v>0.1</v>
      </c>
      <c r="J73" s="334" t="s">
        <v>558</v>
      </c>
      <c r="K73" s="470"/>
      <c r="L73" s="334"/>
      <c r="M73" s="441"/>
      <c r="N73" s="334"/>
      <c r="O73" s="361"/>
      <c r="P73" s="373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1">
        <v>2</v>
      </c>
      <c r="B74" s="438">
        <v>44347</v>
      </c>
      <c r="C74" s="447"/>
      <c r="D74" s="421" t="s">
        <v>867</v>
      </c>
      <c r="E74" s="448" t="s">
        <v>557</v>
      </c>
      <c r="F74" s="419">
        <v>64</v>
      </c>
      <c r="G74" s="419">
        <v>17</v>
      </c>
      <c r="H74" s="419">
        <v>76</v>
      </c>
      <c r="I74" s="420" t="s">
        <v>855</v>
      </c>
      <c r="J74" s="420" t="s">
        <v>846</v>
      </c>
      <c r="K74" s="420">
        <f>H74-F74</f>
        <v>12</v>
      </c>
      <c r="L74" s="420">
        <v>100</v>
      </c>
      <c r="M74" s="449">
        <f>(K74*N74)-L74</f>
        <v>800</v>
      </c>
      <c r="N74" s="420">
        <v>75</v>
      </c>
      <c r="O74" s="450" t="s">
        <v>556</v>
      </c>
      <c r="P74" s="458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1">
        <v>3</v>
      </c>
      <c r="B75" s="438">
        <v>44349</v>
      </c>
      <c r="C75" s="447"/>
      <c r="D75" s="421" t="s">
        <v>879</v>
      </c>
      <c r="E75" s="448" t="s">
        <v>557</v>
      </c>
      <c r="F75" s="419">
        <v>57.5</v>
      </c>
      <c r="G75" s="419">
        <v>17</v>
      </c>
      <c r="H75" s="419">
        <v>71.5</v>
      </c>
      <c r="I75" s="420" t="s">
        <v>880</v>
      </c>
      <c r="J75" s="420" t="s">
        <v>881</v>
      </c>
      <c r="K75" s="420">
        <f>H75-F75</f>
        <v>14</v>
      </c>
      <c r="L75" s="420">
        <v>100</v>
      </c>
      <c r="M75" s="449">
        <f>(K75*N75)-L75</f>
        <v>950</v>
      </c>
      <c r="N75" s="420">
        <v>75</v>
      </c>
      <c r="O75" s="450" t="s">
        <v>556</v>
      </c>
      <c r="P75" s="479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451">
        <v>4</v>
      </c>
      <c r="B76" s="438">
        <v>44354</v>
      </c>
      <c r="C76" s="447"/>
      <c r="D76" s="421" t="s">
        <v>902</v>
      </c>
      <c r="E76" s="448" t="s">
        <v>557</v>
      </c>
      <c r="F76" s="419">
        <v>40.5</v>
      </c>
      <c r="G76" s="419">
        <v>27</v>
      </c>
      <c r="H76" s="419">
        <v>52.5</v>
      </c>
      <c r="I76" s="420" t="s">
        <v>903</v>
      </c>
      <c r="J76" s="420" t="s">
        <v>846</v>
      </c>
      <c r="K76" s="420">
        <f>H76-F76</f>
        <v>12</v>
      </c>
      <c r="L76" s="420">
        <v>100</v>
      </c>
      <c r="M76" s="449">
        <f>(K76*N76)-L76</f>
        <v>3800</v>
      </c>
      <c r="N76" s="420">
        <v>325</v>
      </c>
      <c r="O76" s="450" t="s">
        <v>556</v>
      </c>
      <c r="P76" s="479">
        <v>44354</v>
      </c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451">
        <v>5</v>
      </c>
      <c r="B77" s="438">
        <v>44356</v>
      </c>
      <c r="C77" s="447"/>
      <c r="D77" s="421" t="s">
        <v>944</v>
      </c>
      <c r="E77" s="448" t="s">
        <v>557</v>
      </c>
      <c r="F77" s="419">
        <v>18</v>
      </c>
      <c r="G77" s="419">
        <v>9</v>
      </c>
      <c r="H77" s="419">
        <v>22</v>
      </c>
      <c r="I77" s="420" t="s">
        <v>945</v>
      </c>
      <c r="J77" s="420" t="s">
        <v>984</v>
      </c>
      <c r="K77" s="420">
        <f>H77-F77</f>
        <v>4</v>
      </c>
      <c r="L77" s="420">
        <v>100</v>
      </c>
      <c r="M77" s="449">
        <f>(K77*N77)-L77</f>
        <v>2300</v>
      </c>
      <c r="N77" s="420">
        <v>600</v>
      </c>
      <c r="O77" s="450" t="s">
        <v>556</v>
      </c>
      <c r="P77" s="458">
        <v>44357</v>
      </c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7">
        <v>6</v>
      </c>
      <c r="B78" s="395">
        <v>44357</v>
      </c>
      <c r="C78" s="396"/>
      <c r="D78" s="390" t="s">
        <v>981</v>
      </c>
      <c r="E78" s="391" t="s">
        <v>557</v>
      </c>
      <c r="F78" s="367" t="s">
        <v>982</v>
      </c>
      <c r="G78" s="367">
        <v>17</v>
      </c>
      <c r="H78" s="367"/>
      <c r="I78" s="334" t="s">
        <v>983</v>
      </c>
      <c r="J78" s="334" t="s">
        <v>558</v>
      </c>
      <c r="K78" s="470"/>
      <c r="L78" s="334"/>
      <c r="M78" s="441"/>
      <c r="N78" s="334"/>
      <c r="O78" s="361"/>
      <c r="P78" s="387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7"/>
      <c r="B79" s="395"/>
      <c r="C79" s="396"/>
      <c r="D79" s="390"/>
      <c r="E79" s="391"/>
      <c r="F79" s="367"/>
      <c r="G79" s="367"/>
      <c r="H79" s="367"/>
      <c r="I79" s="334"/>
      <c r="J79" s="334"/>
      <c r="K79" s="470"/>
      <c r="L79" s="334"/>
      <c r="M79" s="441"/>
      <c r="N79" s="334"/>
      <c r="O79" s="361"/>
      <c r="P79" s="387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7"/>
      <c r="B80" s="395"/>
      <c r="C80" s="396"/>
      <c r="D80" s="390"/>
      <c r="E80" s="391"/>
      <c r="F80" s="367"/>
      <c r="G80" s="367"/>
      <c r="H80" s="367"/>
      <c r="I80" s="334"/>
      <c r="J80" s="334"/>
      <c r="K80" s="470"/>
      <c r="L80" s="334"/>
      <c r="M80" s="441"/>
      <c r="N80" s="334"/>
      <c r="O80" s="361"/>
      <c r="P80" s="373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8" s="37" customFormat="1" ht="13.8">
      <c r="A81" s="397"/>
      <c r="B81" s="395"/>
      <c r="C81" s="396"/>
      <c r="D81" s="390"/>
      <c r="E81" s="391"/>
      <c r="F81" s="367"/>
      <c r="G81" s="367"/>
      <c r="H81" s="367"/>
      <c r="I81" s="334"/>
      <c r="J81" s="334"/>
      <c r="K81" s="470"/>
      <c r="L81" s="334"/>
      <c r="M81" s="441"/>
      <c r="N81" s="334"/>
      <c r="O81" s="361"/>
      <c r="P81" s="387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8" s="37" customFormat="1" ht="13.8">
      <c r="A82" s="397"/>
      <c r="B82" s="395"/>
      <c r="C82" s="396"/>
      <c r="D82" s="390"/>
      <c r="E82" s="391"/>
      <c r="F82" s="367"/>
      <c r="G82" s="367"/>
      <c r="H82" s="367"/>
      <c r="I82" s="334"/>
      <c r="J82" s="334"/>
      <c r="K82" s="470"/>
      <c r="L82" s="334"/>
      <c r="M82" s="441"/>
      <c r="N82" s="334"/>
      <c r="O82" s="361"/>
      <c r="P82" s="387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8" s="37" customFormat="1" ht="13.8">
      <c r="A83" s="397"/>
      <c r="B83" s="395"/>
      <c r="C83" s="396"/>
      <c r="D83" s="390"/>
      <c r="E83" s="391"/>
      <c r="F83" s="367"/>
      <c r="G83" s="367"/>
      <c r="H83" s="367"/>
      <c r="I83" s="334"/>
      <c r="J83" s="334"/>
      <c r="K83" s="470"/>
      <c r="L83" s="334"/>
      <c r="M83" s="441"/>
      <c r="N83" s="334"/>
      <c r="O83" s="361"/>
      <c r="P83" s="373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8" s="37" customFormat="1" ht="13.8">
      <c r="A84" s="397"/>
      <c r="B84" s="395"/>
      <c r="C84" s="396"/>
      <c r="D84" s="390"/>
      <c r="E84" s="391"/>
      <c r="F84" s="367"/>
      <c r="G84" s="367"/>
      <c r="H84" s="367"/>
      <c r="I84" s="334"/>
      <c r="J84" s="334"/>
      <c r="K84" s="470"/>
      <c r="L84" s="334"/>
      <c r="M84" s="441"/>
      <c r="N84" s="334"/>
      <c r="O84" s="361"/>
      <c r="P84" s="373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8" s="37" customFormat="1" ht="13.8">
      <c r="A85" s="397"/>
      <c r="B85" s="395"/>
      <c r="C85" s="396"/>
      <c r="D85" s="390"/>
      <c r="E85" s="391"/>
      <c r="F85" s="367"/>
      <c r="G85" s="367"/>
      <c r="H85" s="367"/>
      <c r="I85" s="334"/>
      <c r="J85" s="334"/>
      <c r="K85" s="470"/>
      <c r="L85" s="334"/>
      <c r="M85" s="441"/>
      <c r="N85" s="334"/>
      <c r="O85" s="361"/>
      <c r="P85" s="373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8" s="37" customFormat="1" ht="13.8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8" s="37" customFormat="1" ht="13.8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73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8" s="37" customFormat="1" ht="13.8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8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8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8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8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8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2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8" s="443" customFormat="1" ht="13.8">
      <c r="A94" s="480">
        <v>1</v>
      </c>
      <c r="B94" s="481">
        <v>44327</v>
      </c>
      <c r="C94" s="482"/>
      <c r="D94" s="421" t="s">
        <v>465</v>
      </c>
      <c r="E94" s="483" t="s">
        <v>557</v>
      </c>
      <c r="F94" s="419">
        <v>239</v>
      </c>
      <c r="G94" s="484">
        <v>218</v>
      </c>
      <c r="H94" s="483">
        <v>264</v>
      </c>
      <c r="I94" s="485" t="s">
        <v>850</v>
      </c>
      <c r="J94" s="420" t="s">
        <v>700</v>
      </c>
      <c r="K94" s="420">
        <f t="shared" ref="K94" si="37">H94-F94</f>
        <v>25</v>
      </c>
      <c r="L94" s="486">
        <f>(F94*-0.8)/100</f>
        <v>-1.9120000000000001</v>
      </c>
      <c r="M94" s="487">
        <f t="shared" ref="M94" si="38">(K94+L94)/F94</f>
        <v>9.6602510460251048E-2</v>
      </c>
      <c r="N94" s="420" t="s">
        <v>556</v>
      </c>
      <c r="O94" s="458">
        <v>44354</v>
      </c>
      <c r="P94" s="428"/>
      <c r="Q94" s="4"/>
      <c r="R94" s="429" t="s">
        <v>559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s="5" customFormat="1">
      <c r="A95" s="345"/>
      <c r="B95" s="346"/>
      <c r="C95" s="347"/>
      <c r="D95" s="348"/>
      <c r="E95" s="376"/>
      <c r="F95" s="376"/>
      <c r="G95" s="426"/>
      <c r="H95" s="426"/>
      <c r="I95" s="376"/>
      <c r="J95" s="427"/>
      <c r="K95" s="422"/>
      <c r="L95" s="423"/>
      <c r="M95" s="424"/>
      <c r="N95" s="425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8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1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2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1"/>
      <c r="G101" s="364"/>
      <c r="H101" s="359"/>
      <c r="I101" s="356"/>
      <c r="J101" s="392"/>
      <c r="K101" s="392"/>
      <c r="L101" s="393"/>
      <c r="M101" s="391"/>
      <c r="N101" s="393"/>
      <c r="O101" s="380"/>
      <c r="P101" s="360"/>
      <c r="Q101" s="373"/>
      <c r="R101" s="389"/>
      <c r="S101" s="379"/>
      <c r="T101" s="13"/>
      <c r="U101" s="388"/>
      <c r="V101" s="388"/>
      <c r="W101" s="388"/>
      <c r="X101" s="388"/>
      <c r="Y101" s="388"/>
      <c r="Z101" s="388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1"/>
      <c r="G102" s="364"/>
      <c r="H102" s="359"/>
      <c r="I102" s="356"/>
      <c r="J102" s="392"/>
      <c r="K102" s="392"/>
      <c r="L102" s="393"/>
      <c r="M102" s="391"/>
      <c r="N102" s="393"/>
      <c r="O102" s="380"/>
      <c r="P102" s="360"/>
      <c r="Q102" s="373"/>
      <c r="R102" s="389"/>
      <c r="S102" s="379"/>
      <c r="T102" s="13"/>
      <c r="U102" s="388"/>
      <c r="V102" s="388"/>
      <c r="W102" s="388"/>
      <c r="X102" s="388"/>
      <c r="Y102" s="388"/>
      <c r="Z102" s="388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1"/>
      <c r="G103" s="364"/>
      <c r="H103" s="359"/>
      <c r="I103" s="356"/>
      <c r="J103" s="392"/>
      <c r="K103" s="392"/>
      <c r="L103" s="393"/>
      <c r="M103" s="391"/>
      <c r="N103" s="393"/>
      <c r="O103" s="380"/>
      <c r="P103" s="360"/>
      <c r="Q103" s="373"/>
      <c r="R103" s="386"/>
      <c r="S103" s="388"/>
      <c r="T103" s="388"/>
      <c r="U103" s="388"/>
      <c r="V103" s="388"/>
      <c r="W103" s="388"/>
      <c r="X103" s="388"/>
      <c r="Y103" s="388"/>
      <c r="Z103" s="388"/>
    </row>
    <row r="104" spans="1:29" s="350" customFormat="1" ht="13.8">
      <c r="A104" s="340"/>
      <c r="B104" s="354"/>
      <c r="C104" s="358"/>
      <c r="D104" s="366"/>
      <c r="E104" s="359"/>
      <c r="F104" s="392"/>
      <c r="G104" s="367"/>
      <c r="H104" s="359"/>
      <c r="I104" s="356"/>
      <c r="J104" s="392"/>
      <c r="K104" s="392"/>
      <c r="L104" s="393"/>
      <c r="M104" s="391"/>
      <c r="N104" s="393"/>
      <c r="O104" s="380"/>
      <c r="P104" s="360"/>
      <c r="Q104" s="373"/>
      <c r="R104" s="386"/>
      <c r="S104" s="388"/>
      <c r="T104" s="388"/>
      <c r="U104" s="388"/>
      <c r="V104" s="388"/>
      <c r="W104" s="388"/>
      <c r="X104" s="388"/>
      <c r="Y104" s="388"/>
      <c r="Z104" s="388"/>
    </row>
    <row r="105" spans="1:29" s="350" customFormat="1" ht="13.8">
      <c r="A105" s="340"/>
      <c r="B105" s="354"/>
      <c r="C105" s="358"/>
      <c r="D105" s="366"/>
      <c r="E105" s="359"/>
      <c r="F105" s="392"/>
      <c r="G105" s="367"/>
      <c r="H105" s="359"/>
      <c r="I105" s="356"/>
      <c r="J105" s="392"/>
      <c r="K105" s="392"/>
      <c r="L105" s="393"/>
      <c r="M105" s="391"/>
      <c r="N105" s="393"/>
      <c r="O105" s="380"/>
      <c r="P105" s="360"/>
      <c r="Q105" s="373"/>
      <c r="R105" s="386"/>
      <c r="S105" s="388"/>
      <c r="T105" s="388"/>
      <c r="U105" s="388"/>
      <c r="V105" s="388"/>
      <c r="W105" s="388"/>
      <c r="X105" s="388"/>
      <c r="Y105" s="388"/>
      <c r="Z105" s="388"/>
    </row>
    <row r="106" spans="1:29" s="350" customFormat="1" ht="13.8">
      <c r="A106" s="340"/>
      <c r="B106" s="354"/>
      <c r="C106" s="358"/>
      <c r="D106" s="366"/>
      <c r="E106" s="359"/>
      <c r="F106" s="381"/>
      <c r="G106" s="364"/>
      <c r="H106" s="359"/>
      <c r="I106" s="356"/>
      <c r="J106" s="392"/>
      <c r="K106" s="383"/>
      <c r="L106" s="393"/>
      <c r="M106" s="391"/>
      <c r="N106" s="393"/>
      <c r="O106" s="380"/>
      <c r="P106" s="385"/>
      <c r="Q106" s="373"/>
      <c r="R106" s="386"/>
      <c r="S106" s="388"/>
      <c r="T106" s="388"/>
      <c r="U106" s="388"/>
      <c r="V106" s="388"/>
      <c r="W106" s="388"/>
      <c r="X106" s="388"/>
      <c r="Y106" s="388"/>
      <c r="Z106" s="388"/>
    </row>
    <row r="107" spans="1:29" s="350" customFormat="1" ht="13.8">
      <c r="A107" s="340"/>
      <c r="B107" s="354"/>
      <c r="C107" s="358"/>
      <c r="D107" s="366"/>
      <c r="E107" s="359"/>
      <c r="F107" s="381"/>
      <c r="G107" s="364"/>
      <c r="H107" s="359"/>
      <c r="I107" s="356"/>
      <c r="J107" s="383"/>
      <c r="K107" s="383"/>
      <c r="L107" s="383"/>
      <c r="M107" s="383"/>
      <c r="N107" s="384"/>
      <c r="O107" s="394"/>
      <c r="P107" s="385"/>
      <c r="Q107" s="373"/>
      <c r="R107" s="386"/>
      <c r="S107" s="388"/>
      <c r="T107" s="388"/>
      <c r="U107" s="388"/>
      <c r="V107" s="388"/>
      <c r="W107" s="388"/>
      <c r="X107" s="388"/>
      <c r="Y107" s="388"/>
      <c r="Z107" s="388"/>
    </row>
    <row r="108" spans="1:29" s="350" customFormat="1" ht="13.8">
      <c r="A108" s="340"/>
      <c r="B108" s="354"/>
      <c r="C108" s="358"/>
      <c r="D108" s="366"/>
      <c r="E108" s="359"/>
      <c r="F108" s="392"/>
      <c r="G108" s="367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388"/>
      <c r="U108" s="388"/>
      <c r="V108" s="388"/>
      <c r="W108" s="388"/>
      <c r="X108" s="388"/>
      <c r="Y108" s="388"/>
      <c r="Z108" s="388"/>
    </row>
    <row r="109" spans="1:29" s="350" customFormat="1" ht="13.8">
      <c r="A109" s="340"/>
      <c r="B109" s="354"/>
      <c r="C109" s="358"/>
      <c r="D109" s="366"/>
      <c r="E109" s="359"/>
      <c r="F109" s="381"/>
      <c r="G109" s="364"/>
      <c r="H109" s="359"/>
      <c r="I109" s="356"/>
      <c r="J109" s="334"/>
      <c r="K109" s="334"/>
      <c r="L109" s="334"/>
      <c r="M109" s="334"/>
      <c r="N109" s="382"/>
      <c r="O109" s="380"/>
      <c r="P109" s="361"/>
      <c r="Q109" s="373"/>
      <c r="R109" s="389"/>
      <c r="S109" s="379"/>
      <c r="T109" s="388"/>
      <c r="U109" s="388"/>
      <c r="V109" s="388"/>
      <c r="W109" s="388"/>
      <c r="X109" s="388"/>
      <c r="Y109" s="388"/>
      <c r="Z109" s="388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39">H115-F115</f>
        <v>18</v>
      </c>
      <c r="L115" s="125">
        <f t="shared" ref="L115:L146" si="40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39"/>
        <v>43</v>
      </c>
      <c r="L116" s="125">
        <f t="shared" si="40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39"/>
        <v>75</v>
      </c>
      <c r="L117" s="125">
        <f t="shared" si="40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39"/>
        <v>70</v>
      </c>
      <c r="L118" s="125">
        <f t="shared" si="40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39"/>
        <v>28</v>
      </c>
      <c r="L119" s="125">
        <f t="shared" si="40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39"/>
        <v>16.5</v>
      </c>
      <c r="L120" s="125">
        <f t="shared" si="40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39"/>
        <v>132.5</v>
      </c>
      <c r="L121" s="125">
        <f t="shared" si="40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39"/>
        <v>40</v>
      </c>
      <c r="L122" s="125">
        <f t="shared" si="40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39"/>
        <v>13</v>
      </c>
      <c r="L123" s="125">
        <f t="shared" si="40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39"/>
        <v>124.39999999999998</v>
      </c>
      <c r="L124" s="125">
        <f t="shared" si="40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39"/>
        <v>358.09999999999991</v>
      </c>
      <c r="L125" s="125">
        <f t="shared" si="40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39"/>
        <v>8.5</v>
      </c>
      <c r="L126" s="125">
        <f t="shared" si="40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39"/>
        <v>27</v>
      </c>
      <c r="L127" s="125">
        <f t="shared" si="40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39"/>
        <v>11</v>
      </c>
      <c r="L128" s="125">
        <f t="shared" si="40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39"/>
        <v>17</v>
      </c>
      <c r="L129" s="125">
        <f t="shared" si="40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39"/>
        <v>21</v>
      </c>
      <c r="L130" s="125">
        <f t="shared" si="40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39"/>
        <v>11.549999999999997</v>
      </c>
      <c r="L131" s="125">
        <f t="shared" si="40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39"/>
        <v>80</v>
      </c>
      <c r="L132" s="125">
        <f t="shared" si="40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39"/>
        <v>67</v>
      </c>
      <c r="L133" s="125">
        <f t="shared" si="40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39"/>
        <v>95</v>
      </c>
      <c r="L134" s="125">
        <f t="shared" si="40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39"/>
        <v>45.5</v>
      </c>
      <c r="L135" s="125">
        <f t="shared" si="40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39"/>
        <v>22</v>
      </c>
      <c r="L136" s="125">
        <f t="shared" si="40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39"/>
        <v>66</v>
      </c>
      <c r="L137" s="125">
        <f t="shared" si="40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39"/>
        <v>-158</v>
      </c>
      <c r="L138" s="131">
        <f t="shared" si="40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39"/>
        <v>39</v>
      </c>
      <c r="L139" s="125">
        <f t="shared" si="40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39"/>
        <v>-33.65</v>
      </c>
      <c r="L140" s="135">
        <f t="shared" si="40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39"/>
        <v>35.5</v>
      </c>
      <c r="L141" s="125">
        <f t="shared" si="40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39"/>
        <v>66</v>
      </c>
      <c r="L142" s="125">
        <f t="shared" si="40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39"/>
        <v>158.5</v>
      </c>
      <c r="L143" s="125">
        <f t="shared" si="40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39"/>
        <v>30.5</v>
      </c>
      <c r="L144" s="125">
        <f t="shared" si="40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39"/>
        <v>42</v>
      </c>
      <c r="L145" s="125">
        <f t="shared" si="40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39"/>
        <v>108</v>
      </c>
      <c r="L146" s="125">
        <f t="shared" si="40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41">H147-F147</f>
        <v>70</v>
      </c>
      <c r="L147" s="125">
        <f t="shared" ref="L147:L167" si="42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41"/>
        <v>-61.5</v>
      </c>
      <c r="L148" s="131">
        <f t="shared" si="42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41"/>
        <v>52.5</v>
      </c>
      <c r="L149" s="125">
        <f t="shared" si="42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41"/>
        <v>33.5</v>
      </c>
      <c r="L150" s="125">
        <f t="shared" si="42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41"/>
        <v>66</v>
      </c>
      <c r="L151" s="125">
        <f t="shared" si="42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41"/>
        <v>80</v>
      </c>
      <c r="L152" s="125">
        <f t="shared" si="42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41"/>
        <v>41.5</v>
      </c>
      <c r="L153" s="125">
        <f t="shared" si="42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41"/>
        <v>17</v>
      </c>
      <c r="L154" s="125">
        <f t="shared" si="42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41"/>
        <v>38.5</v>
      </c>
      <c r="L155" s="125">
        <f t="shared" si="42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41"/>
        <v>47</v>
      </c>
      <c r="L156" s="125">
        <f t="shared" si="42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41"/>
        <v>80.5</v>
      </c>
      <c r="L157" s="125">
        <f t="shared" si="42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41"/>
        <v>287.5</v>
      </c>
      <c r="L158" s="125">
        <f t="shared" si="42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41"/>
        <v>75</v>
      </c>
      <c r="L159" s="125">
        <f t="shared" si="42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41"/>
        <v>29</v>
      </c>
      <c r="L160" s="125">
        <f t="shared" si="42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41"/>
        <v>129.5</v>
      </c>
      <c r="L161" s="125">
        <f t="shared" si="42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41"/>
        <v>150</v>
      </c>
      <c r="L162" s="125">
        <f t="shared" si="42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41"/>
        <v>67</v>
      </c>
      <c r="L163" s="125">
        <f t="shared" si="42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41"/>
        <v>28.5</v>
      </c>
      <c r="L164" s="125">
        <f t="shared" si="42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41"/>
        <v>-20.65</v>
      </c>
      <c r="L165" s="159">
        <f t="shared" si="42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41"/>
        <v>56</v>
      </c>
      <c r="L166" s="125">
        <f t="shared" si="42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41"/>
        <v>20</v>
      </c>
      <c r="L167" s="125">
        <f t="shared" si="42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43">H177-F177</f>
        <v>10.5</v>
      </c>
      <c r="L177" s="163">
        <f t="shared" ref="L177:L183" si="44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43"/>
        <v>-79.699999999999989</v>
      </c>
      <c r="L178" s="131">
        <f t="shared" si="44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43"/>
        <v>-95</v>
      </c>
      <c r="L179" s="131">
        <f t="shared" si="44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43"/>
        <v>43.5</v>
      </c>
      <c r="L180" s="125">
        <f t="shared" si="44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43"/>
        <v>-7</v>
      </c>
      <c r="L181" s="131">
        <f t="shared" si="44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43"/>
        <v>165</v>
      </c>
      <c r="L182" s="125">
        <f t="shared" si="44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43"/>
        <v>49.5</v>
      </c>
      <c r="L183" s="125">
        <f t="shared" si="44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45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45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45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45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45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45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46">H202-F202</f>
        <v>64.5</v>
      </c>
      <c r="L202" s="125">
        <f t="shared" ref="L202:L210" si="47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46"/>
        <v>140</v>
      </c>
      <c r="L203" s="125">
        <f t="shared" si="47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46"/>
        <v>14.25</v>
      </c>
      <c r="L204" s="125">
        <f t="shared" si="47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46"/>
        <v>47.5</v>
      </c>
      <c r="L205" s="125">
        <f t="shared" si="47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46"/>
        <v>77.5</v>
      </c>
      <c r="L206" s="171">
        <f t="shared" si="47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46"/>
        <v>167.5</v>
      </c>
      <c r="L207" s="171">
        <f t="shared" si="47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46"/>
        <v>145</v>
      </c>
      <c r="L208" s="125">
        <f t="shared" si="47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46"/>
        <v>-37.75</v>
      </c>
      <c r="L209" s="167">
        <f t="shared" si="47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46"/>
        <v>43</v>
      </c>
      <c r="L210" s="125">
        <f t="shared" si="47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48">H212-F212</f>
        <v>15</v>
      </c>
      <c r="L212" s="125">
        <f t="shared" ref="L212:L217" si="49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48"/>
        <v>77</v>
      </c>
      <c r="L213" s="171">
        <f t="shared" si="49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48"/>
        <v>34</v>
      </c>
      <c r="L214" s="171">
        <f t="shared" si="49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48"/>
        <v>67</v>
      </c>
      <c r="L215" s="171">
        <f t="shared" si="49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48"/>
        <v>46.5</v>
      </c>
      <c r="L216" s="171">
        <f t="shared" si="49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48"/>
        <v>32.5</v>
      </c>
      <c r="L217" s="171">
        <f t="shared" si="49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50">H232-F232</f>
        <v>60</v>
      </c>
      <c r="L232" s="125">
        <f t="shared" ref="L232:L244" si="51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50"/>
        <v>99</v>
      </c>
      <c r="L233" s="125">
        <f t="shared" si="51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50"/>
        <v>164.5</v>
      </c>
      <c r="L234" s="171">
        <f t="shared" si="51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50"/>
        <v>42</v>
      </c>
      <c r="L235" s="171">
        <f t="shared" si="51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50"/>
        <v>57</v>
      </c>
      <c r="L236" s="212">
        <f t="shared" si="51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50"/>
        <v>52.5</v>
      </c>
      <c r="L237" s="125">
        <f t="shared" si="51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50"/>
        <v>156</v>
      </c>
      <c r="L238" s="125">
        <f t="shared" si="51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50"/>
        <v>61.25</v>
      </c>
      <c r="L239" s="125">
        <f t="shared" si="51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50"/>
        <v>-65</v>
      </c>
      <c r="L240" s="131">
        <f t="shared" si="51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50"/>
        <v>42</v>
      </c>
      <c r="L241" s="202">
        <f t="shared" si="51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52">H242-F242</f>
        <v>-16.75</v>
      </c>
      <c r="L242" s="131">
        <f t="shared" ref="L242" si="53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852</v>
      </c>
      <c r="K243" s="124">
        <f t="shared" si="50"/>
        <v>191.5</v>
      </c>
      <c r="L243" s="125">
        <f t="shared" si="51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50"/>
        <v>10.400000000000006</v>
      </c>
      <c r="L244" s="125">
        <f t="shared" si="51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54">H245-F245</f>
        <v>65.5</v>
      </c>
      <c r="L245" s="125">
        <f t="shared" ref="L245" si="55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56">H246-F246</f>
        <v>-145.60000000000002</v>
      </c>
      <c r="L246" s="131">
        <f t="shared" ref="L246" si="57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58">H247-F247</f>
        <v>-127.80000000000001</v>
      </c>
      <c r="L247" s="131">
        <f t="shared" ref="L247:L248" si="59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58"/>
        <v>75.100000000000023</v>
      </c>
      <c r="L248" s="125">
        <f t="shared" si="59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60">H250-F250</f>
        <v>-29.5</v>
      </c>
      <c r="L250" s="131">
        <f t="shared" ref="L250" si="61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62">H252-F252</f>
        <v>60.5</v>
      </c>
      <c r="L252" s="125">
        <f t="shared" ref="L252" si="63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64">H253-F253</f>
        <v>-270</v>
      </c>
      <c r="L253" s="131">
        <f t="shared" ref="L253:L256" si="65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64"/>
        <v>290</v>
      </c>
      <c r="L254" s="125">
        <f t="shared" si="65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64"/>
        <v>117.63</v>
      </c>
      <c r="L255" s="125">
        <f t="shared" si="65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64"/>
        <v>-92.5</v>
      </c>
      <c r="L256" s="131">
        <f t="shared" si="65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66">H257-F257</f>
        <v>72.199999999999989</v>
      </c>
      <c r="L257" s="125">
        <f t="shared" ref="L257" si="67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68">H258-F258</f>
        <v>9</v>
      </c>
      <c r="L258" s="163">
        <f t="shared" ref="L258" si="69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70">H260-F260</f>
        <v>60</v>
      </c>
      <c r="L260" s="125">
        <f t="shared" ref="L260" si="71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72">H261-F261</f>
        <v>55.5</v>
      </c>
      <c r="L261" s="125">
        <f t="shared" ref="L261" si="73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74">H262-F262</f>
        <v>235</v>
      </c>
      <c r="L262" s="125">
        <f t="shared" ref="L262:L263" si="75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3" t="s">
        <v>853</v>
      </c>
      <c r="K263" s="124">
        <f t="shared" si="74"/>
        <v>30</v>
      </c>
      <c r="L263" s="125">
        <f t="shared" si="75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76">H264-F264</f>
        <v>74</v>
      </c>
      <c r="L264" s="125">
        <f t="shared" ref="L264:L265" si="77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3" t="s">
        <v>836</v>
      </c>
      <c r="K265" s="124">
        <f t="shared" si="76"/>
        <v>82.5</v>
      </c>
      <c r="L265" s="125">
        <f t="shared" si="77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78">H267-F267</f>
        <v>18.5</v>
      </c>
      <c r="L267" s="125">
        <f t="shared" ref="L267" si="79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80">H269-F269</f>
        <v>42</v>
      </c>
      <c r="L269" s="125">
        <f t="shared" ref="L269:L270" si="81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80"/>
        <v>65.5</v>
      </c>
      <c r="L270" s="125">
        <f t="shared" si="81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82">H271-F271</f>
        <v>72.5</v>
      </c>
      <c r="L271" s="125">
        <f t="shared" ref="L271" si="83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3" t="s">
        <v>826</v>
      </c>
      <c r="K272" s="124">
        <f t="shared" ref="K272" si="84">H272-F272</f>
        <v>170</v>
      </c>
      <c r="L272" s="125">
        <f t="shared" ref="L272" si="85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3" t="s">
        <v>839</v>
      </c>
      <c r="K273" s="124">
        <f t="shared" ref="K273" si="86">H273-F273</f>
        <v>60.5</v>
      </c>
      <c r="L273" s="125">
        <f t="shared" ref="L273" si="87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0" t="s">
        <v>825</v>
      </c>
      <c r="G275" s="195"/>
      <c r="H275" s="195"/>
      <c r="I275" s="215">
        <v>239</v>
      </c>
      <c r="J275" s="431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5" t="s">
        <v>580</v>
      </c>
      <c r="F277" s="430" t="s">
        <v>840</v>
      </c>
      <c r="G277" s="195"/>
      <c r="H277" s="195"/>
      <c r="I277" s="215">
        <v>420</v>
      </c>
      <c r="J277" s="431" t="s">
        <v>558</v>
      </c>
      <c r="K277" s="216"/>
      <c r="L277" s="119"/>
      <c r="M277" s="217"/>
      <c r="N277" s="218"/>
      <c r="O277" s="13"/>
      <c r="R277" s="446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3" t="s">
        <v>848</v>
      </c>
      <c r="K278" s="124">
        <f t="shared" ref="K278" si="88">H278-F278</f>
        <v>108</v>
      </c>
      <c r="L278" s="125">
        <f t="shared" ref="L278" si="89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5" t="s">
        <v>580</v>
      </c>
      <c r="F279" s="430" t="s">
        <v>844</v>
      </c>
      <c r="G279" s="195"/>
      <c r="H279" s="195"/>
      <c r="I279" s="215">
        <v>155</v>
      </c>
      <c r="J279" s="431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2"/>
    </row>
    <row r="299" spans="1:6">
      <c r="A299" s="195"/>
    </row>
  </sheetData>
  <autoFilter ref="R1:R295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2021-06-10T16:54:50Z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