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F&amp;O)'!$R$1:$R$290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P19" i="6"/>
  <c r="K77"/>
  <c r="M77" s="1"/>
  <c r="L58"/>
  <c r="K58"/>
  <c r="M58" s="1"/>
  <c r="L57"/>
  <c r="K57"/>
  <c r="L39"/>
  <c r="K39"/>
  <c r="M39" s="1"/>
  <c r="L32"/>
  <c r="K32"/>
  <c r="M32" s="1"/>
  <c r="L19"/>
  <c r="K19"/>
  <c r="L40"/>
  <c r="K40"/>
  <c r="K38"/>
  <c r="L38"/>
  <c r="M38" l="1"/>
  <c r="M40"/>
  <c r="M19"/>
  <c r="M57"/>
  <c r="K275"/>
  <c r="L275" s="1"/>
  <c r="L37"/>
  <c r="K37"/>
  <c r="K75"/>
  <c r="M75" s="1"/>
  <c r="M37" l="1"/>
  <c r="K74"/>
  <c r="M74" s="1"/>
  <c r="K73"/>
  <c r="M73" s="1"/>
  <c r="K72"/>
  <c r="M72" s="1"/>
  <c r="K71" l="1"/>
  <c r="M71" s="1"/>
  <c r="K70"/>
  <c r="M70" s="1"/>
  <c r="K68"/>
  <c r="M68" s="1"/>
  <c r="K55"/>
  <c r="L55"/>
  <c r="K69"/>
  <c r="M69" s="1"/>
  <c r="M55" l="1"/>
  <c r="L86" l="1"/>
  <c r="K86"/>
  <c r="K67"/>
  <c r="M67" s="1"/>
  <c r="L54"/>
  <c r="K54"/>
  <c r="M86" l="1"/>
  <c r="M54"/>
  <c r="L34"/>
  <c r="K34"/>
  <c r="L33"/>
  <c r="K33"/>
  <c r="M34" l="1"/>
  <c r="M33"/>
  <c r="P15"/>
  <c r="K276"/>
  <c r="L276" s="1"/>
  <c r="K66"/>
  <c r="M66" s="1"/>
  <c r="L35" l="1"/>
  <c r="K35"/>
  <c r="L31"/>
  <c r="K31"/>
  <c r="P14"/>
  <c r="L14"/>
  <c r="K14"/>
  <c r="P18"/>
  <c r="L18"/>
  <c r="K18"/>
  <c r="M18" l="1"/>
  <c r="M14"/>
  <c r="M31"/>
  <c r="M35"/>
  <c r="P17"/>
  <c r="L17"/>
  <c r="K17"/>
  <c r="L15"/>
  <c r="K15"/>
  <c r="M17" l="1"/>
  <c r="M15"/>
  <c r="P16" l="1"/>
  <c r="L13" l="1"/>
  <c r="K13"/>
  <c r="P13"/>
  <c r="M13" l="1"/>
  <c r="P12" l="1"/>
  <c r="P10" l="1"/>
  <c r="P11"/>
  <c r="K273" l="1"/>
  <c r="L273" s="1"/>
  <c r="K252"/>
  <c r="L252" s="1"/>
  <c r="K272"/>
  <c r="L272" s="1"/>
  <c r="K271"/>
  <c r="L271" s="1"/>
  <c r="K270"/>
  <c r="L270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F248"/>
  <c r="K248" s="1"/>
  <c r="L248" s="1"/>
  <c r="K247"/>
  <c r="L247" s="1"/>
  <c r="K246"/>
  <c r="L246" s="1"/>
  <c r="K245"/>
  <c r="L245" s="1"/>
  <c r="K244"/>
  <c r="L244" s="1"/>
  <c r="K243"/>
  <c r="L243" s="1"/>
  <c r="F242"/>
  <c r="K242" s="1"/>
  <c r="L242" s="1"/>
  <c r="F241"/>
  <c r="K241" s="1"/>
  <c r="L241" s="1"/>
  <c r="K240"/>
  <c r="L240" s="1"/>
  <c r="F239"/>
  <c r="K239" s="1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20"/>
  <c r="L220" s="1"/>
  <c r="F219"/>
  <c r="K219" s="1"/>
  <c r="L219" s="1"/>
  <c r="K218"/>
  <c r="L218" s="1"/>
  <c r="K215"/>
  <c r="L215" s="1"/>
  <c r="K214"/>
  <c r="L214" s="1"/>
  <c r="K213"/>
  <c r="L213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89"/>
  <c r="L189" s="1"/>
  <c r="K187"/>
  <c r="L187" s="1"/>
  <c r="K186"/>
  <c r="L186" s="1"/>
  <c r="K185"/>
  <c r="L185" s="1"/>
  <c r="K183"/>
  <c r="L183" s="1"/>
  <c r="K182"/>
  <c r="L182" s="1"/>
  <c r="K181"/>
  <c r="L181" s="1"/>
  <c r="K180"/>
  <c r="K179"/>
  <c r="L179" s="1"/>
  <c r="K178"/>
  <c r="L178" s="1"/>
  <c r="K176"/>
  <c r="L176" s="1"/>
  <c r="K175"/>
  <c r="L175" s="1"/>
  <c r="K174"/>
  <c r="L174" s="1"/>
  <c r="K173"/>
  <c r="L173" s="1"/>
  <c r="K172"/>
  <c r="L172" s="1"/>
  <c r="F171"/>
  <c r="K171" s="1"/>
  <c r="L171" s="1"/>
  <c r="H170"/>
  <c r="K170" s="1"/>
  <c r="L170" s="1"/>
  <c r="K167"/>
  <c r="L167" s="1"/>
  <c r="K166"/>
  <c r="L166" s="1"/>
  <c r="K165"/>
  <c r="L165" s="1"/>
  <c r="K164"/>
  <c r="L164" s="1"/>
  <c r="K163"/>
  <c r="L163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H136"/>
  <c r="K136" s="1"/>
  <c r="L136" s="1"/>
  <c r="F135"/>
  <c r="K135" s="1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M7"/>
  <c r="D7" i="5"/>
  <c r="K6" i="4"/>
  <c r="K6" i="3"/>
  <c r="L6" i="2"/>
</calcChain>
</file>

<file path=xl/sharedStrings.xml><?xml version="1.0" encoding="utf-8"?>
<sst xmlns="http://schemas.openxmlformats.org/spreadsheetml/2006/main" count="3590" uniqueCount="1242">
  <si>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</si>
  <si>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</si>
  <si>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</si>
  <si>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</si>
  <si>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</si>
  <si>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</si>
  <si>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</si>
  <si>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</si>
  <si>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</si>
  <si>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</si>
  <si>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</si>
  <si>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</si>
  <si>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</si>
  <si>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</si>
  <si>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</si>
  <si>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</si>
  <si>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</si>
  <si>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</si>
  <si>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</si>
  <si>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</si>
  <si>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</si>
  <si>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</si>
  <si>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</si>
  <si>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</si>
  <si>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</si>
  <si>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</si>
  <si>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</si>
  <si>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</si>
  <si>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</si>
  <si>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</si>
  <si>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</si>
  <si>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</si>
  <si>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</si>
  <si>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</si>
  <si>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</si>
  <si>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</si>
  <si>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</si>
  <si>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</si>
  <si>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</si>
  <si>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</si>
  <si>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</si>
  <si>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</si>
  <si>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</si>
  <si>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</si>
  <si>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</si>
  <si>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</si>
  <si>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</si>
  <si>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</si>
  <si>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</si>
  <si>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</si>
  <si>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</si>
  <si>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</si>
  <si>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</si>
  <si>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</si>
  <si>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</si>
  <si>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</si>
  <si>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</si>
  <si>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</si>
  <si>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</si>
  <si>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</si>
  <si>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</si>
  <si>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</si>
  <si>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</si>
  <si>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</si>
  <si>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</si>
  <si>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</si>
  <si>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</si>
  <si>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</si>
  <si>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</si>
  <si>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</si>
  <si>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</si>
  <si>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</si>
  <si>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</si>
  <si>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</si>
  <si>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</si>
  <si>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</si>
  <si>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</si>
  <si>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</si>
  <si>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</si>
  <si>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</si>
  <si>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</si>
  <si>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</si>
  <si>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</si>
  <si>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</si>
  <si>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</si>
  <si>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</si>
  <si>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</si>
  <si>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</si>
  <si>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</si>
  <si>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</si>
  <si>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</si>
  <si>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</si>
  <si>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</si>
  <si>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</si>
  <si>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</si>
  <si>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</si>
  <si>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</si>
  <si>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</si>
  <si>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</si>
  <si>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</si>
  <si>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</si>
  <si>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</si>
  <si>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</si>
  <si>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</si>
  <si>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</si>
  <si>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</si>
  <si>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</si>
  <si>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</si>
  <si>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</si>
  <si>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</si>
  <si>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</si>
  <si>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</si>
  <si>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</si>
  <si>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</si>
  <si>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</si>
  <si>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</si>
  <si>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</si>
  <si>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</si>
  <si>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</si>
  <si>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</si>
  <si>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</si>
  <si>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</si>
  <si>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</si>
  <si>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</si>
  <si>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</si>
  <si>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</si>
  <si>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</si>
  <si>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</si>
  <si>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</si>
  <si>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</si>
  <si>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</si>
  <si>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</si>
  <si>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</si>
  <si>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</si>
  <si>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</si>
  <si>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</si>
  <si>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</si>
  <si>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</si>
  <si>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</si>
  <si>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</si>
  <si>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</si>
  <si>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</si>
  <si>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</si>
  <si>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</si>
  <si>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</si>
  <si>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</si>
  <si>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</si>
  <si>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</si>
  <si>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</si>
  <si>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</si>
  <si>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</si>
  <si>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</si>
  <si>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</si>
  <si>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</si>
  <si>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</si>
  <si>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</si>
  <si>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</si>
  <si>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</si>
  <si>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</si>
  <si>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</si>
  <si>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</si>
  <si>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</si>
  <si>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</si>
  <si>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</si>
  <si>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</si>
  <si>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</si>
  <si>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</si>
  <si>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</si>
  <si>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</si>
  <si>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</si>
  <si>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</si>
  <si>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</si>
  <si>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</si>
  <si>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</si>
  <si>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</si>
  <si>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</si>
  <si>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</si>
  <si>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</si>
  <si>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</si>
  <si>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</si>
  <si>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</si>
  <si>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</si>
  <si>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</si>
  <si>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</si>
  <si>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</si>
  <si>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</si>
  <si>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</si>
  <si>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</si>
  <si>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</si>
  <si>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</si>
  <si>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</si>
  <si>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</si>
  <si>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</si>
  <si>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</si>
  <si>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</si>
  <si>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</si>
  <si>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</si>
  <si>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</si>
  <si>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</si>
  <si>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</si>
  <si>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</si>
  <si>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</si>
  <si>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</si>
  <si>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</si>
  <si>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</si>
  <si>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</si>
  <si>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</si>
  <si>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</si>
  <si>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</si>
  <si>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</si>
  <si>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</si>
  <si>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</si>
  <si>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</si>
  <si>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</si>
  <si>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</si>
  <si>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</si>
  <si>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</si>
  <si>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</si>
  <si>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</si>
  <si>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</si>
  <si>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</si>
  <si>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</si>
  <si>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</si>
  <si>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</si>
  <si>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</si>
  <si>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</si>
  <si>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</si>
  <si>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</si>
  <si>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</si>
  <si>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</si>
  <si>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</si>
  <si>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</si>
  <si>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</si>
  <si>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</si>
  <si>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</si>
  <si>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</si>
  <si>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</si>
  <si>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</si>
  <si>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</si>
  <si>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</si>
  <si>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</si>
  <si>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</si>
  <si>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</si>
  <si>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</si>
  <si>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</si>
  <si>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</si>
  <si>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</si>
  <si>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</si>
  <si>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</si>
  <si>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</si>
  <si>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</si>
  <si>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</si>
  <si>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</si>
  <si>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</si>
  <si>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</si>
  <si>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</si>
  <si>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</si>
  <si>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</si>
  <si>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</si>
  <si>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</si>
  <si>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</si>
  <si>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</si>
  <si>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</si>
  <si>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</si>
  <si>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</si>
  <si>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</si>
  <si>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</si>
  <si>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</si>
  <si>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</si>
  <si>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</si>
  <si>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</si>
  <si>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</si>
  <si>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</si>
  <si>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</si>
  <si>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</si>
  <si>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</si>
  <si>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</si>
  <si>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</si>
  <si>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</si>
  <si>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</si>
  <si>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</si>
  <si>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</si>
  <si>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</si>
  <si>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</si>
  <si>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</si>
  <si>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</si>
  <si>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</si>
  <si>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</si>
  <si>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</si>
  <si>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</si>
  <si>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</si>
  <si>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</si>
  <si>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</si>
  <si>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</si>
  <si>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</si>
  <si>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</si>
  <si>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</si>
  <si>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</si>
  <si>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</si>
  <si>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</si>
  <si>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</si>
  <si>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</si>
  <si>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</si>
  <si>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</si>
  <si>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</si>
  <si>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</si>
  <si>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</si>
  <si>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</si>
  <si>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</si>
  <si>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</si>
  <si>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</si>
  <si>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</si>
  <si>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</si>
  <si>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</si>
  <si>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</si>
  <si>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</si>
  <si>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</si>
  <si>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</si>
  <si>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</si>
  <si>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</si>
  <si>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</si>
  <si>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</si>
  <si>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</si>
  <si>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</si>
  <si>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</si>
  <si>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</si>
  <si>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</si>
  <si>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</si>
  <si>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</si>
  <si>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</si>
  <si>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</si>
  <si>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</si>
  <si>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</si>
  <si>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</si>
  <si>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</si>
  <si>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</si>
  <si>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</si>
  <si>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</si>
  <si>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</si>
  <si>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</si>
  <si>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</si>
  <si>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</si>
  <si>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</si>
  <si>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</si>
  <si>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</si>
  <si>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</si>
  <si>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</si>
  <si>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</si>
  <si>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</si>
  <si>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</si>
  <si>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</si>
  <si>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</si>
  <si>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</si>
  <si>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</si>
  <si>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</si>
  <si>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</si>
  <si>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</si>
  <si>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</si>
  <si>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</si>
  <si>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</si>
  <si>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</si>
  <si>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</si>
  <si>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</si>
  <si>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</si>
  <si>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</si>
  <si>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</si>
  <si>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</si>
  <si>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</si>
  <si>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</si>
  <si>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</si>
  <si>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</si>
  <si>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</si>
  <si>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</si>
  <si>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</si>
  <si>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</si>
  <si>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</si>
  <si>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</si>
  <si>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</si>
  <si>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</si>
  <si>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</si>
  <si>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</si>
  <si>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</si>
  <si>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</si>
  <si>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</si>
  <si>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</si>
  <si>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</si>
  <si>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</si>
  <si>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</si>
  <si>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</si>
  <si>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</si>
  <si>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</si>
  <si>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</si>
  <si>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</si>
  <si>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</si>
  <si>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</si>
  <si>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</si>
  <si>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</si>
  <si>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</si>
  <si>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</si>
  <si>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</si>
  <si>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</si>
  <si>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</si>
  <si>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</si>
  <si>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</si>
  <si>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</si>
  <si>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</si>
  <si>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</si>
  <si>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</si>
  <si>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</si>
  <si>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</si>
  <si>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</si>
  <si>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</si>
  <si>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</si>
  <si>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</si>
  <si>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</si>
  <si>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</si>
  <si>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</si>
  <si>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</si>
  <si>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</si>
  <si>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</si>
  <si>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</si>
  <si>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</si>
  <si>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</si>
  <si>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</si>
  <si>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</si>
  <si>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</si>
  <si>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</si>
  <si>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</si>
  <si>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</si>
  <si>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</si>
  <si>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</si>
  <si>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</si>
  <si>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</si>
  <si>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</si>
  <si>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</si>
  <si>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</si>
  <si>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</si>
  <si>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</si>
  <si>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</si>
  <si>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</si>
  <si>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</si>
  <si>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</si>
  <si>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</si>
  <si>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</si>
  <si>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</si>
  <si>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</si>
  <si>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</si>
  <si>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</si>
  <si>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</si>
  <si>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</si>
  <si>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</si>
  <si>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</si>
  <si>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</si>
  <si>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</si>
  <si>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</si>
  <si>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</si>
  <si>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</si>
  <si>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</si>
  <si>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</si>
  <si>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</si>
  <si>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</si>
  <si>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</si>
  <si>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</si>
  <si>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</si>
  <si>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</si>
  <si>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</si>
  <si>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</si>
  <si>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</si>
  <si>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</si>
  <si>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</si>
  <si>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</si>
  <si>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</si>
  <si>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</si>
  <si>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</si>
  <si>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</si>
  <si>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</si>
  <si>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</si>
  <si>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</si>
  <si>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</si>
  <si>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</si>
  <si>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</si>
  <si>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</si>
  <si>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</si>
  <si>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</si>
  <si>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</si>
  <si>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</si>
  <si>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</si>
  <si>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</si>
  <si>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</si>
  <si>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</si>
  <si>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</si>
  <si>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</si>
  <si>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</si>
  <si>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</si>
  <si>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</si>
  <si>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</si>
  <si>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</si>
  <si>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</si>
  <si>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</si>
  <si>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</si>
  <si>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</si>
  <si>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</si>
  <si>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</si>
  <si>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</si>
  <si>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</si>
  <si>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</si>
  <si>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</si>
  <si>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</si>
  <si>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</si>
  <si>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</si>
  <si>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</si>
  <si>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</si>
  <si>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</si>
  <si>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</si>
  <si>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</si>
  <si>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</si>
  <si>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</si>
  <si>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</si>
  <si>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</si>
  <si>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</si>
  <si>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</si>
  <si>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</si>
  <si>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</si>
  <si>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</si>
  <si>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</si>
  <si>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</si>
  <si>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</si>
  <si>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</si>
  <si>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</si>
  <si>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</si>
  <si>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</si>
  <si>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</si>
  <si>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</si>
  <si>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</si>
  <si>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</si>
  <si>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</si>
  <si>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</si>
  <si>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</si>
  <si>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</si>
  <si>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</si>
  <si>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</si>
  <si>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</si>
  <si>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</si>
  <si>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</si>
  <si>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</si>
  <si>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</si>
  <si>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</si>
  <si>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</si>
  <si>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</si>
  <si>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</si>
  <si>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</si>
  <si>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</si>
  <si>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</si>
  <si>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</si>
  <si>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</si>
  <si>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</si>
  <si>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</si>
  <si>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</si>
  <si>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</si>
  <si>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</si>
  <si>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</si>
  <si>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</si>
  <si>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</si>
  <si>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</si>
  <si>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</si>
  <si>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</si>
  <si>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</si>
  <si>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</si>
  <si>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</si>
  <si>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</si>
  <si>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</si>
  <si>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</si>
  <si>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</si>
  <si>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</si>
  <si>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</si>
  <si>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</si>
  <si>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</si>
  <si>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</si>
  <si>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</si>
  <si>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</si>
  <si>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</si>
  <si>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</si>
  <si>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</si>
  <si>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</si>
  <si>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</si>
  <si>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</si>
  <si>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</si>
  <si>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</si>
  <si>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</si>
  <si>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</si>
  <si>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</si>
  <si>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</si>
  <si>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</si>
  <si>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</si>
  <si>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</si>
  <si>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</si>
  <si>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</si>
  <si>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</si>
  <si>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</si>
  <si>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</si>
  <si>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</si>
  <si>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</si>
  <si>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</si>
  <si>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</si>
  <si>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</si>
  <si>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</si>
  <si>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</si>
  <si>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</si>
  <si>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</si>
  <si>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</si>
  <si>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</si>
  <si>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</si>
  <si>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</si>
  <si>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</si>
  <si>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</si>
  <si>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</si>
  <si>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</si>
  <si>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</si>
  <si>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</si>
  <si>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</si>
  <si>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</si>
  <si>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</si>
  <si>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</si>
  <si>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</si>
  <si>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</si>
  <si>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</si>
  <si>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</si>
  <si>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</si>
  <si>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</si>
  <si>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</si>
  <si>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</si>
  <si>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</si>
  <si>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</si>
  <si>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</si>
  <si>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</si>
  <si>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</si>
  <si>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</si>
  <si>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</si>
  <si>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</si>
  <si>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</si>
  <si>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</si>
  <si>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</si>
  <si>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</si>
  <si>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</si>
  <si>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</si>
  <si>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</si>
  <si>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</si>
  <si>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</si>
  <si>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</si>
  <si>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</si>
  <si>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</si>
  <si>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</si>
  <si>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</si>
  <si>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</si>
  <si>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</si>
  <si>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</si>
  <si>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</si>
  <si>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</si>
  <si>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</si>
  <si>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</si>
  <si>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</si>
  <si>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</si>
  <si>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</si>
  <si>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</si>
  <si>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</si>
  <si>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</si>
  <si>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</si>
  <si>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</si>
  <si>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</si>
  <si>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</si>
  <si>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</si>
  <si>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</si>
  <si>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</si>
  <si>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</si>
  <si>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</si>
  <si>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</si>
  <si>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</si>
  <si>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</si>
  <si>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</si>
  <si>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</si>
  <si>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</si>
  <si>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</si>
  <si>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</si>
  <si>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</si>
  <si>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</si>
  <si>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</si>
  <si>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</si>
  <si>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</si>
  <si>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</si>
  <si>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</si>
  <si>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</si>
  <si>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</si>
  <si>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</si>
  <si>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</si>
  <si>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</si>
  <si>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</si>
  <si>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</si>
  <si>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</si>
  <si>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</si>
  <si>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</si>
  <si>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</si>
  <si>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</si>
  <si>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</si>
  <si>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</si>
  <si>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</si>
  <si>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</si>
  <si>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</si>
  <si>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</si>
  <si>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</si>
  <si>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</si>
  <si>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</si>
  <si>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</si>
  <si>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</si>
  <si>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</si>
  <si>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</si>
  <si>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</si>
  <si>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</si>
  <si>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</si>
  <si>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</si>
  <si>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</si>
  <si>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</si>
  <si>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</si>
  <si>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</si>
  <si>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</si>
  <si>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</si>
  <si>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</si>
  <si>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</si>
  <si>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</si>
  <si>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</si>
  <si>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</si>
  <si>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</si>
  <si>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</si>
  <si>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</si>
  <si>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</si>
  <si>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</si>
  <si>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</si>
  <si>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</si>
  <si>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</si>
  <si>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</si>
  <si>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</si>
  <si>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</si>
  <si>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</si>
  <si>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</si>
  <si>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</si>
  <si>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</si>
  <si>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</si>
  <si>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</si>
  <si>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</si>
  <si>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</si>
  <si>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</si>
  <si>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</si>
  <si>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</si>
  <si>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</si>
  <si>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</si>
  <si>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</si>
  <si>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</si>
  <si>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</si>
  <si>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</si>
  <si>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</si>
  <si>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</si>
  <si>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</si>
  <si>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</si>
  <si>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</si>
  <si>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</si>
  <si>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</si>
  <si>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</si>
  <si>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</si>
  <si>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</si>
  <si>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</si>
  <si>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</si>
  <si>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</si>
  <si>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</si>
  <si>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</si>
  <si>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</si>
  <si>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</si>
  <si>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</si>
  <si>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</si>
  <si>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</si>
  <si>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</si>
  <si>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</si>
  <si>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</si>
  <si>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</si>
  <si>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</si>
  <si>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</si>
  <si>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</si>
  <si>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</si>
  <si>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</si>
  <si>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</si>
  <si>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</si>
  <si>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</si>
  <si>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</si>
  <si>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</si>
  <si>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</si>
  <si>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</si>
  <si>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</si>
  <si>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</si>
  <si>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</si>
  <si>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</si>
  <si>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</si>
  <si>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</si>
  <si>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</si>
  <si>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</si>
  <si>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</si>
  <si>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</si>
  <si>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</si>
  <si>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</si>
  <si>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</si>
  <si>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</si>
  <si>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</si>
  <si>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</si>
  <si>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</si>
  <si>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</si>
  <si>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</si>
  <si>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</si>
  <si>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</si>
  <si>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</si>
  <si>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</si>
  <si>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</si>
  <si>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</si>
  <si>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</si>
  <si>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</si>
  <si>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</si>
  <si>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</si>
  <si>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</si>
  <si>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</si>
  <si>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</si>
  <si>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</si>
  <si>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</si>
  <si>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</si>
  <si>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</si>
  <si>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</si>
  <si>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</si>
  <si>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</si>
  <si>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</si>
  <si>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</si>
  <si>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</si>
  <si>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</si>
  <si>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</si>
  <si>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</si>
  <si>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</si>
  <si>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</si>
  <si>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</si>
  <si>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</si>
  <si>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</si>
  <si>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</si>
  <si>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</si>
  <si>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</si>
  <si>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</si>
  <si>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</si>
  <si>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</si>
  <si>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</si>
  <si>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</si>
  <si>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</si>
  <si>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</si>
  <si>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</si>
  <si>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</si>
  <si>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</si>
  <si>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</si>
  <si>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</si>
  <si>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</si>
  <si>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</si>
  <si>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</si>
  <si>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</si>
  <si>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</si>
  <si>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</si>
  <si>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</si>
  <si>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</si>
  <si>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</si>
  <si>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</si>
  <si>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</si>
  <si>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</si>
  <si>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240-250</t>
  </si>
  <si>
    <t>2340-2380</t>
  </si>
  <si>
    <t>2350-2450</t>
  </si>
  <si>
    <t>2200-2230</t>
  </si>
  <si>
    <t>3140-3200</t>
  </si>
  <si>
    <t>130-134</t>
  </si>
  <si>
    <t>1900-2000</t>
  </si>
  <si>
    <t>AVI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</si>
  <si>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</si>
  <si>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</si>
  <si>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</si>
  <si>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</si>
  <si>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</si>
  <si>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</si>
  <si>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</si>
  <si>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</si>
  <si>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MANSI SHARE &amp; STOCK ADVISORS PRIVATE LIMITED</t>
  </si>
  <si>
    <t>IFL</t>
  </si>
  <si>
    <t>SELLWIN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</si>
  <si>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</si>
  <si>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</si>
  <si>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</si>
  <si>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</si>
  <si>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</si>
  <si>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</si>
  <si>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</si>
  <si>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</si>
  <si>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</si>
  <si>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</si>
  <si>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</si>
  <si>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</si>
  <si>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</si>
  <si>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</si>
  <si>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</si>
  <si>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</si>
  <si>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</si>
  <si>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</si>
  <si>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</si>
  <si>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</si>
  <si>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</si>
  <si>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ESPEON CONSULTING PRIVATE LIMITED.</t>
  </si>
  <si>
    <t>MINIBOSS CONSULTANCY PRIVATE LIMITED</t>
  </si>
  <si>
    <t>HDFCBANK 1550 CE JAN</t>
  </si>
  <si>
    <t>40-45</t>
  </si>
  <si>
    <t>Profit of Rs.5.75/-</t>
  </si>
  <si>
    <t>NIFTY 17750 CE 6-JAN</t>
  </si>
  <si>
    <t>60-80</t>
  </si>
  <si>
    <t>Loss of Rs.0.90/-</t>
  </si>
  <si>
    <t>361-363</t>
  </si>
  <si>
    <t>380-390</t>
  </si>
  <si>
    <t>TRANWAY</t>
  </si>
  <si>
    <t>WITS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</si>
  <si>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</si>
  <si>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</si>
  <si>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</si>
  <si>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</si>
  <si>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</si>
  <si>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</si>
  <si>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</si>
  <si>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</si>
  <si>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1468-1472</t>
  </si>
  <si>
    <t>1510-1530</t>
  </si>
  <si>
    <t>s</t>
  </si>
  <si>
    <t>OLGA TRADING PRIVATE LIMITED</t>
  </si>
  <si>
    <t>FRASER</t>
  </si>
  <si>
    <t>MOREPLUS MERCHANTS PRIVATE LIMITED</t>
  </si>
  <si>
    <t>SUTLAJ SALES PRIVATE LIMITED</t>
  </si>
  <si>
    <t>NIFTY 17800 PE 13-JAN</t>
  </si>
  <si>
    <t>100-120</t>
  </si>
  <si>
    <t>Profit of Rs.10/-</t>
  </si>
  <si>
    <t>POWERGRID 210 CE JAN</t>
  </si>
  <si>
    <t>3.70-3.90</t>
  </si>
  <si>
    <t>Profit of Rs.47/-</t>
  </si>
  <si>
    <t xml:space="preserve">IBREALEST </t>
  </si>
  <si>
    <t>185-190</t>
  </si>
  <si>
    <t>NNM SECURITIES PVT LTD</t>
  </si>
  <si>
    <t>GENPHARMA</t>
  </si>
  <si>
    <t>GVFILM</t>
  </si>
  <si>
    <t>JANUSCORP</t>
  </si>
  <si>
    <t>CHANDRA SHEKER G</t>
  </si>
  <si>
    <t>VIVANTA</t>
  </si>
  <si>
    <t>ARDENT VENTURES LLP</t>
  </si>
  <si>
    <t>1130-1160</t>
  </si>
  <si>
    <t>Profit of Rs.33/-</t>
  </si>
  <si>
    <t>322-330</t>
  </si>
  <si>
    <t>215-230</t>
  </si>
  <si>
    <t>NIFTY 17900 PE 13-JAN</t>
  </si>
  <si>
    <t>DHARMESHBHAI JETHABHAI VAGHELA</t>
  </si>
  <si>
    <t>GAURAV CHANDRAKANT SHAH</t>
  </si>
  <si>
    <t>CTL</t>
  </si>
  <si>
    <t>TOPGAIN FINANCE PRIVATE LIMITED</t>
  </si>
  <si>
    <t>GOPAIST</t>
  </si>
  <si>
    <t>JASIM ANSARI</t>
  </si>
  <si>
    <t>ALGOQUANT FINANCIALS LLP</t>
  </si>
  <si>
    <t>DEEPTHI BALAGIRI</t>
  </si>
  <si>
    <t>HIRWANI JAYANTIBHAI VAGHELA</t>
  </si>
  <si>
    <t>INVENTURE</t>
  </si>
  <si>
    <t>LEDOTEA</t>
  </si>
  <si>
    <t>ONTIC</t>
  </si>
  <si>
    <t>PROMAX</t>
  </si>
  <si>
    <t>SACHEMT</t>
  </si>
  <si>
    <t>SCANDENT</t>
  </si>
  <si>
    <t>SRESTHA</t>
  </si>
  <si>
    <t>VIBRANT SECURITIES PRIVATE LIMITED</t>
  </si>
  <si>
    <t>ANANT WEALTH CONSULTANTS PRIVATE LIMITED</t>
  </si>
  <si>
    <t>BCP</t>
  </si>
  <si>
    <t>B.C. Power Controls Ltd</t>
  </si>
  <si>
    <t>ADROIT FINANCIAL SERVICES PVT LTD</t>
  </si>
  <si>
    <t>PRABHULAL LALLUBHAI PAREKH</t>
  </si>
  <si>
    <t>MUKUL MAHESHWARI (HUF)</t>
  </si>
  <si>
    <t>DSSL</t>
  </si>
  <si>
    <t>Dynacons Sys &amp; Sol. Ltd.</t>
  </si>
  <si>
    <t>XTX MARKETS LLP</t>
  </si>
  <si>
    <t>GRAVITON RESEARCH CAPITAL LLP</t>
  </si>
  <si>
    <t>QE SECURITIES</t>
  </si>
  <si>
    <t>VAIBHAV STOCK AND DERIVATIVES BROKING PRIVATE LIMITED</t>
  </si>
  <si>
    <t>Inventure Gro &amp; Sec Ltd</t>
  </si>
  <si>
    <t>JPPOWER</t>
  </si>
  <si>
    <t>Jaiprakash Power Ven. Lt</t>
  </si>
  <si>
    <t>KELLTONTEC</t>
  </si>
  <si>
    <t>Kellton Tech Sol Ltd</t>
  </si>
  <si>
    <t>RIIL</t>
  </si>
  <si>
    <t>Reliance Indl Infra Ltd</t>
  </si>
  <si>
    <t>SANGINITA</t>
  </si>
  <si>
    <t>Sanginita Chemicals Limit</t>
  </si>
  <si>
    <t>SILGO</t>
  </si>
  <si>
    <t>Silgo Retail Limited</t>
  </si>
  <si>
    <t>TTL</t>
  </si>
  <si>
    <t>T T Limited</t>
  </si>
  <si>
    <t>VISHWARAJ</t>
  </si>
  <si>
    <t>Vishwaraj Sugar Ind Ltd</t>
  </si>
  <si>
    <t>DYNAMIC</t>
  </si>
  <si>
    <t>Dynamic Srvcs &amp; Sec Ltd</t>
  </si>
  <si>
    <t>ORIENTALTL</t>
  </si>
  <si>
    <t>Oriental Trimex Limited</t>
  </si>
  <si>
    <t>ECOTEK GENERAL TRADING LLC</t>
  </si>
  <si>
    <t>NSE</t>
  </si>
  <si>
    <t>1160-1180</t>
  </si>
  <si>
    <t>Profit of Rs.26.5/-</t>
  </si>
  <si>
    <t>Part Profit of Rs.7.5/-</t>
  </si>
  <si>
    <t>HINDCOPPER JAN FUT</t>
  </si>
  <si>
    <t>135-138</t>
  </si>
  <si>
    <t>613-617</t>
  </si>
  <si>
    <t>645-655</t>
  </si>
  <si>
    <t>1560-1580</t>
  </si>
  <si>
    <t>Profit of Rs.160/-</t>
  </si>
  <si>
    <t>AXISBANK 750 CE JAN</t>
  </si>
  <si>
    <t>13.75-14.25</t>
  </si>
  <si>
    <t>20-22</t>
  </si>
  <si>
    <t>CADILAHC JAN FUT</t>
  </si>
  <si>
    <t>442-445</t>
  </si>
  <si>
    <t>455-465</t>
  </si>
  <si>
    <t>Profit of Rs.2/-</t>
  </si>
  <si>
    <t>TATACOMM JAN FUT</t>
  </si>
  <si>
    <t>Profit of Rs.24.5/-</t>
  </si>
  <si>
    <t>Loss of Rs.36.45/-</t>
  </si>
  <si>
    <t>ADISHAKTI</t>
  </si>
  <si>
    <t>NIKHILGAMBHIR</t>
  </si>
  <si>
    <t>ADJIA</t>
  </si>
  <si>
    <t>MADHAVA BAILOOR SHETTY</t>
  </si>
  <si>
    <t>SANGEETA AGRAWAL</t>
  </si>
  <si>
    <t>ANKIN</t>
  </si>
  <si>
    <t>GURSHARAN KAUR SIDHU</t>
  </si>
  <si>
    <t>ARCFIN</t>
  </si>
  <si>
    <t>MUKESH COMMERCIAL PRIVATE LIMITED</t>
  </si>
  <si>
    <t>EMRALD COMMERCIAL LIMITED</t>
  </si>
  <si>
    <t>DOVE SOFT PRIVATE LIMITED</t>
  </si>
  <si>
    <t>ASCENSIVE</t>
  </si>
  <si>
    <t>VIVEK KUMAR BHAUKA</t>
  </si>
  <si>
    <t>SUNILKUMAR CHANDRAKANT MEHTA (HUF)</t>
  </si>
  <si>
    <t>ABDULLAH JATUYA</t>
  </si>
  <si>
    <t>BEELINE BROKING LIMITED</t>
  </si>
  <si>
    <t>MEENA SUNIL RAJDEV</t>
  </si>
  <si>
    <t>BRIDGESE</t>
  </si>
  <si>
    <t>SAGARSURYAKANTDHURI</t>
  </si>
  <si>
    <t>CBPL</t>
  </si>
  <si>
    <t>ADHEESH KABRA</t>
  </si>
  <si>
    <t>PRAMOD KUMAR JAIN</t>
  </si>
  <si>
    <t>DECIPHER</t>
  </si>
  <si>
    <t>DOLFIN</t>
  </si>
  <si>
    <t>RAJNI JAIN</t>
  </si>
  <si>
    <t>EARUM</t>
  </si>
  <si>
    <t>GHANSHYAMBHAI MANSUKHBHAI KHAMBHAYATA</t>
  </si>
  <si>
    <t>SHASHIKANT VEDPRAKASH SHARMA .</t>
  </si>
  <si>
    <t>MANJU RANI</t>
  </si>
  <si>
    <t>MULTIPLIER SHARE &amp; STOCK ADVISORS PRIVATE LIMITED</t>
  </si>
  <si>
    <t>IFINSER</t>
  </si>
  <si>
    <t>KISHORE J TALREJA HUF</t>
  </si>
  <si>
    <t>ALPESHBHAI RASIKLAL SHAH</t>
  </si>
  <si>
    <t>JOHNPHARMA</t>
  </si>
  <si>
    <t>KAPILRAJ</t>
  </si>
  <si>
    <t>VAISHALI DEVIDAS FATTEPURKAR</t>
  </si>
  <si>
    <t>NARESH PAWARIYA AND SONS HUF</t>
  </si>
  <si>
    <t>DIVYA KOTHARI</t>
  </si>
  <si>
    <t>REENA SHARMA</t>
  </si>
  <si>
    <t>KAMAL BHUPATRAI PAREKH HUF</t>
  </si>
  <si>
    <t>KRETTOSYS</t>
  </si>
  <si>
    <t>AVENUE CONSULTANCY</t>
  </si>
  <si>
    <t>JITENDRAKUMAR GHEVERCHAND JAIN HUF</t>
  </si>
  <si>
    <t>SHREE SHETH SECURITIES &amp; SERVICES PVT LTD</t>
  </si>
  <si>
    <t>MADHUSE</t>
  </si>
  <si>
    <t>AKSHAY AGGARWAL</t>
  </si>
  <si>
    <t>MAHESH</t>
  </si>
  <si>
    <t>LAXMIPAT DUDHERIA</t>
  </si>
  <si>
    <t>MAYUKH</t>
  </si>
  <si>
    <t>MFLINDIA</t>
  </si>
  <si>
    <t>VISHAL BIPINCHANDRA DOSHI</t>
  </si>
  <si>
    <t>NATHUEC</t>
  </si>
  <si>
    <t>SUBBA PONNAM</t>
  </si>
  <si>
    <t>NATURAL</t>
  </si>
  <si>
    <t>RAJESHKUMAR RAMESHCHANDRA GUPTA</t>
  </si>
  <si>
    <t>NCLRESE</t>
  </si>
  <si>
    <t>PRITESH PRAVIN VORA</t>
  </si>
  <si>
    <t>OMNIAX</t>
  </si>
  <si>
    <t>SAJANKUMAR RAMESHWARLAL BAJAJ</t>
  </si>
  <si>
    <t>RAMKUMAR BHOLANATH YADAV</t>
  </si>
  <si>
    <t>DHAVAL VINODBHAI GADANI</t>
  </si>
  <si>
    <t>OZONEWORLD</t>
  </si>
  <si>
    <t>GAURAV SINGH</t>
  </si>
  <si>
    <t>PANAFIC</t>
  </si>
  <si>
    <t>PILITA</t>
  </si>
  <si>
    <t>PRAKASHSTL</t>
  </si>
  <si>
    <t>QNANCE RESEARCH CAPITAL LLP</t>
  </si>
  <si>
    <t>PROFINC</t>
  </si>
  <si>
    <t>SHRENI CONSTRUCTION PRIVATE LIMITED</t>
  </si>
  <si>
    <t>ANSARI NAMRA FIRDAUS AAMIR ANJUM</t>
  </si>
  <si>
    <t>LEAPS &amp; BOUNDS PRIVATE LIMITED .</t>
  </si>
  <si>
    <t>SANJIVIN</t>
  </si>
  <si>
    <t>VISA CAPITAL PARTNERS</t>
  </si>
  <si>
    <t>SBRANDS</t>
  </si>
  <si>
    <t>MAVERICK COMMODITY BROKERS PRIAVTE LIMITED</t>
  </si>
  <si>
    <t>KHANDELWAL ANITA</t>
  </si>
  <si>
    <t>SAREEN ENTERPRISES</t>
  </si>
  <si>
    <t>SCTL</t>
  </si>
  <si>
    <t>SPOONBILL CONSULTANCY SERVICES PRIVATE LIMITED .</t>
  </si>
  <si>
    <t>RUPALBEN CHIRAGBHAI SHETH</t>
  </si>
  <si>
    <t>STARLIT</t>
  </si>
  <si>
    <t>ADVANI PRIVATE LIMITED</t>
  </si>
  <si>
    <t>SUMEDHA</t>
  </si>
  <si>
    <t>WESSEL CONSULTANCY PRIVATE LIMITED</t>
  </si>
  <si>
    <t>EFOLIO ENTERPRISES PRIVATE LIMITED</t>
  </si>
  <si>
    <t>SUNRETAIL</t>
  </si>
  <si>
    <t>VARSHABEN D KORADIYA</t>
  </si>
  <si>
    <t>MOHANRAMESH</t>
  </si>
  <si>
    <t>RADAR VISION LIMITED</t>
  </si>
  <si>
    <t>CHANDARANA INTERMEDIARIES BROKERS PRIVATE LIMITED</t>
  </si>
  <si>
    <t>NAVPREET SINGH</t>
  </si>
  <si>
    <t>SETU SECURITIES PVT LTD</t>
  </si>
  <si>
    <t>TJR AGROCOM PRIVATE LIMITED</t>
  </si>
  <si>
    <t>KAMLESH NAVINCHANDRA SHAH</t>
  </si>
  <si>
    <t>SYNCOMF</t>
  </si>
  <si>
    <t>TERRASCOPE</t>
  </si>
  <si>
    <t>MATRIBHUMI FINCAP INDIA LIMITED</t>
  </si>
  <si>
    <t>TRIMURTHI</t>
  </si>
  <si>
    <t>INDUS CAPITAL PRIVATE LIMITED</t>
  </si>
  <si>
    <t>BEKAE PROPERTIES PRIVATE LIMITED</t>
  </si>
  <si>
    <t>UPASAFN</t>
  </si>
  <si>
    <t>BHARATH KUMAR DHAKAL CHAND</t>
  </si>
  <si>
    <t>VAMA</t>
  </si>
  <si>
    <t>VCU</t>
  </si>
  <si>
    <t>ISHAN GHANSHYAM PATEL</t>
  </si>
  <si>
    <t>DIPAKKUMAR CHIMANLAL SHAH</t>
  </si>
  <si>
    <t>VIRTUALG</t>
  </si>
  <si>
    <t>LONGVIEW DEALTRADE PVT LTD</t>
  </si>
  <si>
    <t>VIVIDHA</t>
  </si>
  <si>
    <t>SHERWOOD SECURITIES PVT LTD</t>
  </si>
  <si>
    <t>3IINFOLTD</t>
  </si>
  <si>
    <t>3i Infotech Limited</t>
  </si>
  <si>
    <t>ANKITA VISHAL SHAH</t>
  </si>
  <si>
    <t>63MOONS</t>
  </si>
  <si>
    <t>63 moons tech limited</t>
  </si>
  <si>
    <t>AKSHOPTFBR</t>
  </si>
  <si>
    <t>Aksh Optifibre Limited</t>
  </si>
  <si>
    <t>KABRA KAILASH</t>
  </si>
  <si>
    <t>APEX</t>
  </si>
  <si>
    <t>Apex Frozen Foods Limited</t>
  </si>
  <si>
    <t>BANARBEADS</t>
  </si>
  <si>
    <t>Banaras Beads Ltd</t>
  </si>
  <si>
    <t>EPITOME TRADING AND INVESTMENTS</t>
  </si>
  <si>
    <t>COFFEEDAY</t>
  </si>
  <si>
    <t>Coffee Day Enterprise Ltd</t>
  </si>
  <si>
    <t>GAURAV DOSHI</t>
  </si>
  <si>
    <t>DIGJAMLMTD</t>
  </si>
  <si>
    <t>Digjam Ltd</t>
  </si>
  <si>
    <t>MUSIGMA SECURITIES</t>
  </si>
  <si>
    <t>DIPESH JAIN</t>
  </si>
  <si>
    <t>GIRIRAJ</t>
  </si>
  <si>
    <t>Giriraj Civil Devp Ltd</t>
  </si>
  <si>
    <t>REHAN DILAWAR KHAN</t>
  </si>
  <si>
    <t>DILAWAR REHMAN KHAN</t>
  </si>
  <si>
    <t>GLOBE</t>
  </si>
  <si>
    <t>Globe Textiles (I) Ltd.</t>
  </si>
  <si>
    <t>GSS</t>
  </si>
  <si>
    <t>GSS Infotech Limited</t>
  </si>
  <si>
    <t>FINQUEST SECURITIES PVT. LTD.</t>
  </si>
  <si>
    <t>HI GROWTH CORPORATE SERVICES PVT LTD</t>
  </si>
  <si>
    <t>JSWISPL</t>
  </si>
  <si>
    <t>JSW Ispat Spe Pro Ltd</t>
  </si>
  <si>
    <t>RISHI AGARWAL</t>
  </si>
  <si>
    <t>LIBAS</t>
  </si>
  <si>
    <t>Libas Consu Products Ltd</t>
  </si>
  <si>
    <t>P S SHETH</t>
  </si>
  <si>
    <t>MANGALAM</t>
  </si>
  <si>
    <t>Mangalam Drugs And Organi</t>
  </si>
  <si>
    <t>GEOJIT BNP PARIBAS FINANCIAL SERVICES LIMITED</t>
  </si>
  <si>
    <t>MICEL</t>
  </si>
  <si>
    <t>MIC Electronics Ltd</t>
  </si>
  <si>
    <t>MANSI SHARES &amp; STOCK ADVISORS PVT LTD</t>
  </si>
  <si>
    <t>NDL</t>
  </si>
  <si>
    <t>Nandan Denim Limited</t>
  </si>
  <si>
    <t>SATHISH SRINIVAS NAYAK</t>
  </si>
  <si>
    <t>NDRAUTO</t>
  </si>
  <si>
    <t>NDR Auto Components Ltd</t>
  </si>
  <si>
    <t>NRL</t>
  </si>
  <si>
    <t>Nupur Recyclers Limited</t>
  </si>
  <si>
    <t>PASHUPATI</t>
  </si>
  <si>
    <t>Pashupati Cotspin Limited</t>
  </si>
  <si>
    <t>SHREE PASHUPATI FABRIC LLP</t>
  </si>
  <si>
    <t>PIL Italica Lifestyle Ltd</t>
  </si>
  <si>
    <t>Prakash Steelage Ltd</t>
  </si>
  <si>
    <t>SHRENIK</t>
  </si>
  <si>
    <t>Shrenik Limited</t>
  </si>
  <si>
    <t>RAKESH KUMAR UPPAL</t>
  </si>
  <si>
    <t>JUGGERNAUT ENTERPRISES PRIVATE LIMITED</t>
  </si>
  <si>
    <t>SRIRAM</t>
  </si>
  <si>
    <t>Shri Ram Switchgears Ltd</t>
  </si>
  <si>
    <t>EMKAY COMMERCIAL COMPANY LIMITED</t>
  </si>
  <si>
    <t>TIMESCAN</t>
  </si>
  <si>
    <t>Timescan Logistics Ind L</t>
  </si>
  <si>
    <t>PARTH INFIN BROKERS PVT LTD</t>
  </si>
  <si>
    <t>JAIN SANJAY POPATLAL</t>
  </si>
  <si>
    <t>TREJHARA</t>
  </si>
  <si>
    <t>TREJHARA SOLUTIONS LIMITE</t>
  </si>
  <si>
    <t>SURESH BHATIA ASSOCIATES</t>
  </si>
  <si>
    <t>UJAAS</t>
  </si>
  <si>
    <t>Ujaas Energy Limited</t>
  </si>
  <si>
    <t>MULTIPLIER S AND S ADV PVT LTD</t>
  </si>
  <si>
    <t>UTTAMSTL</t>
  </si>
  <si>
    <t>Uttam Galva Steels Limite</t>
  </si>
  <si>
    <t>GODHAR RAJENDRA GANGARAM</t>
  </si>
  <si>
    <t>SANAL GUPTA</t>
  </si>
  <si>
    <t>VECOPP</t>
  </si>
  <si>
    <t>Vikas Eco Re. 0.50 ppd up</t>
  </si>
  <si>
    <t>PRIYA MITTAL</t>
  </si>
  <si>
    <t>AJOONI</t>
  </si>
  <si>
    <t>Ajooni Biotech Limited</t>
  </si>
  <si>
    <t>LALIT  AGGARWAL</t>
  </si>
  <si>
    <t>STOCK VERTEX VENTURES</t>
  </si>
  <si>
    <t>DPWIRES</t>
  </si>
  <si>
    <t>D P Wires Limited</t>
  </si>
  <si>
    <t>ARUN KUMAR JAIN</t>
  </si>
  <si>
    <t>ARYAMAN CAPITAL MARKETS LIMITED</t>
  </si>
  <si>
    <t>NCC Limited</t>
  </si>
  <si>
    <t>KBC ECO FUND</t>
  </si>
  <si>
    <t>CNM FINVEST PRIVATE LIMITED .</t>
  </si>
  <si>
    <t>HARDIK MAHENDRABHAI SHAH (HUF)</t>
  </si>
  <si>
    <t>PARTYCRUS</t>
  </si>
  <si>
    <t>Party Cruisers Limited</t>
  </si>
  <si>
    <t>MEGHKUMAR MAHENDRAKUMAR SHAH</t>
  </si>
  <si>
    <t>QUADPRO</t>
  </si>
  <si>
    <t>Quadpro ITeS Limited</t>
  </si>
  <si>
    <t>RICHA PARWAL</t>
  </si>
  <si>
    <t>SERVOTECH</t>
  </si>
  <si>
    <t>Servotech Power Sys Ltd.</t>
  </si>
  <si>
    <t>CHOICE EQUITY BROKING PRIVATE LIMITED</t>
  </si>
  <si>
    <t>GUPTA PRAMOD CHIMMANLAL</t>
  </si>
  <si>
    <t>DUGAR MANOJKUMAR SOHANLAL</t>
  </si>
  <si>
    <t>NIKUNJ STOCK BROKERS LTD</t>
  </si>
  <si>
    <t>VERTOZ</t>
  </si>
  <si>
    <t>Vertoz Advertising Ltd</t>
  </si>
  <si>
    <t>RAMIREDDY PRASUNA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</si>
</sst>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16" fontId="36" fillId="6" borderId="2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43" fillId="13" borderId="21" xfId="0" applyFont="1" applyFill="1" applyBorder="1" applyAlignment="1"/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2" xfId="0" applyNumberFormat="1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42" fillId="0" borderId="21" xfId="0" applyFont="1" applyBorder="1"/>
    <xf numFmtId="0" fontId="0" fillId="0" borderId="21" xfId="0" applyBorder="1"/>
    <xf numFmtId="16" fontId="37" fillId="6" borderId="2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2" sqref="B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44574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L20" sqref="L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44574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1" t="s">
        <v>16</v>
      </c>
      <c r="B9" s="453" t="s">
        <v>17</v>
      </c>
      <c r="C9" s="453" t="s">
        <v>18</v>
      </c>
      <c r="D9" s="453" t="s">
        <v>19</v>
      </c>
      <c r="E9" s="26" t="s">
        <v>20</v>
      </c>
      <c r="F9" s="26" t="s">
        <v>21</v>
      </c>
      <c r="G9" s="448" t="s">
        <v>22</v>
      </c>
      <c r="H9" s="449"/>
      <c r="I9" s="450"/>
      <c r="J9" s="448" t="s">
        <v>23</v>
      </c>
      <c r="K9" s="449"/>
      <c r="L9" s="450"/>
      <c r="M9" s="26"/>
      <c r="N9" s="27"/>
      <c r="O9" s="27"/>
      <c r="P9" s="27"/>
    </row>
    <row r="10" spans="1:16" ht="59.25" customHeight="1">
      <c r="A10" s="452"/>
      <c r="B10" s="454"/>
      <c r="C10" s="454"/>
      <c r="D10" s="45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38864.699999999997</v>
      </c>
      <c r="F11" s="35">
        <v>38847.566666666666</v>
      </c>
      <c r="G11" s="36">
        <v>38738.133333333331</v>
      </c>
      <c r="H11" s="36">
        <v>38611.566666666666</v>
      </c>
      <c r="I11" s="36">
        <v>38502.133333333331</v>
      </c>
      <c r="J11" s="36">
        <v>38974.133333333331</v>
      </c>
      <c r="K11" s="36">
        <v>39083.566666666666</v>
      </c>
      <c r="L11" s="36">
        <v>39210.133333333331</v>
      </c>
      <c r="M11" s="37">
        <v>38957</v>
      </c>
      <c r="N11" s="37">
        <v>38721</v>
      </c>
      <c r="O11" s="38">
        <v>2595650</v>
      </c>
      <c r="P11" s="39">
        <v>2.1446982665328691E-2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18241.2</v>
      </c>
      <c r="F12" s="40">
        <v>18220.533333333336</v>
      </c>
      <c r="G12" s="41">
        <v>18186.166666666672</v>
      </c>
      <c r="H12" s="41">
        <v>18131.133333333335</v>
      </c>
      <c r="I12" s="41">
        <v>18096.76666666667</v>
      </c>
      <c r="J12" s="41">
        <v>18275.566666666673</v>
      </c>
      <c r="K12" s="41">
        <v>18309.933333333334</v>
      </c>
      <c r="L12" s="41">
        <v>18364.966666666674</v>
      </c>
      <c r="M12" s="31">
        <v>18254.900000000001</v>
      </c>
      <c r="N12" s="31">
        <v>18165.5</v>
      </c>
      <c r="O12" s="42">
        <v>11346650</v>
      </c>
      <c r="P12" s="43">
        <v>4.5150124162841448E-3</v>
      </c>
    </row>
    <row r="13" spans="1:16" ht="12.75" customHeight="1">
      <c r="A13" s="31">
        <v>3</v>
      </c>
      <c r="B13" s="32" t="s">
        <v>35</v>
      </c>
      <c r="C13" s="33" t="s">
        <v>834</v>
      </c>
      <c r="D13" s="34">
        <v>44586</v>
      </c>
      <c r="E13" s="40">
        <v>18692.400000000001</v>
      </c>
      <c r="F13" s="40">
        <v>18709.083333333332</v>
      </c>
      <c r="G13" s="41">
        <v>18628.366666666665</v>
      </c>
      <c r="H13" s="41">
        <v>18564.333333333332</v>
      </c>
      <c r="I13" s="41">
        <v>18483.616666666665</v>
      </c>
      <c r="J13" s="41">
        <v>18773.116666666665</v>
      </c>
      <c r="K13" s="41">
        <v>18853.833333333332</v>
      </c>
      <c r="L13" s="41">
        <v>18917.866666666665</v>
      </c>
      <c r="M13" s="31">
        <v>18789.8</v>
      </c>
      <c r="N13" s="31">
        <v>18645.05</v>
      </c>
      <c r="O13" s="42">
        <v>3440</v>
      </c>
      <c r="P13" s="43">
        <v>0.22857142857142856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1108.2</v>
      </c>
      <c r="F14" s="40">
        <v>1081.0666666666666</v>
      </c>
      <c r="G14" s="41">
        <v>1044.6333333333332</v>
      </c>
      <c r="H14" s="41">
        <v>981.06666666666661</v>
      </c>
      <c r="I14" s="41">
        <v>944.63333333333321</v>
      </c>
      <c r="J14" s="41">
        <v>1144.6333333333332</v>
      </c>
      <c r="K14" s="41">
        <v>1181.0666666666666</v>
      </c>
      <c r="L14" s="41">
        <v>1244.6333333333332</v>
      </c>
      <c r="M14" s="31">
        <v>1117.5</v>
      </c>
      <c r="N14" s="31">
        <v>1017.5</v>
      </c>
      <c r="O14" s="42">
        <v>2187050</v>
      </c>
      <c r="P14" s="43">
        <v>3.2918506623845843E-2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17952.7</v>
      </c>
      <c r="F15" s="40">
        <v>18067.7</v>
      </c>
      <c r="G15" s="41">
        <v>17805.25</v>
      </c>
      <c r="H15" s="41">
        <v>17657.8</v>
      </c>
      <c r="I15" s="41">
        <v>17395.349999999999</v>
      </c>
      <c r="J15" s="41">
        <v>18215.150000000001</v>
      </c>
      <c r="K15" s="41">
        <v>18477.600000000006</v>
      </c>
      <c r="L15" s="41">
        <v>18625.050000000003</v>
      </c>
      <c r="M15" s="31">
        <v>18330.150000000001</v>
      </c>
      <c r="N15" s="31">
        <v>17920.25</v>
      </c>
      <c r="O15" s="42">
        <v>47525</v>
      </c>
      <c r="P15" s="43">
        <v>0.14105642256902762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134.9</v>
      </c>
      <c r="F16" s="40">
        <v>135.06666666666666</v>
      </c>
      <c r="G16" s="41">
        <v>132.88333333333333</v>
      </c>
      <c r="H16" s="41">
        <v>130.86666666666667</v>
      </c>
      <c r="I16" s="41">
        <v>128.68333333333334</v>
      </c>
      <c r="J16" s="41">
        <v>137.08333333333331</v>
      </c>
      <c r="K16" s="41">
        <v>139.26666666666665</v>
      </c>
      <c r="L16" s="41">
        <v>141.2833333333333</v>
      </c>
      <c r="M16" s="31">
        <v>137.25</v>
      </c>
      <c r="N16" s="31">
        <v>133.05000000000001</v>
      </c>
      <c r="O16" s="42">
        <v>15470400</v>
      </c>
      <c r="P16" s="43">
        <v>2.8671737858396724E-2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302.45</v>
      </c>
      <c r="F17" s="40">
        <v>302.40000000000003</v>
      </c>
      <c r="G17" s="41">
        <v>295.80000000000007</v>
      </c>
      <c r="H17" s="41">
        <v>289.15000000000003</v>
      </c>
      <c r="I17" s="41">
        <v>282.55000000000007</v>
      </c>
      <c r="J17" s="41">
        <v>309.05000000000007</v>
      </c>
      <c r="K17" s="41">
        <v>315.65000000000009</v>
      </c>
      <c r="L17" s="41">
        <v>322.30000000000007</v>
      </c>
      <c r="M17" s="31">
        <v>309</v>
      </c>
      <c r="N17" s="31">
        <v>295.75</v>
      </c>
      <c r="O17" s="42">
        <v>12425400</v>
      </c>
      <c r="P17" s="43">
        <v>0.11243016759776536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2325.0500000000002</v>
      </c>
      <c r="F18" s="40">
        <v>2314.3666666666668</v>
      </c>
      <c r="G18" s="41">
        <v>2291.7333333333336</v>
      </c>
      <c r="H18" s="41">
        <v>2258.416666666667</v>
      </c>
      <c r="I18" s="41">
        <v>2235.7833333333338</v>
      </c>
      <c r="J18" s="41">
        <v>2347.6833333333334</v>
      </c>
      <c r="K18" s="41">
        <v>2370.3166666666666</v>
      </c>
      <c r="L18" s="41">
        <v>2403.6333333333332</v>
      </c>
      <c r="M18" s="31">
        <v>2337</v>
      </c>
      <c r="N18" s="31">
        <v>2281.0500000000002</v>
      </c>
      <c r="O18" s="42">
        <v>2946750</v>
      </c>
      <c r="P18" s="43">
        <v>3.6675461741424803E-2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1832.95</v>
      </c>
      <c r="F19" s="40">
        <v>1839.3999999999999</v>
      </c>
      <c r="G19" s="41">
        <v>1804.8499999999997</v>
      </c>
      <c r="H19" s="41">
        <v>1776.7499999999998</v>
      </c>
      <c r="I19" s="41">
        <v>1742.1999999999996</v>
      </c>
      <c r="J19" s="41">
        <v>1867.4999999999998</v>
      </c>
      <c r="K19" s="41">
        <v>1902.05</v>
      </c>
      <c r="L19" s="41">
        <v>1930.1499999999999</v>
      </c>
      <c r="M19" s="31">
        <v>1873.95</v>
      </c>
      <c r="N19" s="31">
        <v>1811.3</v>
      </c>
      <c r="O19" s="42">
        <v>21886500</v>
      </c>
      <c r="P19" s="43">
        <v>2.1802563085039334E-2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766.3</v>
      </c>
      <c r="F20" s="40">
        <v>766.41666666666663</v>
      </c>
      <c r="G20" s="41">
        <v>756.23333333333323</v>
      </c>
      <c r="H20" s="41">
        <v>746.16666666666663</v>
      </c>
      <c r="I20" s="41">
        <v>735.98333333333323</v>
      </c>
      <c r="J20" s="41">
        <v>776.48333333333323</v>
      </c>
      <c r="K20" s="41">
        <v>786.66666666666663</v>
      </c>
      <c r="L20" s="41">
        <v>796.73333333333323</v>
      </c>
      <c r="M20" s="31">
        <v>776.6</v>
      </c>
      <c r="N20" s="31">
        <v>756.35</v>
      </c>
      <c r="O20" s="42">
        <v>88222500</v>
      </c>
      <c r="P20" s="43">
        <v>3.7831380134258734E-3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3695.25</v>
      </c>
      <c r="F21" s="40">
        <v>3700.1833333333329</v>
      </c>
      <c r="G21" s="41">
        <v>3665.0666666666657</v>
      </c>
      <c r="H21" s="41">
        <v>3634.8833333333328</v>
      </c>
      <c r="I21" s="41">
        <v>3599.7666666666655</v>
      </c>
      <c r="J21" s="41">
        <v>3730.3666666666659</v>
      </c>
      <c r="K21" s="41">
        <v>3765.4833333333336</v>
      </c>
      <c r="L21" s="41">
        <v>3795.6666666666661</v>
      </c>
      <c r="M21" s="31">
        <v>3735.3</v>
      </c>
      <c r="N21" s="31">
        <v>3670</v>
      </c>
      <c r="O21" s="42">
        <v>228200</v>
      </c>
      <c r="P21" s="43">
        <v>-0.11959876543209877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633.79999999999995</v>
      </c>
      <c r="F22" s="40">
        <v>634.93333333333328</v>
      </c>
      <c r="G22" s="41">
        <v>630.41666666666652</v>
      </c>
      <c r="H22" s="41">
        <v>627.03333333333319</v>
      </c>
      <c r="I22" s="41">
        <v>622.51666666666642</v>
      </c>
      <c r="J22" s="41">
        <v>638.31666666666661</v>
      </c>
      <c r="K22" s="41">
        <v>642.83333333333326</v>
      </c>
      <c r="L22" s="41">
        <v>646.2166666666667</v>
      </c>
      <c r="M22" s="31">
        <v>639.45000000000005</v>
      </c>
      <c r="N22" s="31">
        <v>631.54999999999995</v>
      </c>
      <c r="O22" s="42">
        <v>9332000</v>
      </c>
      <c r="P22" s="43">
        <v>2.67356144790406E-2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398.65</v>
      </c>
      <c r="F23" s="40">
        <v>399.59999999999997</v>
      </c>
      <c r="G23" s="41">
        <v>394.99999999999994</v>
      </c>
      <c r="H23" s="41">
        <v>391.34999999999997</v>
      </c>
      <c r="I23" s="41">
        <v>386.74999999999994</v>
      </c>
      <c r="J23" s="41">
        <v>403.24999999999994</v>
      </c>
      <c r="K23" s="41">
        <v>407.84999999999997</v>
      </c>
      <c r="L23" s="41">
        <v>411.49999999999994</v>
      </c>
      <c r="M23" s="31">
        <v>404.2</v>
      </c>
      <c r="N23" s="31">
        <v>395.95</v>
      </c>
      <c r="O23" s="42">
        <v>13122000</v>
      </c>
      <c r="P23" s="43">
        <v>-1.0854816824966078E-2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810.25</v>
      </c>
      <c r="F24" s="40">
        <v>815.1</v>
      </c>
      <c r="G24" s="41">
        <v>804.30000000000007</v>
      </c>
      <c r="H24" s="41">
        <v>798.35</v>
      </c>
      <c r="I24" s="41">
        <v>787.55000000000007</v>
      </c>
      <c r="J24" s="41">
        <v>821.05000000000007</v>
      </c>
      <c r="K24" s="41">
        <v>831.85</v>
      </c>
      <c r="L24" s="41">
        <v>837.80000000000007</v>
      </c>
      <c r="M24" s="31">
        <v>825.9</v>
      </c>
      <c r="N24" s="31">
        <v>809.15</v>
      </c>
      <c r="O24" s="42">
        <v>1901900</v>
      </c>
      <c r="P24" s="43">
        <v>-1.1640596580574755E-2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5036.05</v>
      </c>
      <c r="F25" s="40">
        <v>5054.3833333333332</v>
      </c>
      <c r="G25" s="41">
        <v>5002.7666666666664</v>
      </c>
      <c r="H25" s="41">
        <v>4969.4833333333336</v>
      </c>
      <c r="I25" s="41">
        <v>4917.8666666666668</v>
      </c>
      <c r="J25" s="41">
        <v>5087.6666666666661</v>
      </c>
      <c r="K25" s="41">
        <v>5139.2833333333328</v>
      </c>
      <c r="L25" s="41">
        <v>5172.5666666666657</v>
      </c>
      <c r="M25" s="31">
        <v>5106</v>
      </c>
      <c r="N25" s="31">
        <v>5021.1000000000004</v>
      </c>
      <c r="O25" s="42">
        <v>2331875</v>
      </c>
      <c r="P25" s="43">
        <v>7.8880544599924367E-3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233.85</v>
      </c>
      <c r="F26" s="40">
        <v>234.01666666666665</v>
      </c>
      <c r="G26" s="41">
        <v>231.3833333333333</v>
      </c>
      <c r="H26" s="41">
        <v>228.91666666666666</v>
      </c>
      <c r="I26" s="41">
        <v>226.2833333333333</v>
      </c>
      <c r="J26" s="41">
        <v>236.48333333333329</v>
      </c>
      <c r="K26" s="41">
        <v>239.11666666666662</v>
      </c>
      <c r="L26" s="41">
        <v>241.58333333333329</v>
      </c>
      <c r="M26" s="31">
        <v>236.65</v>
      </c>
      <c r="N26" s="31">
        <v>231.55</v>
      </c>
      <c r="O26" s="42">
        <v>10415000</v>
      </c>
      <c r="P26" s="43">
        <v>-3.3410672853828309E-2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139</v>
      </c>
      <c r="F27" s="40">
        <v>137.78333333333333</v>
      </c>
      <c r="G27" s="41">
        <v>136.06666666666666</v>
      </c>
      <c r="H27" s="41">
        <v>133.13333333333333</v>
      </c>
      <c r="I27" s="41">
        <v>131.41666666666666</v>
      </c>
      <c r="J27" s="41">
        <v>140.71666666666667</v>
      </c>
      <c r="K27" s="41">
        <v>142.43333333333331</v>
      </c>
      <c r="L27" s="41">
        <v>145.36666666666667</v>
      </c>
      <c r="M27" s="31">
        <v>139.5</v>
      </c>
      <c r="N27" s="31">
        <v>134.85</v>
      </c>
      <c r="O27" s="42">
        <v>34753500</v>
      </c>
      <c r="P27" s="43">
        <v>-2.9041991450842342E-2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3557.6</v>
      </c>
      <c r="F28" s="40">
        <v>3560.6333333333332</v>
      </c>
      <c r="G28" s="41">
        <v>3536.6666666666665</v>
      </c>
      <c r="H28" s="41">
        <v>3515.7333333333331</v>
      </c>
      <c r="I28" s="41">
        <v>3491.7666666666664</v>
      </c>
      <c r="J28" s="41">
        <v>3581.5666666666666</v>
      </c>
      <c r="K28" s="41">
        <v>3605.5333333333338</v>
      </c>
      <c r="L28" s="41">
        <v>3626.4666666666667</v>
      </c>
      <c r="M28" s="31">
        <v>3584.6</v>
      </c>
      <c r="N28" s="31">
        <v>3539.7</v>
      </c>
      <c r="O28" s="42">
        <v>3491100</v>
      </c>
      <c r="P28" s="43">
        <v>7.3144341051720411E-3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2497.3000000000002</v>
      </c>
      <c r="F29" s="40">
        <v>2484.3833333333337</v>
      </c>
      <c r="G29" s="41">
        <v>2465.8666666666672</v>
      </c>
      <c r="H29" s="41">
        <v>2434.4333333333334</v>
      </c>
      <c r="I29" s="41">
        <v>2415.916666666667</v>
      </c>
      <c r="J29" s="41">
        <v>2515.8166666666675</v>
      </c>
      <c r="K29" s="41">
        <v>2534.3333333333339</v>
      </c>
      <c r="L29" s="41">
        <v>2565.7666666666678</v>
      </c>
      <c r="M29" s="31">
        <v>2502.9</v>
      </c>
      <c r="N29" s="31">
        <v>2452.9499999999998</v>
      </c>
      <c r="O29" s="42">
        <v>916025</v>
      </c>
      <c r="P29" s="43">
        <v>4.1588492808005001E-2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10059.049999999999</v>
      </c>
      <c r="F30" s="40">
        <v>9978.5500000000011</v>
      </c>
      <c r="G30" s="41">
        <v>9707.1000000000022</v>
      </c>
      <c r="H30" s="41">
        <v>9355.1500000000015</v>
      </c>
      <c r="I30" s="41">
        <v>9083.7000000000025</v>
      </c>
      <c r="J30" s="41">
        <v>10330.500000000002</v>
      </c>
      <c r="K30" s="41">
        <v>10601.950000000003</v>
      </c>
      <c r="L30" s="41">
        <v>10953.900000000001</v>
      </c>
      <c r="M30" s="31">
        <v>10250</v>
      </c>
      <c r="N30" s="31">
        <v>9626.6</v>
      </c>
      <c r="O30" s="42">
        <v>89925</v>
      </c>
      <c r="P30" s="43">
        <v>0.42230130486358242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1300.75</v>
      </c>
      <c r="F31" s="40">
        <v>1301.75</v>
      </c>
      <c r="G31" s="41">
        <v>1287.95</v>
      </c>
      <c r="H31" s="41">
        <v>1275.1500000000001</v>
      </c>
      <c r="I31" s="41">
        <v>1261.3500000000001</v>
      </c>
      <c r="J31" s="41">
        <v>1314.55</v>
      </c>
      <c r="K31" s="41">
        <v>1328.3500000000001</v>
      </c>
      <c r="L31" s="41">
        <v>1341.1499999999999</v>
      </c>
      <c r="M31" s="31">
        <v>1315.55</v>
      </c>
      <c r="N31" s="31">
        <v>1288.95</v>
      </c>
      <c r="O31" s="42">
        <v>3494000</v>
      </c>
      <c r="P31" s="43">
        <v>-1.5219842164599774E-2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719.5</v>
      </c>
      <c r="F32" s="40">
        <v>718.96666666666658</v>
      </c>
      <c r="G32" s="41">
        <v>713.08333333333314</v>
      </c>
      <c r="H32" s="41">
        <v>706.66666666666652</v>
      </c>
      <c r="I32" s="41">
        <v>700.78333333333308</v>
      </c>
      <c r="J32" s="41">
        <v>725.38333333333321</v>
      </c>
      <c r="K32" s="41">
        <v>731.26666666666665</v>
      </c>
      <c r="L32" s="41">
        <v>737.68333333333328</v>
      </c>
      <c r="M32" s="31">
        <v>724.85</v>
      </c>
      <c r="N32" s="31">
        <v>712.55</v>
      </c>
      <c r="O32" s="42">
        <v>15167250</v>
      </c>
      <c r="P32" s="43">
        <v>1.013986013986014E-2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747.8</v>
      </c>
      <c r="F33" s="40">
        <v>748.33333333333337</v>
      </c>
      <c r="G33" s="41">
        <v>744.01666666666677</v>
      </c>
      <c r="H33" s="41">
        <v>740.23333333333335</v>
      </c>
      <c r="I33" s="41">
        <v>735.91666666666674</v>
      </c>
      <c r="J33" s="41">
        <v>752.11666666666679</v>
      </c>
      <c r="K33" s="41">
        <v>756.43333333333339</v>
      </c>
      <c r="L33" s="41">
        <v>760.21666666666681</v>
      </c>
      <c r="M33" s="31">
        <v>752.65</v>
      </c>
      <c r="N33" s="31">
        <v>744.55</v>
      </c>
      <c r="O33" s="42">
        <v>43477200</v>
      </c>
      <c r="P33" s="43">
        <v>-7.1794590743430248E-3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3445</v>
      </c>
      <c r="F34" s="40">
        <v>3443.6333333333332</v>
      </c>
      <c r="G34" s="41">
        <v>3428.8666666666663</v>
      </c>
      <c r="H34" s="41">
        <v>3412.7333333333331</v>
      </c>
      <c r="I34" s="41">
        <v>3397.9666666666662</v>
      </c>
      <c r="J34" s="41">
        <v>3459.7666666666664</v>
      </c>
      <c r="K34" s="41">
        <v>3474.5333333333328</v>
      </c>
      <c r="L34" s="41">
        <v>3490.6666666666665</v>
      </c>
      <c r="M34" s="31">
        <v>3458.4</v>
      </c>
      <c r="N34" s="31">
        <v>3427.5</v>
      </c>
      <c r="O34" s="42">
        <v>3164000</v>
      </c>
      <c r="P34" s="43">
        <v>3.3296337402885681E-3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18014.599999999999</v>
      </c>
      <c r="F35" s="40">
        <v>18027.3</v>
      </c>
      <c r="G35" s="41">
        <v>17795.199999999997</v>
      </c>
      <c r="H35" s="41">
        <v>17575.8</v>
      </c>
      <c r="I35" s="41">
        <v>17343.699999999997</v>
      </c>
      <c r="J35" s="41">
        <v>18246.699999999997</v>
      </c>
      <c r="K35" s="41">
        <v>18478.799999999996</v>
      </c>
      <c r="L35" s="41">
        <v>18698.199999999997</v>
      </c>
      <c r="M35" s="31">
        <v>18259.400000000001</v>
      </c>
      <c r="N35" s="31">
        <v>17807.900000000001</v>
      </c>
      <c r="O35" s="42">
        <v>590200</v>
      </c>
      <c r="P35" s="43">
        <v>-6.7727734507280735E-4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7802.65</v>
      </c>
      <c r="F36" s="40">
        <v>7806.8499999999995</v>
      </c>
      <c r="G36" s="41">
        <v>7716.7999999999993</v>
      </c>
      <c r="H36" s="41">
        <v>7630.95</v>
      </c>
      <c r="I36" s="41">
        <v>7540.9</v>
      </c>
      <c r="J36" s="41">
        <v>7892.6999999999989</v>
      </c>
      <c r="K36" s="41">
        <v>7982.75</v>
      </c>
      <c r="L36" s="41">
        <v>8068.5999999999985</v>
      </c>
      <c r="M36" s="31">
        <v>7896.9</v>
      </c>
      <c r="N36" s="31">
        <v>7721</v>
      </c>
      <c r="O36" s="42">
        <v>3741625</v>
      </c>
      <c r="P36" s="43">
        <v>2.2197179250759827E-2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2453.0500000000002</v>
      </c>
      <c r="F37" s="40">
        <v>2433.6</v>
      </c>
      <c r="G37" s="41">
        <v>2409.85</v>
      </c>
      <c r="H37" s="41">
        <v>2366.65</v>
      </c>
      <c r="I37" s="41">
        <v>2342.9</v>
      </c>
      <c r="J37" s="41">
        <v>2476.7999999999997</v>
      </c>
      <c r="K37" s="41">
        <v>2500.5499999999997</v>
      </c>
      <c r="L37" s="41">
        <v>2543.7499999999995</v>
      </c>
      <c r="M37" s="31">
        <v>2457.35</v>
      </c>
      <c r="N37" s="31">
        <v>2390.4</v>
      </c>
      <c r="O37" s="42">
        <v>1282200</v>
      </c>
      <c r="P37" s="43">
        <v>-2.7457524271844662E-2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425.75</v>
      </c>
      <c r="F38" s="40">
        <v>428.58333333333331</v>
      </c>
      <c r="G38" s="41">
        <v>418.36666666666662</v>
      </c>
      <c r="H38" s="41">
        <v>410.98333333333329</v>
      </c>
      <c r="I38" s="41">
        <v>400.76666666666659</v>
      </c>
      <c r="J38" s="41">
        <v>435.96666666666664</v>
      </c>
      <c r="K38" s="41">
        <v>446.18333333333334</v>
      </c>
      <c r="L38" s="41">
        <v>453.56666666666666</v>
      </c>
      <c r="M38" s="31">
        <v>438.8</v>
      </c>
      <c r="N38" s="31">
        <v>421.2</v>
      </c>
      <c r="O38" s="42">
        <v>5582400</v>
      </c>
      <c r="P38" s="43">
        <v>0.16222518321119253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283.89999999999998</v>
      </c>
      <c r="F39" s="40">
        <v>282.59999999999997</v>
      </c>
      <c r="G39" s="41">
        <v>279.74999999999994</v>
      </c>
      <c r="H39" s="41">
        <v>275.59999999999997</v>
      </c>
      <c r="I39" s="41">
        <v>272.74999999999994</v>
      </c>
      <c r="J39" s="41">
        <v>286.74999999999994</v>
      </c>
      <c r="K39" s="41">
        <v>289.59999999999997</v>
      </c>
      <c r="L39" s="41">
        <v>293.74999999999994</v>
      </c>
      <c r="M39" s="31">
        <v>285.45</v>
      </c>
      <c r="N39" s="31">
        <v>278.45</v>
      </c>
      <c r="O39" s="42">
        <v>25950600</v>
      </c>
      <c r="P39" s="43">
        <v>-6.4195767882643126E-2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92.85</v>
      </c>
      <c r="F40" s="40">
        <v>92.916666666666671</v>
      </c>
      <c r="G40" s="41">
        <v>92.083333333333343</v>
      </c>
      <c r="H40" s="41">
        <v>91.316666666666677</v>
      </c>
      <c r="I40" s="41">
        <v>90.483333333333348</v>
      </c>
      <c r="J40" s="41">
        <v>93.683333333333337</v>
      </c>
      <c r="K40" s="41">
        <v>94.51666666666668</v>
      </c>
      <c r="L40" s="41">
        <v>95.283333333333331</v>
      </c>
      <c r="M40" s="31">
        <v>93.75</v>
      </c>
      <c r="N40" s="31">
        <v>92.15</v>
      </c>
      <c r="O40" s="42">
        <v>137147400</v>
      </c>
      <c r="P40" s="43">
        <v>-6.3575485292871065E-3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1985.6</v>
      </c>
      <c r="F41" s="40">
        <v>1968.0833333333333</v>
      </c>
      <c r="G41" s="41">
        <v>1946.1666666666665</v>
      </c>
      <c r="H41" s="41">
        <v>1906.7333333333333</v>
      </c>
      <c r="I41" s="41">
        <v>1884.8166666666666</v>
      </c>
      <c r="J41" s="41">
        <v>2007.5166666666664</v>
      </c>
      <c r="K41" s="41">
        <v>2029.4333333333329</v>
      </c>
      <c r="L41" s="41">
        <v>2068.8666666666663</v>
      </c>
      <c r="M41" s="31">
        <v>1990</v>
      </c>
      <c r="N41" s="31">
        <v>1928.65</v>
      </c>
      <c r="O41" s="42">
        <v>1485550</v>
      </c>
      <c r="P41" s="43">
        <v>-9.3928212009392817E-2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211.55</v>
      </c>
      <c r="F42" s="40">
        <v>211.1</v>
      </c>
      <c r="G42" s="41">
        <v>210.1</v>
      </c>
      <c r="H42" s="41">
        <v>208.65</v>
      </c>
      <c r="I42" s="41">
        <v>207.65</v>
      </c>
      <c r="J42" s="41">
        <v>212.54999999999998</v>
      </c>
      <c r="K42" s="41">
        <v>213.54999999999998</v>
      </c>
      <c r="L42" s="41">
        <v>214.99999999999997</v>
      </c>
      <c r="M42" s="31">
        <v>212.1</v>
      </c>
      <c r="N42" s="31">
        <v>209.65</v>
      </c>
      <c r="O42" s="42">
        <v>26554400</v>
      </c>
      <c r="P42" s="43">
        <v>2.0592960420622169E-2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791.05</v>
      </c>
      <c r="F43" s="40">
        <v>789.51666666666677</v>
      </c>
      <c r="G43" s="41">
        <v>786.43333333333351</v>
      </c>
      <c r="H43" s="41">
        <v>781.81666666666672</v>
      </c>
      <c r="I43" s="41">
        <v>778.73333333333346</v>
      </c>
      <c r="J43" s="41">
        <v>794.13333333333355</v>
      </c>
      <c r="K43" s="41">
        <v>797.21666666666681</v>
      </c>
      <c r="L43" s="41">
        <v>801.8333333333336</v>
      </c>
      <c r="M43" s="31">
        <v>792.6</v>
      </c>
      <c r="N43" s="31">
        <v>784.9</v>
      </c>
      <c r="O43" s="42">
        <v>5228300</v>
      </c>
      <c r="P43" s="43">
        <v>1.2137989778534924E-2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761.1</v>
      </c>
      <c r="F44" s="40">
        <v>755.93333333333339</v>
      </c>
      <c r="G44" s="41">
        <v>743.86666666666679</v>
      </c>
      <c r="H44" s="41">
        <v>726.63333333333344</v>
      </c>
      <c r="I44" s="41">
        <v>714.56666666666683</v>
      </c>
      <c r="J44" s="41">
        <v>773.16666666666674</v>
      </c>
      <c r="K44" s="41">
        <v>785.23333333333335</v>
      </c>
      <c r="L44" s="41">
        <v>802.4666666666667</v>
      </c>
      <c r="M44" s="31">
        <v>768</v>
      </c>
      <c r="N44" s="31">
        <v>738.7</v>
      </c>
      <c r="O44" s="42">
        <v>7119000</v>
      </c>
      <c r="P44" s="43">
        <v>-4.3008496800587435E-3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731.45</v>
      </c>
      <c r="F45" s="40">
        <v>723</v>
      </c>
      <c r="G45" s="41">
        <v>713.3</v>
      </c>
      <c r="H45" s="41">
        <v>695.15</v>
      </c>
      <c r="I45" s="41">
        <v>685.44999999999993</v>
      </c>
      <c r="J45" s="41">
        <v>741.15</v>
      </c>
      <c r="K45" s="41">
        <v>750.85</v>
      </c>
      <c r="L45" s="41">
        <v>769</v>
      </c>
      <c r="M45" s="31">
        <v>732.7</v>
      </c>
      <c r="N45" s="31">
        <v>704.85</v>
      </c>
      <c r="O45" s="42">
        <v>62521400</v>
      </c>
      <c r="P45" s="43">
        <v>2.5045168525325526E-2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62.55</v>
      </c>
      <c r="F46" s="40">
        <v>62.266666666666673</v>
      </c>
      <c r="G46" s="41">
        <v>61.733333333333348</v>
      </c>
      <c r="H46" s="41">
        <v>60.916666666666679</v>
      </c>
      <c r="I46" s="41">
        <v>60.383333333333354</v>
      </c>
      <c r="J46" s="41">
        <v>63.083333333333343</v>
      </c>
      <c r="K46" s="41">
        <v>63.61666666666666</v>
      </c>
      <c r="L46" s="41">
        <v>64.433333333333337</v>
      </c>
      <c r="M46" s="31">
        <v>62.8</v>
      </c>
      <c r="N46" s="31">
        <v>61.45</v>
      </c>
      <c r="O46" s="42">
        <v>128152500</v>
      </c>
      <c r="P46" s="43">
        <v>6.2659741116332752E-3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366.25</v>
      </c>
      <c r="F47" s="40">
        <v>363.55</v>
      </c>
      <c r="G47" s="41">
        <v>359.75</v>
      </c>
      <c r="H47" s="41">
        <v>353.25</v>
      </c>
      <c r="I47" s="41">
        <v>349.45</v>
      </c>
      <c r="J47" s="41">
        <v>370.05</v>
      </c>
      <c r="K47" s="41">
        <v>373.85000000000008</v>
      </c>
      <c r="L47" s="41">
        <v>380.35</v>
      </c>
      <c r="M47" s="31">
        <v>367.35</v>
      </c>
      <c r="N47" s="31">
        <v>357.05</v>
      </c>
      <c r="O47" s="42">
        <v>19230300</v>
      </c>
      <c r="P47" s="43">
        <v>8.5645355850422194E-3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17439.75</v>
      </c>
      <c r="F48" s="40">
        <v>17423.616666666665</v>
      </c>
      <c r="G48" s="41">
        <v>17361.133333333331</v>
      </c>
      <c r="H48" s="41">
        <v>17282.516666666666</v>
      </c>
      <c r="I48" s="41">
        <v>17220.033333333333</v>
      </c>
      <c r="J48" s="41">
        <v>17502.23333333333</v>
      </c>
      <c r="K48" s="41">
        <v>17564.71666666666</v>
      </c>
      <c r="L48" s="41">
        <v>17643.333333333328</v>
      </c>
      <c r="M48" s="31">
        <v>17486.099999999999</v>
      </c>
      <c r="N48" s="31">
        <v>17345</v>
      </c>
      <c r="O48" s="42">
        <v>154400</v>
      </c>
      <c r="P48" s="43">
        <v>-1.2472017908538535E-2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390.4</v>
      </c>
      <c r="F49" s="40">
        <v>392.15000000000003</v>
      </c>
      <c r="G49" s="41">
        <v>386.45000000000005</v>
      </c>
      <c r="H49" s="41">
        <v>382.5</v>
      </c>
      <c r="I49" s="41">
        <v>376.8</v>
      </c>
      <c r="J49" s="41">
        <v>396.10000000000008</v>
      </c>
      <c r="K49" s="41">
        <v>401.8</v>
      </c>
      <c r="L49" s="41">
        <v>405.75000000000011</v>
      </c>
      <c r="M49" s="31">
        <v>397.85</v>
      </c>
      <c r="N49" s="31">
        <v>388.2</v>
      </c>
      <c r="O49" s="42">
        <v>29959200</v>
      </c>
      <c r="P49" s="43">
        <v>2.403846153846154E-4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3715.2</v>
      </c>
      <c r="F50" s="40">
        <v>3732.0166666666664</v>
      </c>
      <c r="G50" s="41">
        <v>3688.833333333333</v>
      </c>
      <c r="H50" s="41">
        <v>3662.4666666666667</v>
      </c>
      <c r="I50" s="41">
        <v>3619.2833333333333</v>
      </c>
      <c r="J50" s="41">
        <v>3758.3833333333328</v>
      </c>
      <c r="K50" s="41">
        <v>3801.5666666666662</v>
      </c>
      <c r="L50" s="41">
        <v>3827.9333333333325</v>
      </c>
      <c r="M50" s="31">
        <v>3775.2</v>
      </c>
      <c r="N50" s="31">
        <v>3705.65</v>
      </c>
      <c r="O50" s="42">
        <v>1164000</v>
      </c>
      <c r="P50" s="43">
        <v>-5.8079945336522035E-3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577.75</v>
      </c>
      <c r="F51" s="40">
        <v>576.30000000000007</v>
      </c>
      <c r="G51" s="41">
        <v>571.85000000000014</v>
      </c>
      <c r="H51" s="41">
        <v>565.95000000000005</v>
      </c>
      <c r="I51" s="41">
        <v>561.50000000000011</v>
      </c>
      <c r="J51" s="41">
        <v>582.20000000000016</v>
      </c>
      <c r="K51" s="41">
        <v>586.6500000000002</v>
      </c>
      <c r="L51" s="41">
        <v>592.55000000000018</v>
      </c>
      <c r="M51" s="31">
        <v>580.75</v>
      </c>
      <c r="N51" s="31">
        <v>570.4</v>
      </c>
      <c r="O51" s="42">
        <v>5196100</v>
      </c>
      <c r="P51" s="43">
        <v>-1.1133102424542306E-2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445.45</v>
      </c>
      <c r="F52" s="40">
        <v>446.18333333333334</v>
      </c>
      <c r="G52" s="41">
        <v>442.41666666666669</v>
      </c>
      <c r="H52" s="41">
        <v>439.38333333333333</v>
      </c>
      <c r="I52" s="41">
        <v>435.61666666666667</v>
      </c>
      <c r="J52" s="41">
        <v>449.2166666666667</v>
      </c>
      <c r="K52" s="41">
        <v>452.98333333333335</v>
      </c>
      <c r="L52" s="41">
        <v>456.01666666666671</v>
      </c>
      <c r="M52" s="31">
        <v>449.95</v>
      </c>
      <c r="N52" s="31">
        <v>443.15</v>
      </c>
      <c r="O52" s="42">
        <v>21189300</v>
      </c>
      <c r="P52" s="43">
        <v>1.3255483667350481E-2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223.15</v>
      </c>
      <c r="F53" s="40">
        <v>224.1</v>
      </c>
      <c r="G53" s="41">
        <v>221.6</v>
      </c>
      <c r="H53" s="41">
        <v>220.05</v>
      </c>
      <c r="I53" s="41">
        <v>217.55</v>
      </c>
      <c r="J53" s="41">
        <v>225.64999999999998</v>
      </c>
      <c r="K53" s="41">
        <v>228.14999999999998</v>
      </c>
      <c r="L53" s="41">
        <v>229.69999999999996</v>
      </c>
      <c r="M53" s="31">
        <v>226.6</v>
      </c>
      <c r="N53" s="31">
        <v>222.55</v>
      </c>
      <c r="O53" s="42">
        <v>48497400</v>
      </c>
      <c r="P53" s="43">
        <v>-1.3618890719384952E-2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608.20000000000005</v>
      </c>
      <c r="F54" s="40">
        <v>608.88333333333333</v>
      </c>
      <c r="G54" s="41">
        <v>599.9666666666667</v>
      </c>
      <c r="H54" s="41">
        <v>591.73333333333335</v>
      </c>
      <c r="I54" s="41">
        <v>582.81666666666672</v>
      </c>
      <c r="J54" s="41">
        <v>617.11666666666667</v>
      </c>
      <c r="K54" s="41">
        <v>626.03333333333342</v>
      </c>
      <c r="L54" s="41">
        <v>634.26666666666665</v>
      </c>
      <c r="M54" s="31">
        <v>617.79999999999995</v>
      </c>
      <c r="N54" s="31">
        <v>600.65</v>
      </c>
      <c r="O54" s="42">
        <v>3980925</v>
      </c>
      <c r="P54" s="43">
        <v>-3.4171344886502319E-3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455.15</v>
      </c>
      <c r="F55" s="40">
        <v>446.93333333333334</v>
      </c>
      <c r="G55" s="41">
        <v>437.26666666666665</v>
      </c>
      <c r="H55" s="41">
        <v>419.38333333333333</v>
      </c>
      <c r="I55" s="41">
        <v>409.71666666666664</v>
      </c>
      <c r="J55" s="41">
        <v>464.81666666666666</v>
      </c>
      <c r="K55" s="41">
        <v>474.48333333333329</v>
      </c>
      <c r="L55" s="41">
        <v>492.36666666666667</v>
      </c>
      <c r="M55" s="31">
        <v>456.6</v>
      </c>
      <c r="N55" s="31">
        <v>429.05</v>
      </c>
      <c r="O55" s="42">
        <v>4240500</v>
      </c>
      <c r="P55" s="43">
        <v>0.11386918833727344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598.54999999999995</v>
      </c>
      <c r="F56" s="40">
        <v>593.74999999999989</v>
      </c>
      <c r="G56" s="41">
        <v>584.8499999999998</v>
      </c>
      <c r="H56" s="41">
        <v>571.14999999999986</v>
      </c>
      <c r="I56" s="41">
        <v>562.24999999999977</v>
      </c>
      <c r="J56" s="41">
        <v>607.44999999999982</v>
      </c>
      <c r="K56" s="41">
        <v>616.34999999999991</v>
      </c>
      <c r="L56" s="41">
        <v>630.04999999999984</v>
      </c>
      <c r="M56" s="31">
        <v>602.65</v>
      </c>
      <c r="N56" s="31">
        <v>580.04999999999995</v>
      </c>
      <c r="O56" s="42">
        <v>6967500</v>
      </c>
      <c r="P56" s="43">
        <v>-1.6237204376985528E-2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909.75</v>
      </c>
      <c r="F57" s="40">
        <v>911.68333333333339</v>
      </c>
      <c r="G57" s="41">
        <v>903.36666666666679</v>
      </c>
      <c r="H57" s="41">
        <v>896.98333333333335</v>
      </c>
      <c r="I57" s="41">
        <v>888.66666666666674</v>
      </c>
      <c r="J57" s="41">
        <v>918.06666666666683</v>
      </c>
      <c r="K57" s="41">
        <v>926.38333333333344</v>
      </c>
      <c r="L57" s="41">
        <v>932.76666666666688</v>
      </c>
      <c r="M57" s="31">
        <v>920</v>
      </c>
      <c r="N57" s="31">
        <v>905.3</v>
      </c>
      <c r="O57" s="42">
        <v>10665200</v>
      </c>
      <c r="P57" s="43">
        <v>1.5912327410067487E-2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159.80000000000001</v>
      </c>
      <c r="F58" s="40">
        <v>159.61666666666667</v>
      </c>
      <c r="G58" s="41">
        <v>158.83333333333334</v>
      </c>
      <c r="H58" s="41">
        <v>157.86666666666667</v>
      </c>
      <c r="I58" s="41">
        <v>157.08333333333334</v>
      </c>
      <c r="J58" s="41">
        <v>160.58333333333334</v>
      </c>
      <c r="K58" s="41">
        <v>161.36666666666665</v>
      </c>
      <c r="L58" s="41">
        <v>162.33333333333334</v>
      </c>
      <c r="M58" s="31">
        <v>160.4</v>
      </c>
      <c r="N58" s="31">
        <v>158.65</v>
      </c>
      <c r="O58" s="42">
        <v>42676200</v>
      </c>
      <c r="P58" s="43">
        <v>-1.4547570555717195E-2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5786.1</v>
      </c>
      <c r="F59" s="40">
        <v>5771.6833333333334</v>
      </c>
      <c r="G59" s="41">
        <v>5732.666666666667</v>
      </c>
      <c r="H59" s="41">
        <v>5679.2333333333336</v>
      </c>
      <c r="I59" s="41">
        <v>5640.2166666666672</v>
      </c>
      <c r="J59" s="41">
        <v>5825.1166666666668</v>
      </c>
      <c r="K59" s="41">
        <v>5864.1333333333332</v>
      </c>
      <c r="L59" s="41">
        <v>5917.5666666666666</v>
      </c>
      <c r="M59" s="31">
        <v>5810.7</v>
      </c>
      <c r="N59" s="31">
        <v>5718.25</v>
      </c>
      <c r="O59" s="42">
        <v>723600</v>
      </c>
      <c r="P59" s="43">
        <v>-1.6847826086956522E-2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1454.15</v>
      </c>
      <c r="F60" s="40">
        <v>1454.3333333333333</v>
      </c>
      <c r="G60" s="41">
        <v>1448.0166666666664</v>
      </c>
      <c r="H60" s="41">
        <v>1441.8833333333332</v>
      </c>
      <c r="I60" s="41">
        <v>1435.5666666666664</v>
      </c>
      <c r="J60" s="41">
        <v>1460.4666666666665</v>
      </c>
      <c r="K60" s="41">
        <v>1466.7833333333335</v>
      </c>
      <c r="L60" s="41">
        <v>1472.9166666666665</v>
      </c>
      <c r="M60" s="31">
        <v>1460.65</v>
      </c>
      <c r="N60" s="31">
        <v>1448.2</v>
      </c>
      <c r="O60" s="42">
        <v>3312400</v>
      </c>
      <c r="P60" s="43">
        <v>1.6541353383458645E-2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659.05</v>
      </c>
      <c r="F61" s="40">
        <v>657.01666666666665</v>
      </c>
      <c r="G61" s="41">
        <v>650.0333333333333</v>
      </c>
      <c r="H61" s="41">
        <v>641.01666666666665</v>
      </c>
      <c r="I61" s="41">
        <v>634.0333333333333</v>
      </c>
      <c r="J61" s="41">
        <v>666.0333333333333</v>
      </c>
      <c r="K61" s="41">
        <v>673.01666666666665</v>
      </c>
      <c r="L61" s="41">
        <v>682.0333333333333</v>
      </c>
      <c r="M61" s="31">
        <v>664</v>
      </c>
      <c r="N61" s="31">
        <v>648</v>
      </c>
      <c r="O61" s="42">
        <v>6360800</v>
      </c>
      <c r="P61" s="43">
        <v>-8.9741991773650762E-3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777.15</v>
      </c>
      <c r="F62" s="40">
        <v>776.69999999999993</v>
      </c>
      <c r="G62" s="41">
        <v>767.44999999999982</v>
      </c>
      <c r="H62" s="41">
        <v>757.74999999999989</v>
      </c>
      <c r="I62" s="41">
        <v>748.49999999999977</v>
      </c>
      <c r="J62" s="41">
        <v>786.39999999999986</v>
      </c>
      <c r="K62" s="41">
        <v>795.65000000000009</v>
      </c>
      <c r="L62" s="41">
        <v>805.34999999999991</v>
      </c>
      <c r="M62" s="31">
        <v>785.95</v>
      </c>
      <c r="N62" s="31">
        <v>767</v>
      </c>
      <c r="O62" s="42">
        <v>1503750</v>
      </c>
      <c r="P62" s="43">
        <v>0.11543810848400557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446.5</v>
      </c>
      <c r="F63" s="40">
        <v>447.25</v>
      </c>
      <c r="G63" s="41">
        <v>443.65</v>
      </c>
      <c r="H63" s="41">
        <v>440.79999999999995</v>
      </c>
      <c r="I63" s="41">
        <v>437.19999999999993</v>
      </c>
      <c r="J63" s="41">
        <v>450.1</v>
      </c>
      <c r="K63" s="41">
        <v>453.70000000000005</v>
      </c>
      <c r="L63" s="41">
        <v>456.55000000000007</v>
      </c>
      <c r="M63" s="31">
        <v>450.85</v>
      </c>
      <c r="N63" s="31">
        <v>444.4</v>
      </c>
      <c r="O63" s="42">
        <v>2462900</v>
      </c>
      <c r="P63" s="43">
        <v>6.8735083532219576E-2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146</v>
      </c>
      <c r="F64" s="40">
        <v>145.83333333333334</v>
      </c>
      <c r="G64" s="41">
        <v>145.11666666666667</v>
      </c>
      <c r="H64" s="41">
        <v>144.23333333333332</v>
      </c>
      <c r="I64" s="41">
        <v>143.51666666666665</v>
      </c>
      <c r="J64" s="41">
        <v>146.7166666666667</v>
      </c>
      <c r="K64" s="41">
        <v>147.43333333333334</v>
      </c>
      <c r="L64" s="41">
        <v>148.31666666666672</v>
      </c>
      <c r="M64" s="31">
        <v>146.55000000000001</v>
      </c>
      <c r="N64" s="31">
        <v>144.94999999999999</v>
      </c>
      <c r="O64" s="42">
        <v>12801000</v>
      </c>
      <c r="P64" s="43">
        <v>-1.7227877838684416E-2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973.75</v>
      </c>
      <c r="F65" s="40">
        <v>972.05000000000007</v>
      </c>
      <c r="G65" s="41">
        <v>964.30000000000018</v>
      </c>
      <c r="H65" s="41">
        <v>954.85000000000014</v>
      </c>
      <c r="I65" s="41">
        <v>947.10000000000025</v>
      </c>
      <c r="J65" s="41">
        <v>981.50000000000011</v>
      </c>
      <c r="K65" s="41">
        <v>989.24999999999989</v>
      </c>
      <c r="L65" s="41">
        <v>998.7</v>
      </c>
      <c r="M65" s="31">
        <v>979.8</v>
      </c>
      <c r="N65" s="31">
        <v>962.6</v>
      </c>
      <c r="O65" s="42">
        <v>1053600</v>
      </c>
      <c r="P65" s="43">
        <v>-2.6607538802660754E-2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584.70000000000005</v>
      </c>
      <c r="F66" s="40">
        <v>585.94999999999993</v>
      </c>
      <c r="G66" s="41">
        <v>580.39999999999986</v>
      </c>
      <c r="H66" s="41">
        <v>576.09999999999991</v>
      </c>
      <c r="I66" s="41">
        <v>570.54999999999984</v>
      </c>
      <c r="J66" s="41">
        <v>590.24999999999989</v>
      </c>
      <c r="K66" s="41">
        <v>595.79999999999984</v>
      </c>
      <c r="L66" s="41">
        <v>600.09999999999991</v>
      </c>
      <c r="M66" s="31">
        <v>591.5</v>
      </c>
      <c r="N66" s="31">
        <v>581.65</v>
      </c>
      <c r="O66" s="42">
        <v>10128750</v>
      </c>
      <c r="P66" s="43">
        <v>3.7037037037037035E-4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2029</v>
      </c>
      <c r="F67" s="40">
        <v>2021.2</v>
      </c>
      <c r="G67" s="41">
        <v>1992.65</v>
      </c>
      <c r="H67" s="41">
        <v>1956.3</v>
      </c>
      <c r="I67" s="41">
        <v>1927.75</v>
      </c>
      <c r="J67" s="41">
        <v>2057.5500000000002</v>
      </c>
      <c r="K67" s="41">
        <v>2086.1</v>
      </c>
      <c r="L67" s="41">
        <v>2122.4500000000003</v>
      </c>
      <c r="M67" s="31">
        <v>2049.75</v>
      </c>
      <c r="N67" s="31">
        <v>1984.85</v>
      </c>
      <c r="O67" s="42">
        <v>489000</v>
      </c>
      <c r="P67" s="43">
        <v>-3.1683168316831684E-2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2637.1</v>
      </c>
      <c r="F68" s="40">
        <v>2623.3</v>
      </c>
      <c r="G68" s="41">
        <v>2594.6000000000004</v>
      </c>
      <c r="H68" s="41">
        <v>2552.1000000000004</v>
      </c>
      <c r="I68" s="41">
        <v>2523.4000000000005</v>
      </c>
      <c r="J68" s="41">
        <v>2665.8</v>
      </c>
      <c r="K68" s="41">
        <v>2694.5</v>
      </c>
      <c r="L68" s="41">
        <v>2737</v>
      </c>
      <c r="M68" s="31">
        <v>2652</v>
      </c>
      <c r="N68" s="31">
        <v>2580.8000000000002</v>
      </c>
      <c r="O68" s="42">
        <v>2207750</v>
      </c>
      <c r="P68" s="43">
        <v>-2.7315783676616367E-2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291.7</v>
      </c>
      <c r="F69" s="40">
        <v>291.8</v>
      </c>
      <c r="G69" s="41">
        <v>286.60000000000002</v>
      </c>
      <c r="H69" s="41">
        <v>281.5</v>
      </c>
      <c r="I69" s="41">
        <v>276.3</v>
      </c>
      <c r="J69" s="41">
        <v>296.90000000000003</v>
      </c>
      <c r="K69" s="41">
        <v>302.09999999999997</v>
      </c>
      <c r="L69" s="41">
        <v>307.20000000000005</v>
      </c>
      <c r="M69" s="31">
        <v>297</v>
      </c>
      <c r="N69" s="31">
        <v>286.7</v>
      </c>
      <c r="O69" s="42">
        <v>16709500</v>
      </c>
      <c r="P69" s="43">
        <v>-0.12648791631597933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4512.7</v>
      </c>
      <c r="F70" s="40">
        <v>4512.95</v>
      </c>
      <c r="G70" s="41">
        <v>4475.75</v>
      </c>
      <c r="H70" s="41">
        <v>4438.8</v>
      </c>
      <c r="I70" s="41">
        <v>4401.6000000000004</v>
      </c>
      <c r="J70" s="41">
        <v>4549.8999999999996</v>
      </c>
      <c r="K70" s="41">
        <v>4587.0999999999985</v>
      </c>
      <c r="L70" s="41">
        <v>4624.0499999999993</v>
      </c>
      <c r="M70" s="31">
        <v>4550.1499999999996</v>
      </c>
      <c r="N70" s="31">
        <v>4476</v>
      </c>
      <c r="O70" s="42">
        <v>2952100</v>
      </c>
      <c r="P70" s="43">
        <v>3.0833158740135484E-2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5288.55</v>
      </c>
      <c r="F71" s="40">
        <v>5313.3833333333341</v>
      </c>
      <c r="G71" s="41">
        <v>5233.6166666666686</v>
      </c>
      <c r="H71" s="41">
        <v>5178.6833333333343</v>
      </c>
      <c r="I71" s="41">
        <v>5098.9166666666688</v>
      </c>
      <c r="J71" s="41">
        <v>5368.3166666666684</v>
      </c>
      <c r="K71" s="41">
        <v>5448.083333333333</v>
      </c>
      <c r="L71" s="41">
        <v>5503.0166666666682</v>
      </c>
      <c r="M71" s="31">
        <v>5393.15</v>
      </c>
      <c r="N71" s="31">
        <v>5258.45</v>
      </c>
      <c r="O71" s="42">
        <v>670125</v>
      </c>
      <c r="P71" s="43">
        <v>5.6771141336487287E-2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418</v>
      </c>
      <c r="F72" s="40">
        <v>419.09999999999997</v>
      </c>
      <c r="G72" s="41">
        <v>410.89999999999992</v>
      </c>
      <c r="H72" s="41">
        <v>403.79999999999995</v>
      </c>
      <c r="I72" s="41">
        <v>395.59999999999991</v>
      </c>
      <c r="J72" s="41">
        <v>426.19999999999993</v>
      </c>
      <c r="K72" s="41">
        <v>434.4</v>
      </c>
      <c r="L72" s="41">
        <v>441.49999999999994</v>
      </c>
      <c r="M72" s="31">
        <v>427.3</v>
      </c>
      <c r="N72" s="31">
        <v>412</v>
      </c>
      <c r="O72" s="42">
        <v>29850150</v>
      </c>
      <c r="P72" s="43">
        <v>8.6418376449598575E-3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4706.5</v>
      </c>
      <c r="F73" s="40">
        <v>4691.833333333333</v>
      </c>
      <c r="G73" s="41">
        <v>4665.6666666666661</v>
      </c>
      <c r="H73" s="41">
        <v>4624.833333333333</v>
      </c>
      <c r="I73" s="41">
        <v>4598.6666666666661</v>
      </c>
      <c r="J73" s="41">
        <v>4732.6666666666661</v>
      </c>
      <c r="K73" s="41">
        <v>4758.8333333333321</v>
      </c>
      <c r="L73" s="41">
        <v>4799.6666666666661</v>
      </c>
      <c r="M73" s="31">
        <v>4718</v>
      </c>
      <c r="N73" s="31">
        <v>4651</v>
      </c>
      <c r="O73" s="42">
        <v>2500500</v>
      </c>
      <c r="P73" s="43">
        <v>-9.1634058150477978E-3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2824.3</v>
      </c>
      <c r="F74" s="40">
        <v>2821.4500000000003</v>
      </c>
      <c r="G74" s="41">
        <v>2802.8500000000004</v>
      </c>
      <c r="H74" s="41">
        <v>2781.4</v>
      </c>
      <c r="I74" s="41">
        <v>2762.8</v>
      </c>
      <c r="J74" s="41">
        <v>2842.9000000000005</v>
      </c>
      <c r="K74" s="41">
        <v>2861.5</v>
      </c>
      <c r="L74" s="41">
        <v>2882.9500000000007</v>
      </c>
      <c r="M74" s="31">
        <v>2840.05</v>
      </c>
      <c r="N74" s="31">
        <v>2800</v>
      </c>
      <c r="O74" s="42">
        <v>2224250</v>
      </c>
      <c r="P74" s="43">
        <v>3.9494470774091624E-3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1873.7</v>
      </c>
      <c r="F75" s="40">
        <v>1868.6333333333332</v>
      </c>
      <c r="G75" s="41">
        <v>1860.2166666666665</v>
      </c>
      <c r="H75" s="41">
        <v>1846.7333333333333</v>
      </c>
      <c r="I75" s="41">
        <v>1838.3166666666666</v>
      </c>
      <c r="J75" s="41">
        <v>1882.1166666666663</v>
      </c>
      <c r="K75" s="41">
        <v>1890.5333333333333</v>
      </c>
      <c r="L75" s="41">
        <v>1904.0166666666662</v>
      </c>
      <c r="M75" s="31">
        <v>1877.05</v>
      </c>
      <c r="N75" s="31">
        <v>1855.15</v>
      </c>
      <c r="O75" s="42">
        <v>6518050</v>
      </c>
      <c r="P75" s="43">
        <v>3.792257838500613E-2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172.4</v>
      </c>
      <c r="F76" s="40">
        <v>172.43333333333337</v>
      </c>
      <c r="G76" s="41">
        <v>171.06666666666672</v>
      </c>
      <c r="H76" s="41">
        <v>169.73333333333335</v>
      </c>
      <c r="I76" s="41">
        <v>168.3666666666667</v>
      </c>
      <c r="J76" s="41">
        <v>173.76666666666674</v>
      </c>
      <c r="K76" s="41">
        <v>175.13333333333335</v>
      </c>
      <c r="L76" s="41">
        <v>176.46666666666675</v>
      </c>
      <c r="M76" s="31">
        <v>173.8</v>
      </c>
      <c r="N76" s="31">
        <v>171.1</v>
      </c>
      <c r="O76" s="42">
        <v>24627600</v>
      </c>
      <c r="P76" s="43">
        <v>1.2581409117821196E-2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98.6</v>
      </c>
      <c r="F77" s="40">
        <v>98.666666666666671</v>
      </c>
      <c r="G77" s="41">
        <v>97.833333333333343</v>
      </c>
      <c r="H77" s="41">
        <v>97.066666666666677</v>
      </c>
      <c r="I77" s="41">
        <v>96.233333333333348</v>
      </c>
      <c r="J77" s="41">
        <v>99.433333333333337</v>
      </c>
      <c r="K77" s="41">
        <v>100.26666666666668</v>
      </c>
      <c r="L77" s="41">
        <v>101.03333333333333</v>
      </c>
      <c r="M77" s="31">
        <v>99.5</v>
      </c>
      <c r="N77" s="31">
        <v>97.9</v>
      </c>
      <c r="O77" s="42">
        <v>94740000</v>
      </c>
      <c r="P77" s="43">
        <v>-9.2030955866973432E-3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184.55</v>
      </c>
      <c r="F78" s="40">
        <v>185.38333333333335</v>
      </c>
      <c r="G78" s="41">
        <v>182.3666666666667</v>
      </c>
      <c r="H78" s="41">
        <v>180.18333333333334</v>
      </c>
      <c r="I78" s="41">
        <v>177.16666666666669</v>
      </c>
      <c r="J78" s="41">
        <v>187.56666666666672</v>
      </c>
      <c r="K78" s="41">
        <v>190.58333333333337</v>
      </c>
      <c r="L78" s="41">
        <v>192.76666666666674</v>
      </c>
      <c r="M78" s="31">
        <v>188.4</v>
      </c>
      <c r="N78" s="31">
        <v>183.2</v>
      </c>
      <c r="O78" s="42">
        <v>13091000</v>
      </c>
      <c r="P78" s="43">
        <v>7.746629574149369E-2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144.05000000000001</v>
      </c>
      <c r="F79" s="40">
        <v>143.53333333333333</v>
      </c>
      <c r="G79" s="41">
        <v>142.66666666666666</v>
      </c>
      <c r="H79" s="41">
        <v>141.28333333333333</v>
      </c>
      <c r="I79" s="41">
        <v>140.41666666666666</v>
      </c>
      <c r="J79" s="41">
        <v>144.91666666666666</v>
      </c>
      <c r="K79" s="41">
        <v>145.78333333333333</v>
      </c>
      <c r="L79" s="41">
        <v>147.16666666666666</v>
      </c>
      <c r="M79" s="31">
        <v>144.4</v>
      </c>
      <c r="N79" s="31">
        <v>142.15</v>
      </c>
      <c r="O79" s="42">
        <v>36728100</v>
      </c>
      <c r="P79" s="43">
        <v>8.3111702127659575E-4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515.9</v>
      </c>
      <c r="F80" s="40">
        <v>517.74999999999989</v>
      </c>
      <c r="G80" s="41">
        <v>510.44999999999982</v>
      </c>
      <c r="H80" s="41">
        <v>504.99999999999989</v>
      </c>
      <c r="I80" s="41">
        <v>497.69999999999982</v>
      </c>
      <c r="J80" s="41">
        <v>523.19999999999982</v>
      </c>
      <c r="K80" s="41">
        <v>530.49999999999977</v>
      </c>
      <c r="L80" s="41">
        <v>535.94999999999982</v>
      </c>
      <c r="M80" s="31">
        <v>525.04999999999995</v>
      </c>
      <c r="N80" s="31">
        <v>512.29999999999995</v>
      </c>
      <c r="O80" s="42">
        <v>8708950</v>
      </c>
      <c r="P80" s="43">
        <v>-7.2102779234399584E-3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45.35</v>
      </c>
      <c r="F81" s="40">
        <v>45.016666666666673</v>
      </c>
      <c r="G81" s="41">
        <v>44.533333333333346</v>
      </c>
      <c r="H81" s="41">
        <v>43.716666666666676</v>
      </c>
      <c r="I81" s="41">
        <v>43.233333333333348</v>
      </c>
      <c r="J81" s="41">
        <v>45.833333333333343</v>
      </c>
      <c r="K81" s="41">
        <v>46.316666666666677</v>
      </c>
      <c r="L81" s="41">
        <v>47.13333333333334</v>
      </c>
      <c r="M81" s="31">
        <v>45.5</v>
      </c>
      <c r="N81" s="31">
        <v>44.2</v>
      </c>
      <c r="O81" s="42">
        <v>62617500</v>
      </c>
      <c r="P81" s="43">
        <v>0.10043495452748122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466.75</v>
      </c>
      <c r="F82" s="40">
        <v>462.7833333333333</v>
      </c>
      <c r="G82" s="41">
        <v>455.91666666666663</v>
      </c>
      <c r="H82" s="41">
        <v>445.08333333333331</v>
      </c>
      <c r="I82" s="41">
        <v>438.21666666666664</v>
      </c>
      <c r="J82" s="41">
        <v>473.61666666666662</v>
      </c>
      <c r="K82" s="41">
        <v>480.48333333333329</v>
      </c>
      <c r="L82" s="41">
        <v>491.31666666666661</v>
      </c>
      <c r="M82" s="31">
        <v>469.65</v>
      </c>
      <c r="N82" s="31">
        <v>451.95</v>
      </c>
      <c r="O82" s="42">
        <v>2782000</v>
      </c>
      <c r="P82" s="43">
        <v>7.6458752515090544E-2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928.45</v>
      </c>
      <c r="F83" s="40">
        <v>923.51666666666677</v>
      </c>
      <c r="G83" s="41">
        <v>917.73333333333358</v>
      </c>
      <c r="H83" s="41">
        <v>907.01666666666677</v>
      </c>
      <c r="I83" s="41">
        <v>901.23333333333358</v>
      </c>
      <c r="J83" s="41">
        <v>934.23333333333358</v>
      </c>
      <c r="K83" s="41">
        <v>940.01666666666665</v>
      </c>
      <c r="L83" s="41">
        <v>950.73333333333358</v>
      </c>
      <c r="M83" s="31">
        <v>929.3</v>
      </c>
      <c r="N83" s="31">
        <v>912.8</v>
      </c>
      <c r="O83" s="42">
        <v>5396500</v>
      </c>
      <c r="P83" s="43">
        <v>-3.2323605467306981E-3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1961</v>
      </c>
      <c r="F84" s="40">
        <v>1963.0333333333335</v>
      </c>
      <c r="G84" s="41">
        <v>1928.7666666666671</v>
      </c>
      <c r="H84" s="41">
        <v>1896.5333333333335</v>
      </c>
      <c r="I84" s="41">
        <v>1862.2666666666671</v>
      </c>
      <c r="J84" s="41">
        <v>1995.2666666666671</v>
      </c>
      <c r="K84" s="41">
        <v>2029.5333333333335</v>
      </c>
      <c r="L84" s="41">
        <v>2061.7666666666673</v>
      </c>
      <c r="M84" s="31">
        <v>1997.3</v>
      </c>
      <c r="N84" s="31">
        <v>1930.8</v>
      </c>
      <c r="O84" s="42">
        <v>3400475</v>
      </c>
      <c r="P84" s="43">
        <v>4.8291754333233142E-2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335</v>
      </c>
      <c r="F85" s="40">
        <v>336.2</v>
      </c>
      <c r="G85" s="41">
        <v>330.4</v>
      </c>
      <c r="H85" s="41">
        <v>325.8</v>
      </c>
      <c r="I85" s="41">
        <v>320</v>
      </c>
      <c r="J85" s="41">
        <v>340.79999999999995</v>
      </c>
      <c r="K85" s="41">
        <v>346.6</v>
      </c>
      <c r="L85" s="41">
        <v>351.19999999999993</v>
      </c>
      <c r="M85" s="31">
        <v>342</v>
      </c>
      <c r="N85" s="31">
        <v>331.6</v>
      </c>
      <c r="O85" s="42">
        <v>14742050</v>
      </c>
      <c r="P85" s="43">
        <v>-1.4199834162520729E-2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1876.1</v>
      </c>
      <c r="F86" s="40">
        <v>1869.3500000000001</v>
      </c>
      <c r="G86" s="41">
        <v>1858.7000000000003</v>
      </c>
      <c r="H86" s="41">
        <v>1841.3000000000002</v>
      </c>
      <c r="I86" s="41">
        <v>1830.6500000000003</v>
      </c>
      <c r="J86" s="41">
        <v>1886.7500000000002</v>
      </c>
      <c r="K86" s="41">
        <v>1897.4000000000003</v>
      </c>
      <c r="L86" s="41">
        <v>1914.8000000000002</v>
      </c>
      <c r="M86" s="31">
        <v>1880</v>
      </c>
      <c r="N86" s="31">
        <v>1851.95</v>
      </c>
      <c r="O86" s="42">
        <v>10658050</v>
      </c>
      <c r="P86" s="43">
        <v>-2.0902824104958861E-3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327.64999999999998</v>
      </c>
      <c r="F87" s="40">
        <v>326.46666666666664</v>
      </c>
      <c r="G87" s="41">
        <v>319.18333333333328</v>
      </c>
      <c r="H87" s="41">
        <v>310.71666666666664</v>
      </c>
      <c r="I87" s="41">
        <v>303.43333333333328</v>
      </c>
      <c r="J87" s="41">
        <v>334.93333333333328</v>
      </c>
      <c r="K87" s="41">
        <v>342.2166666666667</v>
      </c>
      <c r="L87" s="41">
        <v>350.68333333333328</v>
      </c>
      <c r="M87" s="31">
        <v>333.75</v>
      </c>
      <c r="N87" s="31">
        <v>318</v>
      </c>
      <c r="O87" s="42">
        <v>2091000</v>
      </c>
      <c r="P87" s="43">
        <v>0.47836538461538464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714.1</v>
      </c>
      <c r="F88" s="40">
        <v>714.16666666666663</v>
      </c>
      <c r="G88" s="41">
        <v>710.38333333333321</v>
      </c>
      <c r="H88" s="41">
        <v>706.66666666666663</v>
      </c>
      <c r="I88" s="41">
        <v>702.88333333333321</v>
      </c>
      <c r="J88" s="41">
        <v>717.88333333333321</v>
      </c>
      <c r="K88" s="41">
        <v>721.66666666666674</v>
      </c>
      <c r="L88" s="41">
        <v>725.38333333333321</v>
      </c>
      <c r="M88" s="31">
        <v>717.95</v>
      </c>
      <c r="N88" s="31">
        <v>710.45</v>
      </c>
      <c r="O88" s="42">
        <v>2218750</v>
      </c>
      <c r="P88" s="43">
        <v>-2.0419426048565122E-2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1316.15</v>
      </c>
      <c r="F89" s="40">
        <v>1308.75</v>
      </c>
      <c r="G89" s="41">
        <v>1295.4000000000001</v>
      </c>
      <c r="H89" s="41">
        <v>1274.6500000000001</v>
      </c>
      <c r="I89" s="41">
        <v>1261.3000000000002</v>
      </c>
      <c r="J89" s="41">
        <v>1329.5</v>
      </c>
      <c r="K89" s="41">
        <v>1342.85</v>
      </c>
      <c r="L89" s="41">
        <v>1363.6</v>
      </c>
      <c r="M89" s="31">
        <v>1322.1</v>
      </c>
      <c r="N89" s="31">
        <v>1288</v>
      </c>
      <c r="O89" s="42">
        <v>2973025</v>
      </c>
      <c r="P89" s="43">
        <v>1.8054651919323358E-2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1360.1</v>
      </c>
      <c r="F90" s="40">
        <v>1361.95</v>
      </c>
      <c r="G90" s="41">
        <v>1343.25</v>
      </c>
      <c r="H90" s="41">
        <v>1326.3999999999999</v>
      </c>
      <c r="I90" s="41">
        <v>1307.6999999999998</v>
      </c>
      <c r="J90" s="41">
        <v>1378.8000000000002</v>
      </c>
      <c r="K90" s="41">
        <v>1397.5000000000005</v>
      </c>
      <c r="L90" s="41">
        <v>1414.3500000000004</v>
      </c>
      <c r="M90" s="31">
        <v>1380.65</v>
      </c>
      <c r="N90" s="31">
        <v>1345.1</v>
      </c>
      <c r="O90" s="42">
        <v>3731000</v>
      </c>
      <c r="P90" s="43">
        <v>2.6809651474530834E-4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1343.8</v>
      </c>
      <c r="F91" s="40">
        <v>1339.3333333333333</v>
      </c>
      <c r="G91" s="41">
        <v>1329.8666666666666</v>
      </c>
      <c r="H91" s="41">
        <v>1315.9333333333334</v>
      </c>
      <c r="I91" s="41">
        <v>1306.4666666666667</v>
      </c>
      <c r="J91" s="41">
        <v>1353.2666666666664</v>
      </c>
      <c r="K91" s="41">
        <v>1362.7333333333331</v>
      </c>
      <c r="L91" s="41">
        <v>1376.6666666666663</v>
      </c>
      <c r="M91" s="31">
        <v>1348.8</v>
      </c>
      <c r="N91" s="31">
        <v>1325.4</v>
      </c>
      <c r="O91" s="42">
        <v>20284600</v>
      </c>
      <c r="P91" s="43">
        <v>-1.452133990817888E-2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2740.2</v>
      </c>
      <c r="F92" s="40">
        <v>2738.7666666666664</v>
      </c>
      <c r="G92" s="41">
        <v>2722.7833333333328</v>
      </c>
      <c r="H92" s="41">
        <v>2705.3666666666663</v>
      </c>
      <c r="I92" s="41">
        <v>2689.3833333333328</v>
      </c>
      <c r="J92" s="41">
        <v>2756.1833333333329</v>
      </c>
      <c r="K92" s="41">
        <v>2772.1666666666665</v>
      </c>
      <c r="L92" s="41">
        <v>2789.583333333333</v>
      </c>
      <c r="M92" s="31">
        <v>2754.75</v>
      </c>
      <c r="N92" s="31">
        <v>2721.35</v>
      </c>
      <c r="O92" s="42">
        <v>13241700</v>
      </c>
      <c r="P92" s="43">
        <v>-4.5395562091785975E-2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2496</v>
      </c>
      <c r="F93" s="40">
        <v>2492.7166666666667</v>
      </c>
      <c r="G93" s="41">
        <v>2470.4833333333336</v>
      </c>
      <c r="H93" s="41">
        <v>2444.9666666666667</v>
      </c>
      <c r="I93" s="41">
        <v>2422.7333333333336</v>
      </c>
      <c r="J93" s="41">
        <v>2518.2333333333336</v>
      </c>
      <c r="K93" s="41">
        <v>2540.4666666666662</v>
      </c>
      <c r="L93" s="41">
        <v>2565.9833333333336</v>
      </c>
      <c r="M93" s="31">
        <v>2514.9499999999998</v>
      </c>
      <c r="N93" s="31">
        <v>2467.1999999999998</v>
      </c>
      <c r="O93" s="42">
        <v>3285800</v>
      </c>
      <c r="P93" s="43">
        <v>1.0704398646570286E-2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1563.65</v>
      </c>
      <c r="F94" s="40">
        <v>1568.0666666666666</v>
      </c>
      <c r="G94" s="41">
        <v>1554.1333333333332</v>
      </c>
      <c r="H94" s="41">
        <v>1544.6166666666666</v>
      </c>
      <c r="I94" s="41">
        <v>1530.6833333333332</v>
      </c>
      <c r="J94" s="41">
        <v>1577.5833333333333</v>
      </c>
      <c r="K94" s="41">
        <v>1591.5166666666667</v>
      </c>
      <c r="L94" s="41">
        <v>1601.0333333333333</v>
      </c>
      <c r="M94" s="31">
        <v>1582</v>
      </c>
      <c r="N94" s="31">
        <v>1558.55</v>
      </c>
      <c r="O94" s="42">
        <v>33448800</v>
      </c>
      <c r="P94" s="43">
        <v>2.4062505262094396E-2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673.9</v>
      </c>
      <c r="F95" s="40">
        <v>670.31666666666661</v>
      </c>
      <c r="G95" s="41">
        <v>665.68333333333317</v>
      </c>
      <c r="H95" s="41">
        <v>657.46666666666658</v>
      </c>
      <c r="I95" s="41">
        <v>652.83333333333314</v>
      </c>
      <c r="J95" s="41">
        <v>678.53333333333319</v>
      </c>
      <c r="K95" s="41">
        <v>683.16666666666663</v>
      </c>
      <c r="L95" s="41">
        <v>691.38333333333321</v>
      </c>
      <c r="M95" s="31">
        <v>674.95</v>
      </c>
      <c r="N95" s="31">
        <v>662.1</v>
      </c>
      <c r="O95" s="42">
        <v>20204800</v>
      </c>
      <c r="P95" s="43">
        <v>-2.1573536461940022E-2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2593.35</v>
      </c>
      <c r="F96" s="40">
        <v>2585.7666666666669</v>
      </c>
      <c r="G96" s="41">
        <v>2573.5333333333338</v>
      </c>
      <c r="H96" s="41">
        <v>2553.7166666666667</v>
      </c>
      <c r="I96" s="41">
        <v>2541.4833333333336</v>
      </c>
      <c r="J96" s="41">
        <v>2605.5833333333339</v>
      </c>
      <c r="K96" s="41">
        <v>2617.8166666666666</v>
      </c>
      <c r="L96" s="41">
        <v>2637.6333333333341</v>
      </c>
      <c r="M96" s="31">
        <v>2598</v>
      </c>
      <c r="N96" s="31">
        <v>2565.9499999999998</v>
      </c>
      <c r="O96" s="42">
        <v>4282200</v>
      </c>
      <c r="P96" s="43">
        <v>-1.1084938340030484E-2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499.25</v>
      </c>
      <c r="F97" s="40">
        <v>497.5</v>
      </c>
      <c r="G97" s="41">
        <v>493</v>
      </c>
      <c r="H97" s="41">
        <v>486.75</v>
      </c>
      <c r="I97" s="41">
        <v>482.25</v>
      </c>
      <c r="J97" s="41">
        <v>503.75</v>
      </c>
      <c r="K97" s="41">
        <v>508.25</v>
      </c>
      <c r="L97" s="41">
        <v>514.5</v>
      </c>
      <c r="M97" s="31">
        <v>502</v>
      </c>
      <c r="N97" s="31">
        <v>491.25</v>
      </c>
      <c r="O97" s="42">
        <v>32130675</v>
      </c>
      <c r="P97" s="43">
        <v>6.1022364217252399E-2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134.65</v>
      </c>
      <c r="F98" s="40">
        <v>133.53333333333333</v>
      </c>
      <c r="G98" s="41">
        <v>131.56666666666666</v>
      </c>
      <c r="H98" s="41">
        <v>128.48333333333332</v>
      </c>
      <c r="I98" s="41">
        <v>126.51666666666665</v>
      </c>
      <c r="J98" s="41">
        <v>136.61666666666667</v>
      </c>
      <c r="K98" s="41">
        <v>138.58333333333331</v>
      </c>
      <c r="L98" s="41">
        <v>141.66666666666669</v>
      </c>
      <c r="M98" s="31">
        <v>135.5</v>
      </c>
      <c r="N98" s="31">
        <v>130.44999999999999</v>
      </c>
      <c r="O98" s="42">
        <v>12220600</v>
      </c>
      <c r="P98" s="43">
        <v>6.2032884902840063E-2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319.85000000000002</v>
      </c>
      <c r="F99" s="40">
        <v>321.25</v>
      </c>
      <c r="G99" s="41">
        <v>316.10000000000002</v>
      </c>
      <c r="H99" s="41">
        <v>312.35000000000002</v>
      </c>
      <c r="I99" s="41">
        <v>307.20000000000005</v>
      </c>
      <c r="J99" s="41">
        <v>325</v>
      </c>
      <c r="K99" s="41">
        <v>330.15</v>
      </c>
      <c r="L99" s="41">
        <v>333.9</v>
      </c>
      <c r="M99" s="31">
        <v>326.39999999999998</v>
      </c>
      <c r="N99" s="31">
        <v>317.5</v>
      </c>
      <c r="O99" s="42">
        <v>11928600</v>
      </c>
      <c r="P99" s="43">
        <v>1.0752688172043012E-2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2417.15</v>
      </c>
      <c r="F100" s="40">
        <v>2408.7333333333336</v>
      </c>
      <c r="G100" s="41">
        <v>2395.0666666666671</v>
      </c>
      <c r="H100" s="41">
        <v>2372.9833333333336</v>
      </c>
      <c r="I100" s="41">
        <v>2359.3166666666671</v>
      </c>
      <c r="J100" s="41">
        <v>2430.8166666666671</v>
      </c>
      <c r="K100" s="41">
        <v>2444.4833333333331</v>
      </c>
      <c r="L100" s="41">
        <v>2466.5666666666671</v>
      </c>
      <c r="M100" s="31">
        <v>2422.4</v>
      </c>
      <c r="N100" s="31">
        <v>2386.65</v>
      </c>
      <c r="O100" s="42">
        <v>8847600</v>
      </c>
      <c r="P100" s="43">
        <v>-9.3049816923645411E-3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43723.95</v>
      </c>
      <c r="F101" s="40">
        <v>43792.299999999996</v>
      </c>
      <c r="G101" s="41">
        <v>43511.899999999994</v>
      </c>
      <c r="H101" s="41">
        <v>43299.85</v>
      </c>
      <c r="I101" s="41">
        <v>43019.45</v>
      </c>
      <c r="J101" s="41">
        <v>44004.349999999991</v>
      </c>
      <c r="K101" s="41">
        <v>44284.75</v>
      </c>
      <c r="L101" s="41">
        <v>44496.799999999988</v>
      </c>
      <c r="M101" s="31">
        <v>44072.7</v>
      </c>
      <c r="N101" s="31">
        <v>43580.25</v>
      </c>
      <c r="O101" s="42">
        <v>7140</v>
      </c>
      <c r="P101" s="43">
        <v>-4.2253521126760563E-2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221.25</v>
      </c>
      <c r="F102" s="40">
        <v>221.95000000000002</v>
      </c>
      <c r="G102" s="41">
        <v>219.60000000000002</v>
      </c>
      <c r="H102" s="41">
        <v>217.95000000000002</v>
      </c>
      <c r="I102" s="41">
        <v>215.60000000000002</v>
      </c>
      <c r="J102" s="41">
        <v>223.60000000000002</v>
      </c>
      <c r="K102" s="41">
        <v>225.95</v>
      </c>
      <c r="L102" s="41">
        <v>227.60000000000002</v>
      </c>
      <c r="M102" s="31">
        <v>224.3</v>
      </c>
      <c r="N102" s="31">
        <v>220.3</v>
      </c>
      <c r="O102" s="42">
        <v>39825700</v>
      </c>
      <c r="P102" s="43">
        <v>-1.7888540631450196E-2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824.75</v>
      </c>
      <c r="F103" s="40">
        <v>821.65</v>
      </c>
      <c r="G103" s="41">
        <v>817.19999999999993</v>
      </c>
      <c r="H103" s="41">
        <v>809.65</v>
      </c>
      <c r="I103" s="41">
        <v>805.19999999999993</v>
      </c>
      <c r="J103" s="41">
        <v>829.19999999999993</v>
      </c>
      <c r="K103" s="41">
        <v>833.65</v>
      </c>
      <c r="L103" s="41">
        <v>841.19999999999993</v>
      </c>
      <c r="M103" s="31">
        <v>826.1</v>
      </c>
      <c r="N103" s="31">
        <v>814.1</v>
      </c>
      <c r="O103" s="42">
        <v>69196875</v>
      </c>
      <c r="P103" s="43">
        <v>-2.1428432535438583E-2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1430.5</v>
      </c>
      <c r="F104" s="40">
        <v>1427.3999999999999</v>
      </c>
      <c r="G104" s="41">
        <v>1419.3999999999996</v>
      </c>
      <c r="H104" s="41">
        <v>1408.2999999999997</v>
      </c>
      <c r="I104" s="41">
        <v>1400.2999999999995</v>
      </c>
      <c r="J104" s="41">
        <v>1438.4999999999998</v>
      </c>
      <c r="K104" s="41">
        <v>1446.5000000000002</v>
      </c>
      <c r="L104" s="41">
        <v>1457.6</v>
      </c>
      <c r="M104" s="31">
        <v>1435.4</v>
      </c>
      <c r="N104" s="31">
        <v>1416.3</v>
      </c>
      <c r="O104" s="42">
        <v>3003050</v>
      </c>
      <c r="P104" s="43">
        <v>2.1541130547925402E-2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589.9</v>
      </c>
      <c r="F105" s="40">
        <v>586.25</v>
      </c>
      <c r="G105" s="41">
        <v>580.75</v>
      </c>
      <c r="H105" s="41">
        <v>571.6</v>
      </c>
      <c r="I105" s="41">
        <v>566.1</v>
      </c>
      <c r="J105" s="41">
        <v>595.4</v>
      </c>
      <c r="K105" s="41">
        <v>600.9</v>
      </c>
      <c r="L105" s="41">
        <v>610.04999999999995</v>
      </c>
      <c r="M105" s="31">
        <v>591.75</v>
      </c>
      <c r="N105" s="31">
        <v>577.1</v>
      </c>
      <c r="O105" s="42">
        <v>5559750</v>
      </c>
      <c r="P105" s="43">
        <v>-8.4269662921348312E-3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12.85</v>
      </c>
      <c r="F106" s="40">
        <v>12.733333333333334</v>
      </c>
      <c r="G106" s="41">
        <v>12.166666666666668</v>
      </c>
      <c r="H106" s="41">
        <v>11.483333333333334</v>
      </c>
      <c r="I106" s="41">
        <v>10.916666666666668</v>
      </c>
      <c r="J106" s="41">
        <v>13.416666666666668</v>
      </c>
      <c r="K106" s="41">
        <v>13.983333333333334</v>
      </c>
      <c r="L106" s="41">
        <v>14.666666666666668</v>
      </c>
      <c r="M106" s="31">
        <v>13.3</v>
      </c>
      <c r="N106" s="31">
        <v>12.05</v>
      </c>
      <c r="O106" s="42">
        <v>798000000</v>
      </c>
      <c r="P106" s="43">
        <v>-0.10229151901724545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63.7</v>
      </c>
      <c r="F107" s="40">
        <v>63.916666666666664</v>
      </c>
      <c r="G107" s="41">
        <v>63.133333333333326</v>
      </c>
      <c r="H107" s="41">
        <v>62.566666666666663</v>
      </c>
      <c r="I107" s="41">
        <v>61.783333333333324</v>
      </c>
      <c r="J107" s="41">
        <v>64.48333333333332</v>
      </c>
      <c r="K107" s="41">
        <v>65.26666666666668</v>
      </c>
      <c r="L107" s="41">
        <v>65.833333333333329</v>
      </c>
      <c r="M107" s="31">
        <v>64.7</v>
      </c>
      <c r="N107" s="31">
        <v>63.35</v>
      </c>
      <c r="O107" s="42">
        <v>63120000</v>
      </c>
      <c r="P107" s="43">
        <v>3.1035609278013722E-2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49.8</v>
      </c>
      <c r="F108" s="40">
        <v>49.75</v>
      </c>
      <c r="G108" s="41">
        <v>49.4</v>
      </c>
      <c r="H108" s="41">
        <v>49</v>
      </c>
      <c r="I108" s="41">
        <v>48.65</v>
      </c>
      <c r="J108" s="41">
        <v>50.15</v>
      </c>
      <c r="K108" s="41">
        <v>50.499999999999993</v>
      </c>
      <c r="L108" s="41">
        <v>50.9</v>
      </c>
      <c r="M108" s="31">
        <v>50.1</v>
      </c>
      <c r="N108" s="31">
        <v>49.35</v>
      </c>
      <c r="O108" s="42">
        <v>162603900</v>
      </c>
      <c r="P108" s="43">
        <v>6.3199835130864877E-3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260.95</v>
      </c>
      <c r="F109" s="40">
        <v>259.58333333333331</v>
      </c>
      <c r="G109" s="41">
        <v>256.51666666666665</v>
      </c>
      <c r="H109" s="41">
        <v>252.08333333333334</v>
      </c>
      <c r="I109" s="41">
        <v>249.01666666666668</v>
      </c>
      <c r="J109" s="41">
        <v>264.01666666666665</v>
      </c>
      <c r="K109" s="41">
        <v>267.08333333333337</v>
      </c>
      <c r="L109" s="41">
        <v>271.51666666666659</v>
      </c>
      <c r="M109" s="31">
        <v>262.64999999999998</v>
      </c>
      <c r="N109" s="31">
        <v>255.15</v>
      </c>
      <c r="O109" s="42">
        <v>41388750</v>
      </c>
      <c r="P109" s="43">
        <v>1.7422566371681415E-2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460.45</v>
      </c>
      <c r="F110" s="40">
        <v>462.59999999999997</v>
      </c>
      <c r="G110" s="41">
        <v>456.84999999999991</v>
      </c>
      <c r="H110" s="41">
        <v>453.24999999999994</v>
      </c>
      <c r="I110" s="41">
        <v>447.49999999999989</v>
      </c>
      <c r="J110" s="41">
        <v>466.19999999999993</v>
      </c>
      <c r="K110" s="41">
        <v>471.95000000000005</v>
      </c>
      <c r="L110" s="41">
        <v>475.54999999999995</v>
      </c>
      <c r="M110" s="31">
        <v>468.35</v>
      </c>
      <c r="N110" s="31">
        <v>459</v>
      </c>
      <c r="O110" s="42">
        <v>15351875</v>
      </c>
      <c r="P110" s="43">
        <v>7.2320399538993468E-2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208.7</v>
      </c>
      <c r="F111" s="40">
        <v>205.55000000000004</v>
      </c>
      <c r="G111" s="41">
        <v>201.70000000000007</v>
      </c>
      <c r="H111" s="41">
        <v>194.70000000000005</v>
      </c>
      <c r="I111" s="41">
        <v>190.85000000000008</v>
      </c>
      <c r="J111" s="41">
        <v>212.55000000000007</v>
      </c>
      <c r="K111" s="41">
        <v>216.40000000000003</v>
      </c>
      <c r="L111" s="41">
        <v>223.40000000000006</v>
      </c>
      <c r="M111" s="31">
        <v>209.4</v>
      </c>
      <c r="N111" s="31">
        <v>198.55</v>
      </c>
      <c r="O111" s="42">
        <v>13357062</v>
      </c>
      <c r="P111" s="43">
        <v>2.153183635804368E-2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249.5</v>
      </c>
      <c r="F112" s="40">
        <v>248.4</v>
      </c>
      <c r="G112" s="41">
        <v>244.8</v>
      </c>
      <c r="H112" s="41">
        <v>240.1</v>
      </c>
      <c r="I112" s="41">
        <v>236.5</v>
      </c>
      <c r="J112" s="41">
        <v>253.10000000000002</v>
      </c>
      <c r="K112" s="41">
        <v>256.7</v>
      </c>
      <c r="L112" s="41">
        <v>261.40000000000003</v>
      </c>
      <c r="M112" s="31">
        <v>252</v>
      </c>
      <c r="N112" s="31">
        <v>243.7</v>
      </c>
      <c r="O112" s="42">
        <v>16022500</v>
      </c>
      <c r="P112" s="43">
        <v>-7.2345812986073432E-4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6864.5</v>
      </c>
      <c r="F113" s="40">
        <v>6769.9000000000005</v>
      </c>
      <c r="G113" s="41">
        <v>6602.0500000000011</v>
      </c>
      <c r="H113" s="41">
        <v>6339.6</v>
      </c>
      <c r="I113" s="41">
        <v>6171.7500000000009</v>
      </c>
      <c r="J113" s="41">
        <v>7032.3500000000013</v>
      </c>
      <c r="K113" s="41">
        <v>7200.2000000000016</v>
      </c>
      <c r="L113" s="41">
        <v>7462.6500000000015</v>
      </c>
      <c r="M113" s="31">
        <v>6937.75</v>
      </c>
      <c r="N113" s="31">
        <v>6507.45</v>
      </c>
      <c r="O113" s="42">
        <v>235875</v>
      </c>
      <c r="P113" s="43">
        <v>-8.8141490287039728E-2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2096.15</v>
      </c>
      <c r="F114" s="40">
        <v>2080.7000000000003</v>
      </c>
      <c r="G114" s="41">
        <v>2057.2000000000007</v>
      </c>
      <c r="H114" s="41">
        <v>2018.2500000000005</v>
      </c>
      <c r="I114" s="41">
        <v>1994.7500000000009</v>
      </c>
      <c r="J114" s="41">
        <v>2119.6500000000005</v>
      </c>
      <c r="K114" s="41">
        <v>2143.1499999999996</v>
      </c>
      <c r="L114" s="41">
        <v>2182.1000000000004</v>
      </c>
      <c r="M114" s="31">
        <v>2104.1999999999998</v>
      </c>
      <c r="N114" s="31">
        <v>2041.75</v>
      </c>
      <c r="O114" s="42">
        <v>2822500</v>
      </c>
      <c r="P114" s="43">
        <v>-9.0406389888528036E-3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944.75</v>
      </c>
      <c r="F115" s="40">
        <v>940.73333333333323</v>
      </c>
      <c r="G115" s="41">
        <v>930.81666666666649</v>
      </c>
      <c r="H115" s="41">
        <v>916.88333333333321</v>
      </c>
      <c r="I115" s="41">
        <v>906.96666666666647</v>
      </c>
      <c r="J115" s="41">
        <v>954.66666666666652</v>
      </c>
      <c r="K115" s="41">
        <v>964.58333333333326</v>
      </c>
      <c r="L115" s="41">
        <v>978.51666666666654</v>
      </c>
      <c r="M115" s="31">
        <v>950.65</v>
      </c>
      <c r="N115" s="31">
        <v>926.8</v>
      </c>
      <c r="O115" s="42">
        <v>28700100</v>
      </c>
      <c r="P115" s="43">
        <v>-2.2169753464982216E-2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276.14999999999998</v>
      </c>
      <c r="F116" s="40">
        <v>274.2</v>
      </c>
      <c r="G116" s="41">
        <v>270.39999999999998</v>
      </c>
      <c r="H116" s="41">
        <v>264.64999999999998</v>
      </c>
      <c r="I116" s="41">
        <v>260.84999999999997</v>
      </c>
      <c r="J116" s="41">
        <v>279.95</v>
      </c>
      <c r="K116" s="41">
        <v>283.75000000000006</v>
      </c>
      <c r="L116" s="41">
        <v>289.5</v>
      </c>
      <c r="M116" s="31">
        <v>278</v>
      </c>
      <c r="N116" s="31">
        <v>268.45</v>
      </c>
      <c r="O116" s="42">
        <v>13543600</v>
      </c>
      <c r="P116" s="43">
        <v>-2.9104777197912483E-2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1881.25</v>
      </c>
      <c r="F117" s="40">
        <v>1879.1166666666668</v>
      </c>
      <c r="G117" s="41">
        <v>1866.2333333333336</v>
      </c>
      <c r="H117" s="41">
        <v>1851.2166666666667</v>
      </c>
      <c r="I117" s="41">
        <v>1838.3333333333335</v>
      </c>
      <c r="J117" s="41">
        <v>1894.1333333333337</v>
      </c>
      <c r="K117" s="41">
        <v>1907.0166666666669</v>
      </c>
      <c r="L117" s="41">
        <v>1922.0333333333338</v>
      </c>
      <c r="M117" s="31">
        <v>1892</v>
      </c>
      <c r="N117" s="31">
        <v>1864.1</v>
      </c>
      <c r="O117" s="42">
        <v>38462400</v>
      </c>
      <c r="P117" s="43">
        <v>-1.6621284755512944E-2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119.6</v>
      </c>
      <c r="F118" s="40">
        <v>119.65000000000002</v>
      </c>
      <c r="G118" s="41">
        <v>118.85000000000004</v>
      </c>
      <c r="H118" s="41">
        <v>118.10000000000002</v>
      </c>
      <c r="I118" s="41">
        <v>117.30000000000004</v>
      </c>
      <c r="J118" s="41">
        <v>120.40000000000003</v>
      </c>
      <c r="K118" s="41">
        <v>121.20000000000002</v>
      </c>
      <c r="L118" s="41">
        <v>121.95000000000003</v>
      </c>
      <c r="M118" s="31">
        <v>120.45</v>
      </c>
      <c r="N118" s="31">
        <v>118.9</v>
      </c>
      <c r="O118" s="42">
        <v>48906000</v>
      </c>
      <c r="P118" s="43">
        <v>-9.087317265902806E-3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1045.25</v>
      </c>
      <c r="F119" s="40">
        <v>1050.0333333333333</v>
      </c>
      <c r="G119" s="41">
        <v>1029.3666666666666</v>
      </c>
      <c r="H119" s="41">
        <v>1013.4833333333333</v>
      </c>
      <c r="I119" s="41">
        <v>992.81666666666661</v>
      </c>
      <c r="J119" s="41">
        <v>1065.9166666666665</v>
      </c>
      <c r="K119" s="41">
        <v>1086.5833333333335</v>
      </c>
      <c r="L119" s="41">
        <v>1102.4666666666665</v>
      </c>
      <c r="M119" s="31">
        <v>1070.7</v>
      </c>
      <c r="N119" s="31">
        <v>1034.1500000000001</v>
      </c>
      <c r="O119" s="42">
        <v>1952100</v>
      </c>
      <c r="P119" s="43">
        <v>-1.5209988649262202E-2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865.2</v>
      </c>
      <c r="F120" s="40">
        <v>862.95000000000016</v>
      </c>
      <c r="G120" s="41">
        <v>852.8000000000003</v>
      </c>
      <c r="H120" s="41">
        <v>840.40000000000009</v>
      </c>
      <c r="I120" s="41">
        <v>830.25000000000023</v>
      </c>
      <c r="J120" s="41">
        <v>875.35000000000036</v>
      </c>
      <c r="K120" s="41">
        <v>885.50000000000023</v>
      </c>
      <c r="L120" s="41">
        <v>897.90000000000043</v>
      </c>
      <c r="M120" s="31">
        <v>873.1</v>
      </c>
      <c r="N120" s="31">
        <v>850.55</v>
      </c>
      <c r="O120" s="42">
        <v>9344125</v>
      </c>
      <c r="P120" s="43">
        <v>4.3890518084066472E-2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223.2</v>
      </c>
      <c r="F121" s="40">
        <v>223.21666666666667</v>
      </c>
      <c r="G121" s="41">
        <v>222.33333333333334</v>
      </c>
      <c r="H121" s="41">
        <v>221.46666666666667</v>
      </c>
      <c r="I121" s="41">
        <v>220.58333333333334</v>
      </c>
      <c r="J121" s="41">
        <v>224.08333333333334</v>
      </c>
      <c r="K121" s="41">
        <v>224.96666666666667</v>
      </c>
      <c r="L121" s="41">
        <v>225.83333333333334</v>
      </c>
      <c r="M121" s="31">
        <v>224.1</v>
      </c>
      <c r="N121" s="31">
        <v>222.35</v>
      </c>
      <c r="O121" s="42">
        <v>222070400</v>
      </c>
      <c r="P121" s="43">
        <v>1.7466366418384433E-3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391.35</v>
      </c>
      <c r="F122" s="40">
        <v>391.38333333333338</v>
      </c>
      <c r="G122" s="41">
        <v>387.51666666666677</v>
      </c>
      <c r="H122" s="41">
        <v>383.68333333333339</v>
      </c>
      <c r="I122" s="41">
        <v>379.81666666666678</v>
      </c>
      <c r="J122" s="41">
        <v>395.21666666666675</v>
      </c>
      <c r="K122" s="41">
        <v>399.08333333333343</v>
      </c>
      <c r="L122" s="41">
        <v>402.91666666666674</v>
      </c>
      <c r="M122" s="31">
        <v>395.25</v>
      </c>
      <c r="N122" s="31">
        <v>387.55</v>
      </c>
      <c r="O122" s="42">
        <v>34560000</v>
      </c>
      <c r="P122" s="43">
        <v>1.0862480990658267E-3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3500.9</v>
      </c>
      <c r="F123" s="40">
        <v>3476.5833333333335</v>
      </c>
      <c r="G123" s="41">
        <v>3432.3666666666668</v>
      </c>
      <c r="H123" s="41">
        <v>3363.8333333333335</v>
      </c>
      <c r="I123" s="41">
        <v>3319.6166666666668</v>
      </c>
      <c r="J123" s="41">
        <v>3545.1166666666668</v>
      </c>
      <c r="K123" s="41">
        <v>3589.333333333333</v>
      </c>
      <c r="L123" s="41">
        <v>3657.8666666666668</v>
      </c>
      <c r="M123" s="31">
        <v>3520.8</v>
      </c>
      <c r="N123" s="31">
        <v>3408.05</v>
      </c>
      <c r="O123" s="42">
        <v>318850</v>
      </c>
      <c r="P123" s="43">
        <v>8.3010514665190927E-3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657.7</v>
      </c>
      <c r="F124" s="40">
        <v>655.69999999999993</v>
      </c>
      <c r="G124" s="41">
        <v>651.49999999999989</v>
      </c>
      <c r="H124" s="41">
        <v>645.29999999999995</v>
      </c>
      <c r="I124" s="41">
        <v>641.09999999999991</v>
      </c>
      <c r="J124" s="41">
        <v>661.89999999999986</v>
      </c>
      <c r="K124" s="41">
        <v>666.09999999999991</v>
      </c>
      <c r="L124" s="41">
        <v>672.29999999999984</v>
      </c>
      <c r="M124" s="31">
        <v>659.9</v>
      </c>
      <c r="N124" s="31">
        <v>649.5</v>
      </c>
      <c r="O124" s="42">
        <v>42375150</v>
      </c>
      <c r="P124" s="43">
        <v>-2.1234798877455566E-2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3921.85</v>
      </c>
      <c r="F125" s="40">
        <v>3891.5666666666671</v>
      </c>
      <c r="G125" s="41">
        <v>3855.233333333334</v>
      </c>
      <c r="H125" s="41">
        <v>3788.6166666666668</v>
      </c>
      <c r="I125" s="41">
        <v>3752.2833333333338</v>
      </c>
      <c r="J125" s="41">
        <v>3958.1833333333343</v>
      </c>
      <c r="K125" s="41">
        <v>3994.5166666666673</v>
      </c>
      <c r="L125" s="41">
        <v>4061.1333333333346</v>
      </c>
      <c r="M125" s="31">
        <v>3927.9</v>
      </c>
      <c r="N125" s="31">
        <v>3824.95</v>
      </c>
      <c r="O125" s="42">
        <v>2056875</v>
      </c>
      <c r="P125" s="43">
        <v>-1.6378743499312572E-2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1963.05</v>
      </c>
      <c r="F126" s="40">
        <v>1964.75</v>
      </c>
      <c r="G126" s="41">
        <v>1950.5</v>
      </c>
      <c r="H126" s="41">
        <v>1937.95</v>
      </c>
      <c r="I126" s="41">
        <v>1923.7</v>
      </c>
      <c r="J126" s="41">
        <v>1977.3</v>
      </c>
      <c r="K126" s="41">
        <v>1991.55</v>
      </c>
      <c r="L126" s="41">
        <v>2004.1</v>
      </c>
      <c r="M126" s="31">
        <v>1979</v>
      </c>
      <c r="N126" s="31">
        <v>1952.2</v>
      </c>
      <c r="O126" s="42">
        <v>13589600</v>
      </c>
      <c r="P126" s="43">
        <v>1.3786106469324421E-2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81.05</v>
      </c>
      <c r="F127" s="40">
        <v>80.650000000000006</v>
      </c>
      <c r="G127" s="41">
        <v>79.800000000000011</v>
      </c>
      <c r="H127" s="41">
        <v>78.550000000000011</v>
      </c>
      <c r="I127" s="41">
        <v>77.700000000000017</v>
      </c>
      <c r="J127" s="41">
        <v>81.900000000000006</v>
      </c>
      <c r="K127" s="41">
        <v>82.75</v>
      </c>
      <c r="L127" s="41">
        <v>84</v>
      </c>
      <c r="M127" s="31">
        <v>81.5</v>
      </c>
      <c r="N127" s="31">
        <v>79.400000000000006</v>
      </c>
      <c r="O127" s="42">
        <v>69187772</v>
      </c>
      <c r="P127" s="43">
        <v>9.636671441593957E-3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3675</v>
      </c>
      <c r="F128" s="40">
        <v>3690</v>
      </c>
      <c r="G128" s="41">
        <v>3650</v>
      </c>
      <c r="H128" s="41">
        <v>3625</v>
      </c>
      <c r="I128" s="41">
        <v>3585</v>
      </c>
      <c r="J128" s="41">
        <v>3715</v>
      </c>
      <c r="K128" s="41">
        <v>3755</v>
      </c>
      <c r="L128" s="41">
        <v>3780</v>
      </c>
      <c r="M128" s="31">
        <v>3730</v>
      </c>
      <c r="N128" s="31">
        <v>3665</v>
      </c>
      <c r="O128" s="42">
        <v>484500</v>
      </c>
      <c r="P128" s="43">
        <v>-1.6992137966015723E-2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522.5</v>
      </c>
      <c r="F129" s="40">
        <v>523.1</v>
      </c>
      <c r="G129" s="41">
        <v>515.80000000000007</v>
      </c>
      <c r="H129" s="41">
        <v>509.1</v>
      </c>
      <c r="I129" s="41">
        <v>501.80000000000007</v>
      </c>
      <c r="J129" s="41">
        <v>529.80000000000007</v>
      </c>
      <c r="K129" s="41">
        <v>537.1</v>
      </c>
      <c r="L129" s="41">
        <v>543.80000000000007</v>
      </c>
      <c r="M129" s="31">
        <v>530.4</v>
      </c>
      <c r="N129" s="31">
        <v>516.4</v>
      </c>
      <c r="O129" s="42">
        <v>5085000</v>
      </c>
      <c r="P129" s="43">
        <v>6.6641495185954316E-2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382.9</v>
      </c>
      <c r="F130" s="40">
        <v>383.7166666666667</v>
      </c>
      <c r="G130" s="41">
        <v>377.43333333333339</v>
      </c>
      <c r="H130" s="41">
        <v>371.9666666666667</v>
      </c>
      <c r="I130" s="41">
        <v>365.68333333333339</v>
      </c>
      <c r="J130" s="41">
        <v>389.18333333333339</v>
      </c>
      <c r="K130" s="41">
        <v>395.4666666666667</v>
      </c>
      <c r="L130" s="41">
        <v>400.93333333333339</v>
      </c>
      <c r="M130" s="31">
        <v>390</v>
      </c>
      <c r="N130" s="31">
        <v>378.25</v>
      </c>
      <c r="O130" s="42">
        <v>16208000</v>
      </c>
      <c r="P130" s="43">
        <v>0.11333974447039429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1976.8</v>
      </c>
      <c r="F131" s="40">
        <v>1975.8666666666668</v>
      </c>
      <c r="G131" s="41">
        <v>1964.5333333333335</v>
      </c>
      <c r="H131" s="41">
        <v>1952.2666666666667</v>
      </c>
      <c r="I131" s="41">
        <v>1940.9333333333334</v>
      </c>
      <c r="J131" s="41">
        <v>1988.1333333333337</v>
      </c>
      <c r="K131" s="41">
        <v>1999.4666666666667</v>
      </c>
      <c r="L131" s="41">
        <v>2011.7333333333338</v>
      </c>
      <c r="M131" s="31">
        <v>1987.2</v>
      </c>
      <c r="N131" s="31">
        <v>1963.6</v>
      </c>
      <c r="O131" s="42">
        <v>12946125</v>
      </c>
      <c r="P131" s="43">
        <v>-2.6252054320560506E-2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7198.35</v>
      </c>
      <c r="F132" s="40">
        <v>7196.6833333333334</v>
      </c>
      <c r="G132" s="41">
        <v>7146.666666666667</v>
      </c>
      <c r="H132" s="41">
        <v>7094.9833333333336</v>
      </c>
      <c r="I132" s="41">
        <v>7044.9666666666672</v>
      </c>
      <c r="J132" s="41">
        <v>7248.3666666666668</v>
      </c>
      <c r="K132" s="41">
        <v>7298.3833333333332</v>
      </c>
      <c r="L132" s="41">
        <v>7350.0666666666666</v>
      </c>
      <c r="M132" s="31">
        <v>7246.7</v>
      </c>
      <c r="N132" s="31">
        <v>7145</v>
      </c>
      <c r="O132" s="42">
        <v>953550</v>
      </c>
      <c r="P132" s="43">
        <v>-4.6970408642555191E-3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5638.9</v>
      </c>
      <c r="F133" s="40">
        <v>5641.5333333333328</v>
      </c>
      <c r="G133" s="41">
        <v>5594.9666666666653</v>
      </c>
      <c r="H133" s="41">
        <v>5551.0333333333328</v>
      </c>
      <c r="I133" s="41">
        <v>5504.4666666666653</v>
      </c>
      <c r="J133" s="41">
        <v>5685.4666666666653</v>
      </c>
      <c r="K133" s="41">
        <v>5732.0333333333328</v>
      </c>
      <c r="L133" s="41">
        <v>5775.9666666666653</v>
      </c>
      <c r="M133" s="31">
        <v>5688.1</v>
      </c>
      <c r="N133" s="31">
        <v>5597.6</v>
      </c>
      <c r="O133" s="42">
        <v>858600</v>
      </c>
      <c r="P133" s="43">
        <v>1.4174344436569808E-2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953.95</v>
      </c>
      <c r="F134" s="40">
        <v>949.2833333333333</v>
      </c>
      <c r="G134" s="41">
        <v>943.16666666666663</v>
      </c>
      <c r="H134" s="41">
        <v>932.38333333333333</v>
      </c>
      <c r="I134" s="41">
        <v>926.26666666666665</v>
      </c>
      <c r="J134" s="41">
        <v>960.06666666666661</v>
      </c>
      <c r="K134" s="41">
        <v>966.18333333333339</v>
      </c>
      <c r="L134" s="41">
        <v>976.96666666666658</v>
      </c>
      <c r="M134" s="31">
        <v>955.4</v>
      </c>
      <c r="N134" s="31">
        <v>938.5</v>
      </c>
      <c r="O134" s="42">
        <v>6834000</v>
      </c>
      <c r="P134" s="43">
        <v>-1.8195139821712052E-2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881.7</v>
      </c>
      <c r="F135" s="40">
        <v>870.55000000000007</v>
      </c>
      <c r="G135" s="41">
        <v>856.15000000000009</v>
      </c>
      <c r="H135" s="41">
        <v>830.6</v>
      </c>
      <c r="I135" s="41">
        <v>816.2</v>
      </c>
      <c r="J135" s="41">
        <v>896.10000000000014</v>
      </c>
      <c r="K135" s="41">
        <v>910.5</v>
      </c>
      <c r="L135" s="41">
        <v>936.05000000000018</v>
      </c>
      <c r="M135" s="31">
        <v>884.95</v>
      </c>
      <c r="N135" s="31">
        <v>845</v>
      </c>
      <c r="O135" s="42">
        <v>13447700</v>
      </c>
      <c r="P135" s="43">
        <v>8.1700450450450449E-2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165.7</v>
      </c>
      <c r="F136" s="40">
        <v>162.75</v>
      </c>
      <c r="G136" s="41">
        <v>159</v>
      </c>
      <c r="H136" s="41">
        <v>152.30000000000001</v>
      </c>
      <c r="I136" s="41">
        <v>148.55000000000001</v>
      </c>
      <c r="J136" s="41">
        <v>169.45</v>
      </c>
      <c r="K136" s="41">
        <v>173.2</v>
      </c>
      <c r="L136" s="41">
        <v>179.89999999999998</v>
      </c>
      <c r="M136" s="31">
        <v>166.5</v>
      </c>
      <c r="N136" s="31">
        <v>156.05000000000001</v>
      </c>
      <c r="O136" s="42">
        <v>30996000</v>
      </c>
      <c r="P136" s="43">
        <v>-2.6018099547511313E-2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170.8</v>
      </c>
      <c r="F137" s="40">
        <v>169.98333333333335</v>
      </c>
      <c r="G137" s="41">
        <v>168.2166666666667</v>
      </c>
      <c r="H137" s="41">
        <v>165.63333333333335</v>
      </c>
      <c r="I137" s="41">
        <v>163.8666666666667</v>
      </c>
      <c r="J137" s="41">
        <v>172.56666666666669</v>
      </c>
      <c r="K137" s="41">
        <v>174.33333333333334</v>
      </c>
      <c r="L137" s="41">
        <v>176.91666666666669</v>
      </c>
      <c r="M137" s="31">
        <v>171.75</v>
      </c>
      <c r="N137" s="31">
        <v>167.4</v>
      </c>
      <c r="O137" s="42">
        <v>20499000</v>
      </c>
      <c r="P137" s="43">
        <v>-1.5417867435158501E-2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506.4</v>
      </c>
      <c r="F138" s="40">
        <v>506.36666666666662</v>
      </c>
      <c r="G138" s="41">
        <v>503.23333333333323</v>
      </c>
      <c r="H138" s="41">
        <v>500.06666666666661</v>
      </c>
      <c r="I138" s="41">
        <v>496.93333333333322</v>
      </c>
      <c r="J138" s="41">
        <v>509.53333333333325</v>
      </c>
      <c r="K138" s="41">
        <v>512.66666666666652</v>
      </c>
      <c r="L138" s="41">
        <v>515.83333333333326</v>
      </c>
      <c r="M138" s="31">
        <v>509.5</v>
      </c>
      <c r="N138" s="31">
        <v>503.2</v>
      </c>
      <c r="O138" s="42">
        <v>8924000</v>
      </c>
      <c r="P138" s="43">
        <v>3.4306907742234584E-2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8167.6</v>
      </c>
      <c r="F139" s="40">
        <v>8173.3833333333341</v>
      </c>
      <c r="G139" s="41">
        <v>8123.216666666669</v>
      </c>
      <c r="H139" s="41">
        <v>8078.8333333333348</v>
      </c>
      <c r="I139" s="41">
        <v>8028.6666666666697</v>
      </c>
      <c r="J139" s="41">
        <v>8217.7666666666682</v>
      </c>
      <c r="K139" s="41">
        <v>8267.9333333333343</v>
      </c>
      <c r="L139" s="41">
        <v>8312.3166666666675</v>
      </c>
      <c r="M139" s="31">
        <v>8223.5499999999993</v>
      </c>
      <c r="N139" s="31">
        <v>8129</v>
      </c>
      <c r="O139" s="42">
        <v>2388600</v>
      </c>
      <c r="P139" s="43">
        <v>-9.7836000331647452E-3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915.35</v>
      </c>
      <c r="F140" s="40">
        <v>905.13333333333333</v>
      </c>
      <c r="G140" s="41">
        <v>893.56666666666661</v>
      </c>
      <c r="H140" s="41">
        <v>871.7833333333333</v>
      </c>
      <c r="I140" s="41">
        <v>860.21666666666658</v>
      </c>
      <c r="J140" s="41">
        <v>926.91666666666663</v>
      </c>
      <c r="K140" s="41">
        <v>938.48333333333346</v>
      </c>
      <c r="L140" s="41">
        <v>960.26666666666665</v>
      </c>
      <c r="M140" s="31">
        <v>916.7</v>
      </c>
      <c r="N140" s="31">
        <v>883.35</v>
      </c>
      <c r="O140" s="42">
        <v>16135000</v>
      </c>
      <c r="P140" s="43">
        <v>-2.1157200272996134E-2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1589.05</v>
      </c>
      <c r="F141" s="40">
        <v>1593.3333333333333</v>
      </c>
      <c r="G141" s="41">
        <v>1577.7166666666665</v>
      </c>
      <c r="H141" s="41">
        <v>1566.3833333333332</v>
      </c>
      <c r="I141" s="41">
        <v>1550.7666666666664</v>
      </c>
      <c r="J141" s="41">
        <v>1604.6666666666665</v>
      </c>
      <c r="K141" s="41">
        <v>1620.2833333333333</v>
      </c>
      <c r="L141" s="41">
        <v>1631.6166666666666</v>
      </c>
      <c r="M141" s="31">
        <v>1608.95</v>
      </c>
      <c r="N141" s="31">
        <v>1582</v>
      </c>
      <c r="O141" s="42">
        <v>2107350</v>
      </c>
      <c r="P141" s="43">
        <v>1.0404430273535829E-2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3128.05</v>
      </c>
      <c r="F142" s="40">
        <v>3150.5499999999997</v>
      </c>
      <c r="G142" s="41">
        <v>3091.4999999999995</v>
      </c>
      <c r="H142" s="41">
        <v>3054.95</v>
      </c>
      <c r="I142" s="41">
        <v>2995.8999999999996</v>
      </c>
      <c r="J142" s="41">
        <v>3187.0999999999995</v>
      </c>
      <c r="K142" s="41">
        <v>3246.1499999999996</v>
      </c>
      <c r="L142" s="41">
        <v>3282.6999999999994</v>
      </c>
      <c r="M142" s="31">
        <v>3209.6</v>
      </c>
      <c r="N142" s="31">
        <v>3114</v>
      </c>
      <c r="O142" s="42">
        <v>544600</v>
      </c>
      <c r="P142" s="43">
        <v>7.5859344132753859E-2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1057</v>
      </c>
      <c r="F143" s="40">
        <v>1057.1000000000001</v>
      </c>
      <c r="G143" s="41">
        <v>1046.3500000000004</v>
      </c>
      <c r="H143" s="41">
        <v>1035.7000000000003</v>
      </c>
      <c r="I143" s="41">
        <v>1024.9500000000005</v>
      </c>
      <c r="J143" s="41">
        <v>1067.7500000000002</v>
      </c>
      <c r="K143" s="41">
        <v>1078.4999999999998</v>
      </c>
      <c r="L143" s="41">
        <v>1089.1500000000001</v>
      </c>
      <c r="M143" s="31">
        <v>1067.8499999999999</v>
      </c>
      <c r="N143" s="31">
        <v>1046.45</v>
      </c>
      <c r="O143" s="42">
        <v>1842750</v>
      </c>
      <c r="P143" s="43">
        <v>2.4945770065075923E-2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883.05</v>
      </c>
      <c r="F144" s="40">
        <v>882.69999999999993</v>
      </c>
      <c r="G144" s="41">
        <v>875.99999999999989</v>
      </c>
      <c r="H144" s="41">
        <v>868.94999999999993</v>
      </c>
      <c r="I144" s="41">
        <v>862.24999999999989</v>
      </c>
      <c r="J144" s="41">
        <v>889.74999999999989</v>
      </c>
      <c r="K144" s="41">
        <v>896.44999999999993</v>
      </c>
      <c r="L144" s="41">
        <v>903.49999999999989</v>
      </c>
      <c r="M144" s="31">
        <v>889.4</v>
      </c>
      <c r="N144" s="31">
        <v>875.65</v>
      </c>
      <c r="O144" s="42">
        <v>4957200</v>
      </c>
      <c r="P144" s="43">
        <v>-8.4653525214657156E-4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4653</v>
      </c>
      <c r="F145" s="40">
        <v>4632.6500000000005</v>
      </c>
      <c r="G145" s="41">
        <v>4600.3500000000013</v>
      </c>
      <c r="H145" s="41">
        <v>4547.7000000000007</v>
      </c>
      <c r="I145" s="41">
        <v>4515.4000000000015</v>
      </c>
      <c r="J145" s="41">
        <v>4685.3000000000011</v>
      </c>
      <c r="K145" s="41">
        <v>4717.6000000000004</v>
      </c>
      <c r="L145" s="41">
        <v>4770.2500000000009</v>
      </c>
      <c r="M145" s="31">
        <v>4664.95</v>
      </c>
      <c r="N145" s="31">
        <v>4580</v>
      </c>
      <c r="O145" s="42">
        <v>2763600</v>
      </c>
      <c r="P145" s="43">
        <v>-5.0632911392405066E-4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244.25</v>
      </c>
      <c r="F146" s="40">
        <v>247.30000000000004</v>
      </c>
      <c r="G146" s="41">
        <v>240.00000000000009</v>
      </c>
      <c r="H146" s="41">
        <v>235.75000000000006</v>
      </c>
      <c r="I146" s="41">
        <v>228.4500000000001</v>
      </c>
      <c r="J146" s="41">
        <v>251.55000000000007</v>
      </c>
      <c r="K146" s="41">
        <v>258.85000000000002</v>
      </c>
      <c r="L146" s="41">
        <v>263.10000000000002</v>
      </c>
      <c r="M146" s="31">
        <v>254.6</v>
      </c>
      <c r="N146" s="31">
        <v>243.05</v>
      </c>
      <c r="O146" s="42">
        <v>17132500</v>
      </c>
      <c r="P146" s="43">
        <v>-0.18006700167504189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3229.95</v>
      </c>
      <c r="F147" s="40">
        <v>3224.1</v>
      </c>
      <c r="G147" s="41">
        <v>3192.0499999999997</v>
      </c>
      <c r="H147" s="41">
        <v>3154.1499999999996</v>
      </c>
      <c r="I147" s="41">
        <v>3122.0999999999995</v>
      </c>
      <c r="J147" s="41">
        <v>3262</v>
      </c>
      <c r="K147" s="41">
        <v>3294.05</v>
      </c>
      <c r="L147" s="41">
        <v>3331.9500000000003</v>
      </c>
      <c r="M147" s="31">
        <v>3256.15</v>
      </c>
      <c r="N147" s="31">
        <v>3186.2</v>
      </c>
      <c r="O147" s="42">
        <v>2138850</v>
      </c>
      <c r="P147" s="43">
        <v>1.3180800795821936E-2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75573.600000000006</v>
      </c>
      <c r="F148" s="40">
        <v>75237.933333333334</v>
      </c>
      <c r="G148" s="41">
        <v>74735.866666666669</v>
      </c>
      <c r="H148" s="41">
        <v>73898.133333333331</v>
      </c>
      <c r="I148" s="41">
        <v>73396.066666666666</v>
      </c>
      <c r="J148" s="41">
        <v>76075.666666666672</v>
      </c>
      <c r="K148" s="41">
        <v>76577.733333333352</v>
      </c>
      <c r="L148" s="41">
        <v>77415.466666666674</v>
      </c>
      <c r="M148" s="31">
        <v>75740</v>
      </c>
      <c r="N148" s="31">
        <v>74400.2</v>
      </c>
      <c r="O148" s="42">
        <v>56660</v>
      </c>
      <c r="P148" s="43">
        <v>-1.3579387186629526E-2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1523.1</v>
      </c>
      <c r="F149" s="40">
        <v>1527.7333333333333</v>
      </c>
      <c r="G149" s="41">
        <v>1510.9166666666667</v>
      </c>
      <c r="H149" s="41">
        <v>1498.7333333333333</v>
      </c>
      <c r="I149" s="41">
        <v>1481.9166666666667</v>
      </c>
      <c r="J149" s="41">
        <v>1539.9166666666667</v>
      </c>
      <c r="K149" s="41">
        <v>1556.7333333333333</v>
      </c>
      <c r="L149" s="41">
        <v>1568.9166666666667</v>
      </c>
      <c r="M149" s="31">
        <v>1544.55</v>
      </c>
      <c r="N149" s="31">
        <v>1515.55</v>
      </c>
      <c r="O149" s="42">
        <v>3783000</v>
      </c>
      <c r="P149" s="43">
        <v>4.096584459808069E-2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371</v>
      </c>
      <c r="F150" s="40">
        <v>370.06666666666666</v>
      </c>
      <c r="G150" s="41">
        <v>367.93333333333334</v>
      </c>
      <c r="H150" s="41">
        <v>364.86666666666667</v>
      </c>
      <c r="I150" s="41">
        <v>362.73333333333335</v>
      </c>
      <c r="J150" s="41">
        <v>373.13333333333333</v>
      </c>
      <c r="K150" s="41">
        <v>375.26666666666665</v>
      </c>
      <c r="L150" s="41">
        <v>378.33333333333331</v>
      </c>
      <c r="M150" s="31">
        <v>372.2</v>
      </c>
      <c r="N150" s="31">
        <v>367</v>
      </c>
      <c r="O150" s="42">
        <v>3251200</v>
      </c>
      <c r="P150" s="43">
        <v>-5.179654689687354E-2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111.85</v>
      </c>
      <c r="F151" s="40">
        <v>111.36666666666667</v>
      </c>
      <c r="G151" s="41">
        <v>110.28333333333335</v>
      </c>
      <c r="H151" s="41">
        <v>108.71666666666667</v>
      </c>
      <c r="I151" s="41">
        <v>107.63333333333334</v>
      </c>
      <c r="J151" s="41">
        <v>112.93333333333335</v>
      </c>
      <c r="K151" s="41">
        <v>114.01666666666667</v>
      </c>
      <c r="L151" s="41">
        <v>115.58333333333336</v>
      </c>
      <c r="M151" s="31">
        <v>112.45</v>
      </c>
      <c r="N151" s="31">
        <v>109.8</v>
      </c>
      <c r="O151" s="42">
        <v>105196000</v>
      </c>
      <c r="P151" s="43">
        <v>1.3180515759312322E-2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5636.25</v>
      </c>
      <c r="F152" s="40">
        <v>5627.416666666667</v>
      </c>
      <c r="G152" s="41">
        <v>5554.8333333333339</v>
      </c>
      <c r="H152" s="41">
        <v>5473.416666666667</v>
      </c>
      <c r="I152" s="41">
        <v>5400.8333333333339</v>
      </c>
      <c r="J152" s="41">
        <v>5708.8333333333339</v>
      </c>
      <c r="K152" s="41">
        <v>5781.4166666666679</v>
      </c>
      <c r="L152" s="41">
        <v>5862.8333333333339</v>
      </c>
      <c r="M152" s="31">
        <v>5700</v>
      </c>
      <c r="N152" s="31">
        <v>5546</v>
      </c>
      <c r="O152" s="42">
        <v>1210625</v>
      </c>
      <c r="P152" s="43">
        <v>4.3867212761370983E-2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4196.1499999999996</v>
      </c>
      <c r="F153" s="40">
        <v>4177.3166666666666</v>
      </c>
      <c r="G153" s="41">
        <v>4144.6833333333334</v>
      </c>
      <c r="H153" s="41">
        <v>4093.2166666666672</v>
      </c>
      <c r="I153" s="41">
        <v>4060.5833333333339</v>
      </c>
      <c r="J153" s="41">
        <v>4228.7833333333328</v>
      </c>
      <c r="K153" s="41">
        <v>4261.4166666666661</v>
      </c>
      <c r="L153" s="41">
        <v>4312.8833333333323</v>
      </c>
      <c r="M153" s="31">
        <v>4209.95</v>
      </c>
      <c r="N153" s="31">
        <v>4125.8500000000004</v>
      </c>
      <c r="O153" s="42">
        <v>485325</v>
      </c>
      <c r="P153" s="43">
        <v>4.8614487117160911E-2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52</v>
      </c>
      <c r="F154" s="40">
        <v>51.833333333333336</v>
      </c>
      <c r="G154" s="41">
        <v>51.266666666666673</v>
      </c>
      <c r="H154" s="41">
        <v>50.533333333333339</v>
      </c>
      <c r="I154" s="41">
        <v>49.966666666666676</v>
      </c>
      <c r="J154" s="41">
        <v>52.56666666666667</v>
      </c>
      <c r="K154" s="41">
        <v>53.133333333333333</v>
      </c>
      <c r="L154" s="41">
        <v>53.866666666666667</v>
      </c>
      <c r="M154" s="31">
        <v>52.4</v>
      </c>
      <c r="N154" s="31">
        <v>51.1</v>
      </c>
      <c r="O154" s="42">
        <v>38232000</v>
      </c>
      <c r="P154" s="43">
        <v>6.4839572192513364E-2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19785.8</v>
      </c>
      <c r="F155" s="40">
        <v>19806.266666666666</v>
      </c>
      <c r="G155" s="41">
        <v>19722.533333333333</v>
      </c>
      <c r="H155" s="41">
        <v>19659.266666666666</v>
      </c>
      <c r="I155" s="41">
        <v>19575.533333333333</v>
      </c>
      <c r="J155" s="41">
        <v>19869.533333333333</v>
      </c>
      <c r="K155" s="41">
        <v>19953.266666666663</v>
      </c>
      <c r="L155" s="41">
        <v>20016.533333333333</v>
      </c>
      <c r="M155" s="31">
        <v>19890</v>
      </c>
      <c r="N155" s="31">
        <v>19743</v>
      </c>
      <c r="O155" s="42">
        <v>304600</v>
      </c>
      <c r="P155" s="43">
        <v>-7.008964955175224E-3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141.6</v>
      </c>
      <c r="F156" s="40">
        <v>140.75</v>
      </c>
      <c r="G156" s="41">
        <v>139.1</v>
      </c>
      <c r="H156" s="41">
        <v>136.6</v>
      </c>
      <c r="I156" s="41">
        <v>134.94999999999999</v>
      </c>
      <c r="J156" s="41">
        <v>143.25</v>
      </c>
      <c r="K156" s="41">
        <v>144.89999999999998</v>
      </c>
      <c r="L156" s="41">
        <v>147.4</v>
      </c>
      <c r="M156" s="31">
        <v>142.4</v>
      </c>
      <c r="N156" s="31">
        <v>138.25</v>
      </c>
      <c r="O156" s="42">
        <v>79696500</v>
      </c>
      <c r="P156" s="43">
        <v>-1.1961126339396959E-2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134.05000000000001</v>
      </c>
      <c r="F157" s="40">
        <v>133.48333333333335</v>
      </c>
      <c r="G157" s="41">
        <v>132.7166666666667</v>
      </c>
      <c r="H157" s="41">
        <v>131.38333333333335</v>
      </c>
      <c r="I157" s="41">
        <v>130.6166666666667</v>
      </c>
      <c r="J157" s="41">
        <v>134.81666666666669</v>
      </c>
      <c r="K157" s="41">
        <v>135.58333333333334</v>
      </c>
      <c r="L157" s="41">
        <v>136.91666666666669</v>
      </c>
      <c r="M157" s="31">
        <v>134.25</v>
      </c>
      <c r="N157" s="31">
        <v>132.15</v>
      </c>
      <c r="O157" s="42">
        <v>53078400</v>
      </c>
      <c r="P157" s="43">
        <v>-1.4915899714376388E-2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975.1</v>
      </c>
      <c r="F158" s="40">
        <v>965.68333333333339</v>
      </c>
      <c r="G158" s="41">
        <v>951.41666666666674</v>
      </c>
      <c r="H158" s="41">
        <v>927.73333333333335</v>
      </c>
      <c r="I158" s="41">
        <v>913.4666666666667</v>
      </c>
      <c r="J158" s="41">
        <v>989.36666666666679</v>
      </c>
      <c r="K158" s="41">
        <v>1003.6333333333334</v>
      </c>
      <c r="L158" s="41">
        <v>1027.3166666666668</v>
      </c>
      <c r="M158" s="31">
        <v>979.95</v>
      </c>
      <c r="N158" s="31">
        <v>942</v>
      </c>
      <c r="O158" s="42">
        <v>2960300</v>
      </c>
      <c r="P158" s="43">
        <v>-3.5355839416058396E-2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4202.55</v>
      </c>
      <c r="F159" s="40">
        <v>4190.1500000000005</v>
      </c>
      <c r="G159" s="41">
        <v>4160.4000000000015</v>
      </c>
      <c r="H159" s="41">
        <v>4118.2500000000009</v>
      </c>
      <c r="I159" s="41">
        <v>4088.5000000000018</v>
      </c>
      <c r="J159" s="41">
        <v>4232.3000000000011</v>
      </c>
      <c r="K159" s="41">
        <v>4262.0499999999993</v>
      </c>
      <c r="L159" s="41">
        <v>4304.2000000000007</v>
      </c>
      <c r="M159" s="31">
        <v>4219.8999999999996</v>
      </c>
      <c r="N159" s="31">
        <v>4148</v>
      </c>
      <c r="O159" s="42">
        <v>628375</v>
      </c>
      <c r="P159" s="43">
        <v>-1.8355789884788129E-2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163.65</v>
      </c>
      <c r="F160" s="40">
        <v>162.95000000000002</v>
      </c>
      <c r="G160" s="41">
        <v>161.75000000000003</v>
      </c>
      <c r="H160" s="41">
        <v>159.85000000000002</v>
      </c>
      <c r="I160" s="41">
        <v>158.65000000000003</v>
      </c>
      <c r="J160" s="41">
        <v>164.85000000000002</v>
      </c>
      <c r="K160" s="41">
        <v>166.05</v>
      </c>
      <c r="L160" s="41">
        <v>167.95000000000002</v>
      </c>
      <c r="M160" s="31">
        <v>164.15</v>
      </c>
      <c r="N160" s="31">
        <v>161.05000000000001</v>
      </c>
      <c r="O160" s="42">
        <v>51828700</v>
      </c>
      <c r="P160" s="43">
        <v>0.10181699132427566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44449</v>
      </c>
      <c r="F161" s="40">
        <v>44210.066666666673</v>
      </c>
      <c r="G161" s="41">
        <v>43812.533333333347</v>
      </c>
      <c r="H161" s="41">
        <v>43176.066666666673</v>
      </c>
      <c r="I161" s="41">
        <v>42778.533333333347</v>
      </c>
      <c r="J161" s="41">
        <v>44846.533333333347</v>
      </c>
      <c r="K161" s="41">
        <v>45244.066666666673</v>
      </c>
      <c r="L161" s="41">
        <v>45880.533333333347</v>
      </c>
      <c r="M161" s="31">
        <v>44607.6</v>
      </c>
      <c r="N161" s="31">
        <v>43573.599999999999</v>
      </c>
      <c r="O161" s="42">
        <v>83820</v>
      </c>
      <c r="P161" s="43">
        <v>1.9708029197080291E-2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2651.55</v>
      </c>
      <c r="F162" s="40">
        <v>2631.9666666666667</v>
      </c>
      <c r="G162" s="41">
        <v>2604.5833333333335</v>
      </c>
      <c r="H162" s="41">
        <v>2557.6166666666668</v>
      </c>
      <c r="I162" s="41">
        <v>2530.2333333333336</v>
      </c>
      <c r="J162" s="41">
        <v>2678.9333333333334</v>
      </c>
      <c r="K162" s="41">
        <v>2706.3166666666666</v>
      </c>
      <c r="L162" s="41">
        <v>2753.2833333333333</v>
      </c>
      <c r="M162" s="31">
        <v>2659.35</v>
      </c>
      <c r="N162" s="31">
        <v>2585</v>
      </c>
      <c r="O162" s="42">
        <v>3464450</v>
      </c>
      <c r="P162" s="43">
        <v>-4.5041485578822598E-3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4505.55</v>
      </c>
      <c r="F163" s="40">
        <v>4515.9333333333334</v>
      </c>
      <c r="G163" s="41">
        <v>4478.6166666666668</v>
      </c>
      <c r="H163" s="41">
        <v>4451.6833333333334</v>
      </c>
      <c r="I163" s="41">
        <v>4414.3666666666668</v>
      </c>
      <c r="J163" s="41">
        <v>4542.8666666666668</v>
      </c>
      <c r="K163" s="41">
        <v>4580.1833333333343</v>
      </c>
      <c r="L163" s="41">
        <v>4607.1166666666668</v>
      </c>
      <c r="M163" s="31">
        <v>4553.25</v>
      </c>
      <c r="N163" s="31">
        <v>4489</v>
      </c>
      <c r="O163" s="42">
        <v>641400</v>
      </c>
      <c r="P163" s="43">
        <v>3.2850241545893721E-2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226.4</v>
      </c>
      <c r="F164" s="40">
        <v>225.56666666666669</v>
      </c>
      <c r="G164" s="41">
        <v>224.48333333333338</v>
      </c>
      <c r="H164" s="41">
        <v>222.56666666666669</v>
      </c>
      <c r="I164" s="41">
        <v>221.48333333333338</v>
      </c>
      <c r="J164" s="41">
        <v>227.48333333333338</v>
      </c>
      <c r="K164" s="41">
        <v>228.56666666666669</v>
      </c>
      <c r="L164" s="41">
        <v>230.48333333333338</v>
      </c>
      <c r="M164" s="31">
        <v>226.65</v>
      </c>
      <c r="N164" s="31">
        <v>223.65</v>
      </c>
      <c r="O164" s="42">
        <v>18306000</v>
      </c>
      <c r="P164" s="43">
        <v>4.775234645150667E-3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126.3</v>
      </c>
      <c r="F165" s="40">
        <v>126.06666666666666</v>
      </c>
      <c r="G165" s="41">
        <v>125.28333333333333</v>
      </c>
      <c r="H165" s="41">
        <v>124.26666666666667</v>
      </c>
      <c r="I165" s="41">
        <v>123.48333333333333</v>
      </c>
      <c r="J165" s="41">
        <v>127.08333333333333</v>
      </c>
      <c r="K165" s="41">
        <v>127.86666666666666</v>
      </c>
      <c r="L165" s="41">
        <v>128.88333333333333</v>
      </c>
      <c r="M165" s="31">
        <v>126.85</v>
      </c>
      <c r="N165" s="31">
        <v>125.05</v>
      </c>
      <c r="O165" s="42">
        <v>41850000</v>
      </c>
      <c r="P165" s="43">
        <v>3.5682426404995541E-3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4890.2</v>
      </c>
      <c r="F166" s="40">
        <v>4904.583333333333</v>
      </c>
      <c r="G166" s="41">
        <v>4866.7666666666664</v>
      </c>
      <c r="H166" s="41">
        <v>4843.333333333333</v>
      </c>
      <c r="I166" s="41">
        <v>4805.5166666666664</v>
      </c>
      <c r="J166" s="41">
        <v>4928.0166666666664</v>
      </c>
      <c r="K166" s="41">
        <v>4965.8333333333339</v>
      </c>
      <c r="L166" s="41">
        <v>4989.2666666666664</v>
      </c>
      <c r="M166" s="31">
        <v>4942.3999999999996</v>
      </c>
      <c r="N166" s="31">
        <v>4881.1499999999996</v>
      </c>
      <c r="O166" s="42">
        <v>187625</v>
      </c>
      <c r="P166" s="43">
        <v>6.0028248587570623E-2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2755.8</v>
      </c>
      <c r="F167" s="40">
        <v>2745.1166666666668</v>
      </c>
      <c r="G167" s="41">
        <v>2730.6833333333334</v>
      </c>
      <c r="H167" s="41">
        <v>2705.5666666666666</v>
      </c>
      <c r="I167" s="41">
        <v>2691.1333333333332</v>
      </c>
      <c r="J167" s="41">
        <v>2770.2333333333336</v>
      </c>
      <c r="K167" s="41">
        <v>2784.666666666667</v>
      </c>
      <c r="L167" s="41">
        <v>2809.7833333333338</v>
      </c>
      <c r="M167" s="31">
        <v>2759.55</v>
      </c>
      <c r="N167" s="31">
        <v>2720</v>
      </c>
      <c r="O167" s="42">
        <v>2132500</v>
      </c>
      <c r="P167" s="43">
        <v>6.4896755162241887E-3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2885.05</v>
      </c>
      <c r="F168" s="40">
        <v>2871.7166666666667</v>
      </c>
      <c r="G168" s="41">
        <v>2843.4333333333334</v>
      </c>
      <c r="H168" s="41">
        <v>2801.8166666666666</v>
      </c>
      <c r="I168" s="41">
        <v>2773.5333333333333</v>
      </c>
      <c r="J168" s="41">
        <v>2913.3333333333335</v>
      </c>
      <c r="K168" s="41">
        <v>2941.6166666666672</v>
      </c>
      <c r="L168" s="41">
        <v>2983.2333333333336</v>
      </c>
      <c r="M168" s="31">
        <v>2900</v>
      </c>
      <c r="N168" s="31">
        <v>2830.1</v>
      </c>
      <c r="O168" s="42">
        <v>1920500</v>
      </c>
      <c r="P168" s="43">
        <v>4.0075819117248848E-2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40.200000000000003</v>
      </c>
      <c r="F169" s="40">
        <v>40.266666666666673</v>
      </c>
      <c r="G169" s="41">
        <v>39.933333333333344</v>
      </c>
      <c r="H169" s="41">
        <v>39.666666666666671</v>
      </c>
      <c r="I169" s="41">
        <v>39.333333333333343</v>
      </c>
      <c r="J169" s="41">
        <v>40.533333333333346</v>
      </c>
      <c r="K169" s="41">
        <v>40.866666666666674</v>
      </c>
      <c r="L169" s="41">
        <v>41.133333333333347</v>
      </c>
      <c r="M169" s="31">
        <v>40.6</v>
      </c>
      <c r="N169" s="31">
        <v>40</v>
      </c>
      <c r="O169" s="42">
        <v>281216000</v>
      </c>
      <c r="P169" s="43">
        <v>2.6812710365679729E-3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2492.4</v>
      </c>
      <c r="F170" s="40">
        <v>2490.7833333333333</v>
      </c>
      <c r="G170" s="41">
        <v>2477.5666666666666</v>
      </c>
      <c r="H170" s="41">
        <v>2462.7333333333331</v>
      </c>
      <c r="I170" s="41">
        <v>2449.5166666666664</v>
      </c>
      <c r="J170" s="41">
        <v>2505.6166666666668</v>
      </c>
      <c r="K170" s="41">
        <v>2518.833333333333</v>
      </c>
      <c r="L170" s="41">
        <v>2533.666666666667</v>
      </c>
      <c r="M170" s="31">
        <v>2504</v>
      </c>
      <c r="N170" s="31">
        <v>2475.9499999999998</v>
      </c>
      <c r="O170" s="42">
        <v>579000</v>
      </c>
      <c r="P170" s="43">
        <v>2.1164021164021163E-2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205.8</v>
      </c>
      <c r="F171" s="40">
        <v>205.81666666666669</v>
      </c>
      <c r="G171" s="41">
        <v>204.53333333333339</v>
      </c>
      <c r="H171" s="41">
        <v>203.26666666666671</v>
      </c>
      <c r="I171" s="41">
        <v>201.98333333333341</v>
      </c>
      <c r="J171" s="41">
        <v>207.08333333333337</v>
      </c>
      <c r="K171" s="41">
        <v>208.36666666666667</v>
      </c>
      <c r="L171" s="41">
        <v>209.63333333333335</v>
      </c>
      <c r="M171" s="31">
        <v>207.1</v>
      </c>
      <c r="N171" s="31">
        <v>204.55</v>
      </c>
      <c r="O171" s="42">
        <v>35272462</v>
      </c>
      <c r="P171" s="43">
        <v>-6.1607813673929378E-3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1552.9</v>
      </c>
      <c r="F172" s="40">
        <v>1532.3833333333334</v>
      </c>
      <c r="G172" s="41">
        <v>1505.8166666666668</v>
      </c>
      <c r="H172" s="41">
        <v>1458.7333333333333</v>
      </c>
      <c r="I172" s="41">
        <v>1432.1666666666667</v>
      </c>
      <c r="J172" s="41">
        <v>1579.4666666666669</v>
      </c>
      <c r="K172" s="41">
        <v>1606.0333333333335</v>
      </c>
      <c r="L172" s="41">
        <v>1653.116666666667</v>
      </c>
      <c r="M172" s="31">
        <v>1558.95</v>
      </c>
      <c r="N172" s="31">
        <v>1485.3</v>
      </c>
      <c r="O172" s="42">
        <v>3065524</v>
      </c>
      <c r="P172" s="43">
        <v>-3.1503150315031501E-2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242.3</v>
      </c>
      <c r="F173" s="40">
        <v>242.11666666666667</v>
      </c>
      <c r="G173" s="41">
        <v>238.28333333333336</v>
      </c>
      <c r="H173" s="41">
        <v>234.26666666666668</v>
      </c>
      <c r="I173" s="41">
        <v>230.43333333333337</v>
      </c>
      <c r="J173" s="41">
        <v>246.13333333333335</v>
      </c>
      <c r="K173" s="41">
        <v>249.96666666666667</v>
      </c>
      <c r="L173" s="41">
        <v>253.98333333333335</v>
      </c>
      <c r="M173" s="31">
        <v>245.95</v>
      </c>
      <c r="N173" s="31">
        <v>238.1</v>
      </c>
      <c r="O173" s="42">
        <v>4990000</v>
      </c>
      <c r="P173" s="43">
        <v>9.6703296703296707E-2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1042.25</v>
      </c>
      <c r="F174" s="40">
        <v>1024.45</v>
      </c>
      <c r="G174" s="41">
        <v>1004.95</v>
      </c>
      <c r="H174" s="41">
        <v>967.65</v>
      </c>
      <c r="I174" s="41">
        <v>948.15</v>
      </c>
      <c r="J174" s="41">
        <v>1061.75</v>
      </c>
      <c r="K174" s="41">
        <v>1081.25</v>
      </c>
      <c r="L174" s="41">
        <v>1118.5500000000002</v>
      </c>
      <c r="M174" s="31">
        <v>1043.95</v>
      </c>
      <c r="N174" s="31">
        <v>987.15</v>
      </c>
      <c r="O174" s="42">
        <v>1819850</v>
      </c>
      <c r="P174" s="43">
        <v>1.8717828731867104E-3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148.85</v>
      </c>
      <c r="F175" s="40">
        <v>147.11666666666667</v>
      </c>
      <c r="G175" s="41">
        <v>144.83333333333334</v>
      </c>
      <c r="H175" s="41">
        <v>140.81666666666666</v>
      </c>
      <c r="I175" s="41">
        <v>138.53333333333333</v>
      </c>
      <c r="J175" s="41">
        <v>151.13333333333335</v>
      </c>
      <c r="K175" s="41">
        <v>153.41666666666666</v>
      </c>
      <c r="L175" s="41">
        <v>157.43333333333337</v>
      </c>
      <c r="M175" s="31">
        <v>149.4</v>
      </c>
      <c r="N175" s="31">
        <v>143.1</v>
      </c>
      <c r="O175" s="42">
        <v>38697600</v>
      </c>
      <c r="P175" s="43">
        <v>-6.5284393387503498E-2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139.80000000000001</v>
      </c>
      <c r="F176" s="40">
        <v>139.41666666666669</v>
      </c>
      <c r="G176" s="41">
        <v>138.43333333333337</v>
      </c>
      <c r="H176" s="41">
        <v>137.06666666666669</v>
      </c>
      <c r="I176" s="41">
        <v>136.08333333333337</v>
      </c>
      <c r="J176" s="41">
        <v>140.78333333333336</v>
      </c>
      <c r="K176" s="41">
        <v>141.76666666666671</v>
      </c>
      <c r="L176" s="41">
        <v>143.13333333333335</v>
      </c>
      <c r="M176" s="31">
        <v>140.4</v>
      </c>
      <c r="N176" s="31">
        <v>138.05000000000001</v>
      </c>
      <c r="O176" s="42">
        <v>37512000</v>
      </c>
      <c r="P176" s="43">
        <v>5.144694533762058E-3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2523.75</v>
      </c>
      <c r="F177" s="40">
        <v>2507.4333333333329</v>
      </c>
      <c r="G177" s="41">
        <v>2487.2166666666658</v>
      </c>
      <c r="H177" s="41">
        <v>2450.6833333333329</v>
      </c>
      <c r="I177" s="41">
        <v>2430.4666666666658</v>
      </c>
      <c r="J177" s="41">
        <v>2543.9666666666658</v>
      </c>
      <c r="K177" s="41">
        <v>2564.1833333333329</v>
      </c>
      <c r="L177" s="41">
        <v>2600.7166666666658</v>
      </c>
      <c r="M177" s="31">
        <v>2527.65</v>
      </c>
      <c r="N177" s="31">
        <v>2470.9</v>
      </c>
      <c r="O177" s="42">
        <v>33125750</v>
      </c>
      <c r="P177" s="43">
        <v>-2.9985578225316438E-2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105.4</v>
      </c>
      <c r="F178" s="40">
        <v>105.41666666666667</v>
      </c>
      <c r="G178" s="41">
        <v>104.58333333333334</v>
      </c>
      <c r="H178" s="41">
        <v>103.76666666666667</v>
      </c>
      <c r="I178" s="41">
        <v>102.93333333333334</v>
      </c>
      <c r="J178" s="41">
        <v>106.23333333333335</v>
      </c>
      <c r="K178" s="41">
        <v>107.06666666666669</v>
      </c>
      <c r="L178" s="41">
        <v>107.88333333333335</v>
      </c>
      <c r="M178" s="31">
        <v>106.25</v>
      </c>
      <c r="N178" s="31">
        <v>104.6</v>
      </c>
      <c r="O178" s="42">
        <v>179469250</v>
      </c>
      <c r="P178" s="43">
        <v>3.9422283356258594E-2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896.8</v>
      </c>
      <c r="F179" s="40">
        <v>894.56666666666661</v>
      </c>
      <c r="G179" s="41">
        <v>890.33333333333326</v>
      </c>
      <c r="H179" s="41">
        <v>883.86666666666667</v>
      </c>
      <c r="I179" s="41">
        <v>879.63333333333333</v>
      </c>
      <c r="J179" s="41">
        <v>901.03333333333319</v>
      </c>
      <c r="K179" s="41">
        <v>905.26666666666654</v>
      </c>
      <c r="L179" s="41">
        <v>911.73333333333312</v>
      </c>
      <c r="M179" s="31">
        <v>898.8</v>
      </c>
      <c r="N179" s="31">
        <v>888.1</v>
      </c>
      <c r="O179" s="42">
        <v>5492500</v>
      </c>
      <c r="P179" s="43">
        <v>1.1789628810905407E-2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1251.5</v>
      </c>
      <c r="F180" s="40">
        <v>1246.8999999999999</v>
      </c>
      <c r="G180" s="41">
        <v>1237.6999999999998</v>
      </c>
      <c r="H180" s="41">
        <v>1223.8999999999999</v>
      </c>
      <c r="I180" s="41">
        <v>1214.6999999999998</v>
      </c>
      <c r="J180" s="41">
        <v>1260.6999999999998</v>
      </c>
      <c r="K180" s="41">
        <v>1269.9000000000001</v>
      </c>
      <c r="L180" s="41">
        <v>1283.6999999999998</v>
      </c>
      <c r="M180" s="31">
        <v>1256.0999999999999</v>
      </c>
      <c r="N180" s="31">
        <v>1233.0999999999999</v>
      </c>
      <c r="O180" s="42">
        <v>6939750</v>
      </c>
      <c r="P180" s="43">
        <v>1.6031624025474908E-2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510.8</v>
      </c>
      <c r="F181" s="40">
        <v>511.36666666666662</v>
      </c>
      <c r="G181" s="41">
        <v>508.73333333333323</v>
      </c>
      <c r="H181" s="41">
        <v>506.66666666666663</v>
      </c>
      <c r="I181" s="41">
        <v>504.03333333333325</v>
      </c>
      <c r="J181" s="41">
        <v>513.43333333333317</v>
      </c>
      <c r="K181" s="41">
        <v>516.06666666666661</v>
      </c>
      <c r="L181" s="41">
        <v>518.13333333333321</v>
      </c>
      <c r="M181" s="31">
        <v>514</v>
      </c>
      <c r="N181" s="31">
        <v>509.3</v>
      </c>
      <c r="O181" s="42">
        <v>90481500</v>
      </c>
      <c r="P181" s="43">
        <v>-1.8212890624999999E-2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26812.2</v>
      </c>
      <c r="F182" s="40">
        <v>26963.383333333331</v>
      </c>
      <c r="G182" s="41">
        <v>26549.716666666664</v>
      </c>
      <c r="H182" s="41">
        <v>26287.233333333334</v>
      </c>
      <c r="I182" s="41">
        <v>25873.566666666666</v>
      </c>
      <c r="J182" s="41">
        <v>27225.866666666661</v>
      </c>
      <c r="K182" s="41">
        <v>27639.533333333333</v>
      </c>
      <c r="L182" s="41">
        <v>27902.016666666659</v>
      </c>
      <c r="M182" s="31">
        <v>27377.05</v>
      </c>
      <c r="N182" s="31">
        <v>26700.9</v>
      </c>
      <c r="O182" s="42">
        <v>184150</v>
      </c>
      <c r="P182" s="43">
        <v>5.711825487944891E-2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2343.3000000000002</v>
      </c>
      <c r="F183" s="40">
        <v>2339.2833333333333</v>
      </c>
      <c r="G183" s="41">
        <v>2320.0166666666664</v>
      </c>
      <c r="H183" s="41">
        <v>2296.7333333333331</v>
      </c>
      <c r="I183" s="41">
        <v>2277.4666666666662</v>
      </c>
      <c r="J183" s="41">
        <v>2362.5666666666666</v>
      </c>
      <c r="K183" s="41">
        <v>2381.8333333333339</v>
      </c>
      <c r="L183" s="41">
        <v>2405.1166666666668</v>
      </c>
      <c r="M183" s="31">
        <v>2358.5500000000002</v>
      </c>
      <c r="N183" s="31">
        <v>2316</v>
      </c>
      <c r="O183" s="42">
        <v>2083125</v>
      </c>
      <c r="P183" s="43">
        <v>-2.4217441710678862E-2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2629.45</v>
      </c>
      <c r="F184" s="40">
        <v>2595.5666666666666</v>
      </c>
      <c r="G184" s="41">
        <v>2552.1333333333332</v>
      </c>
      <c r="H184" s="41">
        <v>2474.8166666666666</v>
      </c>
      <c r="I184" s="41">
        <v>2431.3833333333332</v>
      </c>
      <c r="J184" s="41">
        <v>2672.8833333333332</v>
      </c>
      <c r="K184" s="41">
        <v>2716.3166666666666</v>
      </c>
      <c r="L184" s="41">
        <v>2793.6333333333332</v>
      </c>
      <c r="M184" s="31">
        <v>2639</v>
      </c>
      <c r="N184" s="31">
        <v>2518.25</v>
      </c>
      <c r="O184" s="42">
        <v>3235875</v>
      </c>
      <c r="P184" s="43">
        <v>-4.9584870848708483E-3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1250.45</v>
      </c>
      <c r="F185" s="40">
        <v>1244.5833333333333</v>
      </c>
      <c r="G185" s="41">
        <v>1234.1666666666665</v>
      </c>
      <c r="H185" s="41">
        <v>1217.8833333333332</v>
      </c>
      <c r="I185" s="41">
        <v>1207.4666666666665</v>
      </c>
      <c r="J185" s="41">
        <v>1260.8666666666666</v>
      </c>
      <c r="K185" s="41">
        <v>1271.2833333333331</v>
      </c>
      <c r="L185" s="41">
        <v>1287.5666666666666</v>
      </c>
      <c r="M185" s="31">
        <v>1255</v>
      </c>
      <c r="N185" s="31">
        <v>1228.3</v>
      </c>
      <c r="O185" s="42">
        <v>3468000</v>
      </c>
      <c r="P185" s="43">
        <v>2.3612750885478158E-2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454.15</v>
      </c>
      <c r="F186" s="40">
        <v>455.26666666666665</v>
      </c>
      <c r="G186" s="41">
        <v>449.63333333333333</v>
      </c>
      <c r="H186" s="41">
        <v>445.11666666666667</v>
      </c>
      <c r="I186" s="41">
        <v>439.48333333333335</v>
      </c>
      <c r="J186" s="41">
        <v>459.7833333333333</v>
      </c>
      <c r="K186" s="41">
        <v>465.41666666666663</v>
      </c>
      <c r="L186" s="41">
        <v>469.93333333333328</v>
      </c>
      <c r="M186" s="31">
        <v>460.9</v>
      </c>
      <c r="N186" s="31">
        <v>450.75</v>
      </c>
      <c r="O186" s="42">
        <v>6153300</v>
      </c>
      <c r="P186" s="43">
        <v>4.9977950904012934E-3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839.75</v>
      </c>
      <c r="F187" s="40">
        <v>839.31666666666661</v>
      </c>
      <c r="G187" s="41">
        <v>831.68333333333317</v>
      </c>
      <c r="H187" s="41">
        <v>823.61666666666656</v>
      </c>
      <c r="I187" s="41">
        <v>815.98333333333312</v>
      </c>
      <c r="J187" s="41">
        <v>847.38333333333321</v>
      </c>
      <c r="K187" s="41">
        <v>855.01666666666665</v>
      </c>
      <c r="L187" s="41">
        <v>863.08333333333326</v>
      </c>
      <c r="M187" s="31">
        <v>846.95</v>
      </c>
      <c r="N187" s="31">
        <v>831.25</v>
      </c>
      <c r="O187" s="42">
        <v>27485500</v>
      </c>
      <c r="P187" s="43">
        <v>4.0915483953458641E-3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515.9</v>
      </c>
      <c r="F188" s="40">
        <v>516.05000000000007</v>
      </c>
      <c r="G188" s="41">
        <v>510.50000000000011</v>
      </c>
      <c r="H188" s="41">
        <v>505.1</v>
      </c>
      <c r="I188" s="41">
        <v>499.55000000000007</v>
      </c>
      <c r="J188" s="41">
        <v>521.45000000000016</v>
      </c>
      <c r="K188" s="41">
        <v>527.00000000000011</v>
      </c>
      <c r="L188" s="41">
        <v>532.4000000000002</v>
      </c>
      <c r="M188" s="31">
        <v>521.6</v>
      </c>
      <c r="N188" s="31">
        <v>510.65</v>
      </c>
      <c r="O188" s="42">
        <v>12129000</v>
      </c>
      <c r="P188" s="43">
        <v>1.2382367508667657E-3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627.54999999999995</v>
      </c>
      <c r="F189" s="40">
        <v>628.91666666666663</v>
      </c>
      <c r="G189" s="41">
        <v>623.08333333333326</v>
      </c>
      <c r="H189" s="41">
        <v>618.61666666666667</v>
      </c>
      <c r="I189" s="41">
        <v>612.7833333333333</v>
      </c>
      <c r="J189" s="41">
        <v>633.38333333333321</v>
      </c>
      <c r="K189" s="41">
        <v>639.21666666666647</v>
      </c>
      <c r="L189" s="41">
        <v>643.68333333333317</v>
      </c>
      <c r="M189" s="31">
        <v>634.75</v>
      </c>
      <c r="N189" s="31">
        <v>624.45000000000005</v>
      </c>
      <c r="O189" s="42">
        <v>1065900</v>
      </c>
      <c r="P189" s="43">
        <v>2.3980815347721821E-3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993.8</v>
      </c>
      <c r="F190" s="40">
        <v>991.31666666666661</v>
      </c>
      <c r="G190" s="41">
        <v>979.73333333333323</v>
      </c>
      <c r="H190" s="41">
        <v>965.66666666666663</v>
      </c>
      <c r="I190" s="41">
        <v>954.08333333333326</v>
      </c>
      <c r="J190" s="41">
        <v>1005.3833333333332</v>
      </c>
      <c r="K190" s="41">
        <v>1016.9666666666667</v>
      </c>
      <c r="L190" s="41">
        <v>1031.0333333333333</v>
      </c>
      <c r="M190" s="31">
        <v>1002.9</v>
      </c>
      <c r="N190" s="31">
        <v>977.25</v>
      </c>
      <c r="O190" s="42">
        <v>7566000</v>
      </c>
      <c r="P190" s="43">
        <v>-4.866088268577895E-2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1563.8</v>
      </c>
      <c r="F191" s="40">
        <v>1544.95</v>
      </c>
      <c r="G191" s="41">
        <v>1496</v>
      </c>
      <c r="H191" s="41">
        <v>1428.2</v>
      </c>
      <c r="I191" s="41">
        <v>1379.25</v>
      </c>
      <c r="J191" s="41">
        <v>1612.75</v>
      </c>
      <c r="K191" s="41">
        <v>1661.7000000000003</v>
      </c>
      <c r="L191" s="41">
        <v>1729.5</v>
      </c>
      <c r="M191" s="31">
        <v>1593.9</v>
      </c>
      <c r="N191" s="31">
        <v>1477.15</v>
      </c>
      <c r="O191" s="42">
        <v>3381200</v>
      </c>
      <c r="P191" s="43">
        <v>8.27462533623671E-2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739.35</v>
      </c>
      <c r="F192" s="40">
        <v>739.55000000000007</v>
      </c>
      <c r="G192" s="41">
        <v>735.55000000000018</v>
      </c>
      <c r="H192" s="41">
        <v>731.75000000000011</v>
      </c>
      <c r="I192" s="41">
        <v>727.75000000000023</v>
      </c>
      <c r="J192" s="41">
        <v>743.35000000000014</v>
      </c>
      <c r="K192" s="41">
        <v>747.34999999999991</v>
      </c>
      <c r="L192" s="41">
        <v>751.15000000000009</v>
      </c>
      <c r="M192" s="31">
        <v>743.55</v>
      </c>
      <c r="N192" s="31">
        <v>735.75</v>
      </c>
      <c r="O192" s="42">
        <v>11259675</v>
      </c>
      <c r="P192" s="43">
        <v>2.4379759272905921E-2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509.25</v>
      </c>
      <c r="F193" s="40">
        <v>509.06666666666666</v>
      </c>
      <c r="G193" s="41">
        <v>504.43333333333328</v>
      </c>
      <c r="H193" s="41">
        <v>499.61666666666662</v>
      </c>
      <c r="I193" s="41">
        <v>494.98333333333323</v>
      </c>
      <c r="J193" s="41">
        <v>513.88333333333333</v>
      </c>
      <c r="K193" s="41">
        <v>518.51666666666665</v>
      </c>
      <c r="L193" s="41">
        <v>523.33333333333337</v>
      </c>
      <c r="M193" s="31">
        <v>513.70000000000005</v>
      </c>
      <c r="N193" s="31">
        <v>504.25</v>
      </c>
      <c r="O193" s="42">
        <v>79985250</v>
      </c>
      <c r="P193" s="43">
        <v>-5.2458086697621661E-3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238.8</v>
      </c>
      <c r="F194" s="40">
        <v>238.29999999999998</v>
      </c>
      <c r="G194" s="41">
        <v>235.84999999999997</v>
      </c>
      <c r="H194" s="41">
        <v>232.89999999999998</v>
      </c>
      <c r="I194" s="41">
        <v>230.44999999999996</v>
      </c>
      <c r="J194" s="41">
        <v>241.24999999999997</v>
      </c>
      <c r="K194" s="41">
        <v>243.69999999999996</v>
      </c>
      <c r="L194" s="41">
        <v>246.64999999999998</v>
      </c>
      <c r="M194" s="31">
        <v>240.75</v>
      </c>
      <c r="N194" s="31">
        <v>235.35</v>
      </c>
      <c r="O194" s="42">
        <v>119164500</v>
      </c>
      <c r="P194" s="43">
        <v>-1.5942028985507246E-2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1151.0999999999999</v>
      </c>
      <c r="F195" s="40">
        <v>1146.05</v>
      </c>
      <c r="G195" s="41">
        <v>1138.75</v>
      </c>
      <c r="H195" s="41">
        <v>1126.4000000000001</v>
      </c>
      <c r="I195" s="41">
        <v>1119.1000000000001</v>
      </c>
      <c r="J195" s="41">
        <v>1158.3999999999999</v>
      </c>
      <c r="K195" s="41">
        <v>1165.6999999999996</v>
      </c>
      <c r="L195" s="41">
        <v>1178.0499999999997</v>
      </c>
      <c r="M195" s="31">
        <v>1153.3499999999999</v>
      </c>
      <c r="N195" s="31">
        <v>1133.7</v>
      </c>
      <c r="O195" s="42">
        <v>44857050</v>
      </c>
      <c r="P195" s="43">
        <v>-7.1678519020205445E-3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3859.45</v>
      </c>
      <c r="F196" s="40">
        <v>3876.3166666666671</v>
      </c>
      <c r="G196" s="41">
        <v>3821.233333333334</v>
      </c>
      <c r="H196" s="41">
        <v>3783.0166666666669</v>
      </c>
      <c r="I196" s="41">
        <v>3727.9333333333338</v>
      </c>
      <c r="J196" s="41">
        <v>3914.5333333333342</v>
      </c>
      <c r="K196" s="41">
        <v>3969.6166666666672</v>
      </c>
      <c r="L196" s="41">
        <v>4007.8333333333344</v>
      </c>
      <c r="M196" s="31">
        <v>3931.4</v>
      </c>
      <c r="N196" s="31">
        <v>3838.1</v>
      </c>
      <c r="O196" s="42">
        <v>12248700</v>
      </c>
      <c r="P196" s="43">
        <v>1.8408121523533959E-2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1734.95</v>
      </c>
      <c r="F197" s="40">
        <v>1740</v>
      </c>
      <c r="G197" s="41">
        <v>1722</v>
      </c>
      <c r="H197" s="41">
        <v>1709.05</v>
      </c>
      <c r="I197" s="41">
        <v>1691.05</v>
      </c>
      <c r="J197" s="41">
        <v>1752.95</v>
      </c>
      <c r="K197" s="41">
        <v>1770.95</v>
      </c>
      <c r="L197" s="41">
        <v>1783.9</v>
      </c>
      <c r="M197" s="31">
        <v>1758</v>
      </c>
      <c r="N197" s="31">
        <v>1727.05</v>
      </c>
      <c r="O197" s="42">
        <v>15540000</v>
      </c>
      <c r="P197" s="43">
        <v>1.1363192627591862E-2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2623.95</v>
      </c>
      <c r="F198" s="40">
        <v>2640.3333333333335</v>
      </c>
      <c r="G198" s="41">
        <v>2603.166666666667</v>
      </c>
      <c r="H198" s="41">
        <v>2582.3833333333337</v>
      </c>
      <c r="I198" s="41">
        <v>2545.2166666666672</v>
      </c>
      <c r="J198" s="41">
        <v>2661.1166666666668</v>
      </c>
      <c r="K198" s="41">
        <v>2698.2833333333338</v>
      </c>
      <c r="L198" s="41">
        <v>2719.0666666666666</v>
      </c>
      <c r="M198" s="31">
        <v>2677.5</v>
      </c>
      <c r="N198" s="31">
        <v>2619.5500000000002</v>
      </c>
      <c r="O198" s="42">
        <v>5230875</v>
      </c>
      <c r="P198" s="43">
        <v>-4.140786749482402E-3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3163.55</v>
      </c>
      <c r="F199" s="40">
        <v>3153.0333333333333</v>
      </c>
      <c r="G199" s="41">
        <v>3129.3166666666666</v>
      </c>
      <c r="H199" s="41">
        <v>3095.0833333333335</v>
      </c>
      <c r="I199" s="41">
        <v>3071.3666666666668</v>
      </c>
      <c r="J199" s="41">
        <v>3187.2666666666664</v>
      </c>
      <c r="K199" s="41">
        <v>3210.9833333333327</v>
      </c>
      <c r="L199" s="41">
        <v>3245.2166666666662</v>
      </c>
      <c r="M199" s="31">
        <v>3176.75</v>
      </c>
      <c r="N199" s="31">
        <v>3118.8</v>
      </c>
      <c r="O199" s="42">
        <v>688750</v>
      </c>
      <c r="P199" s="43">
        <v>1.7355982274741506E-2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572.5</v>
      </c>
      <c r="F200" s="40">
        <v>574.93333333333328</v>
      </c>
      <c r="G200" s="41">
        <v>568.56666666666661</v>
      </c>
      <c r="H200" s="41">
        <v>564.63333333333333</v>
      </c>
      <c r="I200" s="41">
        <v>558.26666666666665</v>
      </c>
      <c r="J200" s="41">
        <v>578.86666666666656</v>
      </c>
      <c r="K200" s="41">
        <v>585.23333333333312</v>
      </c>
      <c r="L200" s="41">
        <v>589.16666666666652</v>
      </c>
      <c r="M200" s="31">
        <v>581.29999999999995</v>
      </c>
      <c r="N200" s="31">
        <v>571</v>
      </c>
      <c r="O200" s="42">
        <v>3252000</v>
      </c>
      <c r="P200" s="43">
        <v>-2.3009664058904738E-3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1146.4000000000001</v>
      </c>
      <c r="F201" s="40">
        <v>1137.0666666666668</v>
      </c>
      <c r="G201" s="41">
        <v>1121.2333333333336</v>
      </c>
      <c r="H201" s="41">
        <v>1096.0666666666668</v>
      </c>
      <c r="I201" s="41">
        <v>1080.2333333333336</v>
      </c>
      <c r="J201" s="41">
        <v>1162.2333333333336</v>
      </c>
      <c r="K201" s="41">
        <v>1178.0666666666671</v>
      </c>
      <c r="L201" s="41">
        <v>1203.2333333333336</v>
      </c>
      <c r="M201" s="31">
        <v>1152.9000000000001</v>
      </c>
      <c r="N201" s="31">
        <v>1111.9000000000001</v>
      </c>
      <c r="O201" s="42">
        <v>2494725</v>
      </c>
      <c r="P201" s="43">
        <v>-1.1774842044801838E-2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650.70000000000005</v>
      </c>
      <c r="F202" s="40">
        <v>649.13333333333333</v>
      </c>
      <c r="G202" s="41">
        <v>643.7166666666667</v>
      </c>
      <c r="H202" s="41">
        <v>636.73333333333335</v>
      </c>
      <c r="I202" s="41">
        <v>631.31666666666672</v>
      </c>
      <c r="J202" s="41">
        <v>656.11666666666667</v>
      </c>
      <c r="K202" s="41">
        <v>661.53333333333342</v>
      </c>
      <c r="L202" s="41">
        <v>668.51666666666665</v>
      </c>
      <c r="M202" s="31">
        <v>654.54999999999995</v>
      </c>
      <c r="N202" s="31">
        <v>642.15</v>
      </c>
      <c r="O202" s="42">
        <v>7351400</v>
      </c>
      <c r="P202" s="43">
        <v>2.8196592911689838E-2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1651.9</v>
      </c>
      <c r="F203" s="40">
        <v>1635.0833333333333</v>
      </c>
      <c r="G203" s="41">
        <v>1605.1666666666665</v>
      </c>
      <c r="H203" s="41">
        <v>1558.4333333333332</v>
      </c>
      <c r="I203" s="41">
        <v>1528.5166666666664</v>
      </c>
      <c r="J203" s="41">
        <v>1681.8166666666666</v>
      </c>
      <c r="K203" s="41">
        <v>1711.7333333333331</v>
      </c>
      <c r="L203" s="41">
        <v>1758.4666666666667</v>
      </c>
      <c r="M203" s="31">
        <v>1665</v>
      </c>
      <c r="N203" s="31">
        <v>1588.35</v>
      </c>
      <c r="O203" s="42">
        <v>1096550</v>
      </c>
      <c r="P203" s="43">
        <v>5.6661045531197302E-2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7675.55</v>
      </c>
      <c r="F204" s="40">
        <v>7682.2833333333328</v>
      </c>
      <c r="G204" s="41">
        <v>7616.5666666666657</v>
      </c>
      <c r="H204" s="41">
        <v>7557.583333333333</v>
      </c>
      <c r="I204" s="41">
        <v>7491.8666666666659</v>
      </c>
      <c r="J204" s="41">
        <v>7741.2666666666655</v>
      </c>
      <c r="K204" s="41">
        <v>7806.9833333333327</v>
      </c>
      <c r="L204" s="41">
        <v>7865.9666666666653</v>
      </c>
      <c r="M204" s="31">
        <v>7748</v>
      </c>
      <c r="N204" s="31">
        <v>7623.3</v>
      </c>
      <c r="O204" s="42">
        <v>1678400</v>
      </c>
      <c r="P204" s="43">
        <v>7.019859602807944E-3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824.6</v>
      </c>
      <c r="F205" s="40">
        <v>822.66666666666663</v>
      </c>
      <c r="G205" s="41">
        <v>817.5333333333333</v>
      </c>
      <c r="H205" s="41">
        <v>810.4666666666667</v>
      </c>
      <c r="I205" s="41">
        <v>805.33333333333337</v>
      </c>
      <c r="J205" s="41">
        <v>829.73333333333323</v>
      </c>
      <c r="K205" s="41">
        <v>834.86666666666667</v>
      </c>
      <c r="L205" s="41">
        <v>841.93333333333317</v>
      </c>
      <c r="M205" s="31">
        <v>827.8</v>
      </c>
      <c r="N205" s="31">
        <v>815.6</v>
      </c>
      <c r="O205" s="42">
        <v>25827100</v>
      </c>
      <c r="P205" s="43">
        <v>9.1943513156557966E-3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334.1</v>
      </c>
      <c r="F206" s="40">
        <v>334.48333333333335</v>
      </c>
      <c r="G206" s="41">
        <v>331.36666666666667</v>
      </c>
      <c r="H206" s="41">
        <v>328.63333333333333</v>
      </c>
      <c r="I206" s="41">
        <v>325.51666666666665</v>
      </c>
      <c r="J206" s="41">
        <v>337.2166666666667</v>
      </c>
      <c r="K206" s="41">
        <v>340.33333333333337</v>
      </c>
      <c r="L206" s="41">
        <v>343.06666666666672</v>
      </c>
      <c r="M206" s="31">
        <v>337.6</v>
      </c>
      <c r="N206" s="31">
        <v>331.75</v>
      </c>
      <c r="O206" s="42">
        <v>55521000</v>
      </c>
      <c r="P206" s="43">
        <v>-5.1105432729696698E-3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1273.2</v>
      </c>
      <c r="F207" s="40">
        <v>1264.8999999999999</v>
      </c>
      <c r="G207" s="41">
        <v>1251.8499999999997</v>
      </c>
      <c r="H207" s="41">
        <v>1230.4999999999998</v>
      </c>
      <c r="I207" s="41">
        <v>1217.4499999999996</v>
      </c>
      <c r="J207" s="41">
        <v>1286.2499999999998</v>
      </c>
      <c r="K207" s="41">
        <v>1299.3</v>
      </c>
      <c r="L207" s="41">
        <v>1320.6499999999999</v>
      </c>
      <c r="M207" s="31">
        <v>1277.95</v>
      </c>
      <c r="N207" s="31">
        <v>1243.55</v>
      </c>
      <c r="O207" s="42">
        <v>3373000</v>
      </c>
      <c r="P207" s="43">
        <v>8.771364076104482E-2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1851.75</v>
      </c>
      <c r="F208" s="40">
        <v>1854.6000000000001</v>
      </c>
      <c r="G208" s="41">
        <v>1839.2000000000003</v>
      </c>
      <c r="H208" s="41">
        <v>1826.65</v>
      </c>
      <c r="I208" s="41">
        <v>1811.2500000000002</v>
      </c>
      <c r="J208" s="41">
        <v>1867.1500000000003</v>
      </c>
      <c r="K208" s="41">
        <v>1882.5500000000004</v>
      </c>
      <c r="L208" s="41">
        <v>1895.1000000000004</v>
      </c>
      <c r="M208" s="31">
        <v>1870</v>
      </c>
      <c r="N208" s="31">
        <v>1842.05</v>
      </c>
      <c r="O208" s="42">
        <v>903500</v>
      </c>
      <c r="P208" s="43">
        <v>-1.8468223791417708E-2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692.6</v>
      </c>
      <c r="F209" s="40">
        <v>691.76666666666677</v>
      </c>
      <c r="G209" s="41">
        <v>682.13333333333355</v>
      </c>
      <c r="H209" s="41">
        <v>671.66666666666674</v>
      </c>
      <c r="I209" s="41">
        <v>662.03333333333353</v>
      </c>
      <c r="J209" s="41">
        <v>702.23333333333358</v>
      </c>
      <c r="K209" s="41">
        <v>711.86666666666679</v>
      </c>
      <c r="L209" s="41">
        <v>722.3333333333336</v>
      </c>
      <c r="M209" s="31">
        <v>701.4</v>
      </c>
      <c r="N209" s="31">
        <v>681.3</v>
      </c>
      <c r="O209" s="42">
        <v>28288000</v>
      </c>
      <c r="P209" s="43">
        <v>2.9672985643982411E-2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326.25</v>
      </c>
      <c r="F210" s="40">
        <v>326.45</v>
      </c>
      <c r="G210" s="41">
        <v>324</v>
      </c>
      <c r="H210" s="41">
        <v>321.75</v>
      </c>
      <c r="I210" s="41">
        <v>319.3</v>
      </c>
      <c r="J210" s="41">
        <v>328.7</v>
      </c>
      <c r="K210" s="41">
        <v>331.14999999999992</v>
      </c>
      <c r="L210" s="41">
        <v>333.4</v>
      </c>
      <c r="M210" s="31">
        <v>328.9</v>
      </c>
      <c r="N210" s="31">
        <v>324.2</v>
      </c>
      <c r="O210" s="42">
        <v>76860000</v>
      </c>
      <c r="P210" s="43">
        <v>-7.7843615661670734E-3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6"/>
      <c r="C213" s="318"/>
      <c r="D213" s="387"/>
      <c r="E213" s="319"/>
      <c r="F213" s="319"/>
      <c r="G213" s="388"/>
      <c r="H213" s="388"/>
      <c r="I213" s="388"/>
      <c r="J213" s="388"/>
      <c r="K213" s="388"/>
      <c r="L213" s="388"/>
      <c r="M213" s="318"/>
      <c r="N213" s="318"/>
      <c r="O213" s="389"/>
      <c r="P213" s="390"/>
    </row>
    <row r="214" spans="1:16" ht="12.75" customHeight="1">
      <c r="A214" s="318"/>
      <c r="B214" s="386"/>
      <c r="C214" s="318"/>
      <c r="D214" s="387"/>
      <c r="E214" s="319"/>
      <c r="F214" s="319"/>
      <c r="G214" s="388"/>
      <c r="H214" s="388"/>
      <c r="I214" s="388"/>
      <c r="J214" s="388"/>
      <c r="K214" s="388"/>
      <c r="L214" s="388"/>
      <c r="M214" s="318"/>
      <c r="N214" s="318"/>
      <c r="O214" s="389"/>
      <c r="P214" s="390"/>
    </row>
    <row r="215" spans="1:16" ht="12.75" customHeight="1">
      <c r="A215" s="318"/>
      <c r="B215" s="386"/>
      <c r="C215" s="318"/>
      <c r="D215" s="387"/>
      <c r="E215" s="319"/>
      <c r="F215" s="319"/>
      <c r="G215" s="388"/>
      <c r="H215" s="388"/>
      <c r="I215" s="388"/>
      <c r="J215" s="388"/>
      <c r="K215" s="388"/>
      <c r="L215" s="388"/>
      <c r="M215" s="318"/>
      <c r="N215" s="318"/>
      <c r="O215" s="389"/>
      <c r="P215" s="390"/>
    </row>
    <row r="216" spans="1:16" ht="12.75" customHeight="1">
      <c r="A216" s="318"/>
      <c r="B216" s="386"/>
      <c r="C216" s="318"/>
      <c r="D216" s="387"/>
      <c r="E216" s="319"/>
      <c r="F216" s="319"/>
      <c r="G216" s="388"/>
      <c r="H216" s="388"/>
      <c r="I216" s="388"/>
      <c r="J216" s="388"/>
      <c r="K216" s="388"/>
      <c r="L216" s="388"/>
      <c r="M216" s="318"/>
      <c r="N216" s="318"/>
      <c r="O216" s="389"/>
      <c r="P216" s="390"/>
    </row>
    <row r="217" spans="1:16" ht="12.75" customHeight="1">
      <c r="A217" s="318"/>
      <c r="B217" s="386"/>
      <c r="C217" s="318"/>
      <c r="D217" s="387"/>
      <c r="E217" s="319"/>
      <c r="F217" s="319"/>
      <c r="G217" s="388"/>
      <c r="H217" s="388"/>
      <c r="I217" s="388"/>
      <c r="J217" s="388"/>
      <c r="K217" s="388"/>
      <c r="L217" s="388"/>
      <c r="M217" s="318"/>
      <c r="N217" s="318"/>
      <c r="O217" s="389"/>
      <c r="P217" s="390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51" t="s">
        <v>16</v>
      </c>
      <c r="B8" s="453"/>
      <c r="C8" s="457" t="s">
        <v>20</v>
      </c>
      <c r="D8" s="457" t="s">
        <v>21</v>
      </c>
      <c r="E8" s="448" t="s">
        <v>22</v>
      </c>
      <c r="F8" s="449"/>
      <c r="G8" s="450"/>
      <c r="H8" s="448" t="s">
        <v>23</v>
      </c>
      <c r="I8" s="449"/>
      <c r="J8" s="450"/>
      <c r="K8" s="26"/>
      <c r="L8" s="53"/>
      <c r="M8" s="53"/>
      <c r="N8" s="1"/>
      <c r="O8" s="1"/>
    </row>
    <row r="9" spans="1:15" ht="36" customHeight="1">
      <c r="A9" s="455"/>
      <c r="B9" s="456"/>
      <c r="C9" s="456"/>
      <c r="D9" s="4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18212.349999999999</v>
      </c>
      <c r="D10" s="35">
        <v>18189.7</v>
      </c>
      <c r="E10" s="35">
        <v>18151.45</v>
      </c>
      <c r="F10" s="35">
        <v>18090.55</v>
      </c>
      <c r="G10" s="35">
        <v>18052.3</v>
      </c>
      <c r="H10" s="35">
        <v>18250.600000000002</v>
      </c>
      <c r="I10" s="35">
        <v>18288.850000000002</v>
      </c>
      <c r="J10" s="35">
        <v>18349.750000000004</v>
      </c>
      <c r="K10" s="37">
        <v>18227.95</v>
      </c>
      <c r="L10" s="37">
        <v>18128.8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38727.550000000003</v>
      </c>
      <c r="D11" s="40">
        <v>38727.866666666669</v>
      </c>
      <c r="E11" s="40">
        <v>38604.28333333334</v>
      </c>
      <c r="F11" s="40">
        <v>38481.01666666667</v>
      </c>
      <c r="G11" s="40">
        <v>38357.433333333342</v>
      </c>
      <c r="H11" s="40">
        <v>38851.133333333339</v>
      </c>
      <c r="I11" s="40">
        <v>38974.716666666667</v>
      </c>
      <c r="J11" s="40">
        <v>39097.983333333337</v>
      </c>
      <c r="K11" s="31">
        <v>38851.449999999997</v>
      </c>
      <c r="L11" s="31">
        <v>38604.6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2422.25</v>
      </c>
      <c r="D12" s="40">
        <v>2417.1666666666665</v>
      </c>
      <c r="E12" s="40">
        <v>2408.6333333333332</v>
      </c>
      <c r="F12" s="40">
        <v>2395.0166666666669</v>
      </c>
      <c r="G12" s="40">
        <v>2386.4833333333336</v>
      </c>
      <c r="H12" s="40">
        <v>2430.7833333333328</v>
      </c>
      <c r="I12" s="40">
        <v>2439.3166666666666</v>
      </c>
      <c r="J12" s="40">
        <v>2452.9333333333325</v>
      </c>
      <c r="K12" s="31">
        <v>2425.6999999999998</v>
      </c>
      <c r="L12" s="31">
        <v>2403.5500000000002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5227.3999999999996</v>
      </c>
      <c r="D13" s="40">
        <v>5212.8499999999995</v>
      </c>
      <c r="E13" s="40">
        <v>5194.7999999999993</v>
      </c>
      <c r="F13" s="40">
        <v>5162.2</v>
      </c>
      <c r="G13" s="40">
        <v>5144.1499999999996</v>
      </c>
      <c r="H13" s="40">
        <v>5245.4499999999989</v>
      </c>
      <c r="I13" s="40">
        <v>5263.5</v>
      </c>
      <c r="J13" s="40">
        <v>5296.0999999999985</v>
      </c>
      <c r="K13" s="31">
        <v>5230.8999999999996</v>
      </c>
      <c r="L13" s="31">
        <v>5180.25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38604.75</v>
      </c>
      <c r="D14" s="40">
        <v>38644.1</v>
      </c>
      <c r="E14" s="40">
        <v>38385.399999999994</v>
      </c>
      <c r="F14" s="40">
        <v>38166.049999999996</v>
      </c>
      <c r="G14" s="40">
        <v>37907.349999999991</v>
      </c>
      <c r="H14" s="40">
        <v>38863.449999999997</v>
      </c>
      <c r="I14" s="40">
        <v>39122.149999999994</v>
      </c>
      <c r="J14" s="40">
        <v>39341.5</v>
      </c>
      <c r="K14" s="31">
        <v>38902.800000000003</v>
      </c>
      <c r="L14" s="31">
        <v>38424.75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4067.7</v>
      </c>
      <c r="D15" s="40">
        <v>4063.0333333333328</v>
      </c>
      <c r="E15" s="40">
        <v>4054.7166666666658</v>
      </c>
      <c r="F15" s="40">
        <v>4041.7333333333331</v>
      </c>
      <c r="G15" s="40">
        <v>4033.4166666666661</v>
      </c>
      <c r="H15" s="40">
        <v>4076.0166666666655</v>
      </c>
      <c r="I15" s="40">
        <v>4084.333333333333</v>
      </c>
      <c r="J15" s="40">
        <v>4097.3166666666657</v>
      </c>
      <c r="K15" s="31">
        <v>4071.35</v>
      </c>
      <c r="L15" s="31">
        <v>4050.05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8840.1</v>
      </c>
      <c r="D16" s="40">
        <v>8814.0333333333328</v>
      </c>
      <c r="E16" s="40">
        <v>8780.6666666666661</v>
      </c>
      <c r="F16" s="40">
        <v>8721.2333333333336</v>
      </c>
      <c r="G16" s="40">
        <v>8687.8666666666668</v>
      </c>
      <c r="H16" s="40">
        <v>8873.4666666666653</v>
      </c>
      <c r="I16" s="40">
        <v>8906.8333333333339</v>
      </c>
      <c r="J16" s="40">
        <v>8966.2666666666646</v>
      </c>
      <c r="K16" s="31">
        <v>8847.4</v>
      </c>
      <c r="L16" s="31">
        <v>8754.6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2314.8000000000002</v>
      </c>
      <c r="D17" s="40">
        <v>2305.5333333333333</v>
      </c>
      <c r="E17" s="40">
        <v>2282.2666666666664</v>
      </c>
      <c r="F17" s="40">
        <v>2249.7333333333331</v>
      </c>
      <c r="G17" s="40">
        <v>2226.4666666666662</v>
      </c>
      <c r="H17" s="40">
        <v>2338.0666666666666</v>
      </c>
      <c r="I17" s="40">
        <v>2361.3333333333339</v>
      </c>
      <c r="J17" s="40">
        <v>2393.8666666666668</v>
      </c>
      <c r="K17" s="31">
        <v>2328.8000000000002</v>
      </c>
      <c r="L17" s="31">
        <v>2273</v>
      </c>
      <c r="M17" s="31">
        <v>3.8019500000000002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1297.3</v>
      </c>
      <c r="D18" s="40">
        <v>1299.3666666666666</v>
      </c>
      <c r="E18" s="40">
        <v>1284.6833333333332</v>
      </c>
      <c r="F18" s="40">
        <v>1272.0666666666666</v>
      </c>
      <c r="G18" s="40">
        <v>1257.3833333333332</v>
      </c>
      <c r="H18" s="40">
        <v>1311.9833333333331</v>
      </c>
      <c r="I18" s="40">
        <v>1326.6666666666665</v>
      </c>
      <c r="J18" s="40">
        <v>1339.2833333333331</v>
      </c>
      <c r="K18" s="31">
        <v>1314.05</v>
      </c>
      <c r="L18" s="31">
        <v>1286.75</v>
      </c>
      <c r="M18" s="31">
        <v>15.124280000000001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1105.25</v>
      </c>
      <c r="D19" s="40">
        <v>1102.4666666666667</v>
      </c>
      <c r="E19" s="40">
        <v>1090.4333333333334</v>
      </c>
      <c r="F19" s="40">
        <v>1075.6166666666668</v>
      </c>
      <c r="G19" s="40">
        <v>1063.5833333333335</v>
      </c>
      <c r="H19" s="40">
        <v>1117.2833333333333</v>
      </c>
      <c r="I19" s="40">
        <v>1129.3166666666666</v>
      </c>
      <c r="J19" s="40">
        <v>1144.1333333333332</v>
      </c>
      <c r="K19" s="31">
        <v>1114.5</v>
      </c>
      <c r="L19" s="31">
        <v>1087.6500000000001</v>
      </c>
      <c r="M19" s="31">
        <v>6.4584200000000003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1830.1</v>
      </c>
      <c r="D20" s="40">
        <v>1837.1333333333332</v>
      </c>
      <c r="E20" s="40">
        <v>1801.2666666666664</v>
      </c>
      <c r="F20" s="40">
        <v>1772.4333333333332</v>
      </c>
      <c r="G20" s="40">
        <v>1736.5666666666664</v>
      </c>
      <c r="H20" s="40">
        <v>1865.9666666666665</v>
      </c>
      <c r="I20" s="40">
        <v>1901.8333333333333</v>
      </c>
      <c r="J20" s="40">
        <v>1930.6666666666665</v>
      </c>
      <c r="K20" s="31">
        <v>1873</v>
      </c>
      <c r="L20" s="31">
        <v>1808.3</v>
      </c>
      <c r="M20" s="31">
        <v>25.189119999999999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1647.55</v>
      </c>
      <c r="D21" s="40">
        <v>1627.1833333333334</v>
      </c>
      <c r="E21" s="40">
        <v>1587.3666666666668</v>
      </c>
      <c r="F21" s="40">
        <v>1527.1833333333334</v>
      </c>
      <c r="G21" s="40">
        <v>1487.3666666666668</v>
      </c>
      <c r="H21" s="40">
        <v>1687.3666666666668</v>
      </c>
      <c r="I21" s="40">
        <v>1727.1833333333334</v>
      </c>
      <c r="J21" s="40">
        <v>1787.3666666666668</v>
      </c>
      <c r="K21" s="31">
        <v>1667</v>
      </c>
      <c r="L21" s="31">
        <v>1567</v>
      </c>
      <c r="M21" s="31">
        <v>20.7056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763.55</v>
      </c>
      <c r="D22" s="40">
        <v>764.15</v>
      </c>
      <c r="E22" s="40">
        <v>753.4</v>
      </c>
      <c r="F22" s="40">
        <v>743.25</v>
      </c>
      <c r="G22" s="40">
        <v>732.5</v>
      </c>
      <c r="H22" s="40">
        <v>774.3</v>
      </c>
      <c r="I22" s="40">
        <v>785.05</v>
      </c>
      <c r="J22" s="40">
        <v>795.19999999999993</v>
      </c>
      <c r="K22" s="31">
        <v>774.9</v>
      </c>
      <c r="L22" s="31">
        <v>754</v>
      </c>
      <c r="M22" s="31">
        <v>57.757980000000003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1796.7</v>
      </c>
      <c r="D23" s="40">
        <v>1788.8999999999999</v>
      </c>
      <c r="E23" s="40">
        <v>1772.7999999999997</v>
      </c>
      <c r="F23" s="40">
        <v>1748.8999999999999</v>
      </c>
      <c r="G23" s="40">
        <v>1732.7999999999997</v>
      </c>
      <c r="H23" s="40">
        <v>1812.7999999999997</v>
      </c>
      <c r="I23" s="40">
        <v>1828.8999999999996</v>
      </c>
      <c r="J23" s="40">
        <v>1852.7999999999997</v>
      </c>
      <c r="K23" s="31">
        <v>1805</v>
      </c>
      <c r="L23" s="31">
        <v>1765</v>
      </c>
      <c r="M23" s="31">
        <v>1.21926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1928.25</v>
      </c>
      <c r="D24" s="40">
        <v>1902.9166666666667</v>
      </c>
      <c r="E24" s="40">
        <v>1847.8333333333335</v>
      </c>
      <c r="F24" s="40">
        <v>1767.4166666666667</v>
      </c>
      <c r="G24" s="40">
        <v>1712.3333333333335</v>
      </c>
      <c r="H24" s="40">
        <v>1983.3333333333335</v>
      </c>
      <c r="I24" s="40">
        <v>2038.416666666667</v>
      </c>
      <c r="J24" s="40">
        <v>2118.8333333333335</v>
      </c>
      <c r="K24" s="31">
        <v>1958</v>
      </c>
      <c r="L24" s="31">
        <v>1822.5</v>
      </c>
      <c r="M24" s="31">
        <v>1.0893299999999999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134.25</v>
      </c>
      <c r="D25" s="40">
        <v>134.53333333333333</v>
      </c>
      <c r="E25" s="40">
        <v>132.26666666666665</v>
      </c>
      <c r="F25" s="40">
        <v>130.28333333333333</v>
      </c>
      <c r="G25" s="40">
        <v>128.01666666666665</v>
      </c>
      <c r="H25" s="40">
        <v>136.51666666666665</v>
      </c>
      <c r="I25" s="40">
        <v>138.78333333333336</v>
      </c>
      <c r="J25" s="40">
        <v>140.76666666666665</v>
      </c>
      <c r="K25" s="31">
        <v>136.80000000000001</v>
      </c>
      <c r="L25" s="31">
        <v>132.55000000000001</v>
      </c>
      <c r="M25" s="31">
        <v>39.398670000000003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301.05</v>
      </c>
      <c r="D26" s="40">
        <v>301.28333333333336</v>
      </c>
      <c r="E26" s="40">
        <v>294.7166666666667</v>
      </c>
      <c r="F26" s="40">
        <v>288.38333333333333</v>
      </c>
      <c r="G26" s="40">
        <v>281.81666666666666</v>
      </c>
      <c r="H26" s="40">
        <v>307.61666666666673</v>
      </c>
      <c r="I26" s="40">
        <v>314.18333333333345</v>
      </c>
      <c r="J26" s="40">
        <v>320.51666666666677</v>
      </c>
      <c r="K26" s="31">
        <v>307.85000000000002</v>
      </c>
      <c r="L26" s="31">
        <v>294.95</v>
      </c>
      <c r="M26" s="31">
        <v>83.322540000000004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2302.1999999999998</v>
      </c>
      <c r="D27" s="40">
        <v>2291.4666666666667</v>
      </c>
      <c r="E27" s="40">
        <v>2272.9333333333334</v>
      </c>
      <c r="F27" s="40">
        <v>2243.6666666666665</v>
      </c>
      <c r="G27" s="40">
        <v>2225.1333333333332</v>
      </c>
      <c r="H27" s="40">
        <v>2320.7333333333336</v>
      </c>
      <c r="I27" s="40">
        <v>2339.2666666666673</v>
      </c>
      <c r="J27" s="40">
        <v>2368.5333333333338</v>
      </c>
      <c r="K27" s="31">
        <v>2310</v>
      </c>
      <c r="L27" s="31">
        <v>2262.1999999999998</v>
      </c>
      <c r="M27" s="31">
        <v>0.34956999999999999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807</v>
      </c>
      <c r="D28" s="40">
        <v>813.2166666666667</v>
      </c>
      <c r="E28" s="40">
        <v>799.78333333333342</v>
      </c>
      <c r="F28" s="40">
        <v>792.56666666666672</v>
      </c>
      <c r="G28" s="40">
        <v>779.13333333333344</v>
      </c>
      <c r="H28" s="40">
        <v>820.43333333333339</v>
      </c>
      <c r="I28" s="40">
        <v>833.86666666666679</v>
      </c>
      <c r="J28" s="40">
        <v>841.08333333333337</v>
      </c>
      <c r="K28" s="31">
        <v>826.65</v>
      </c>
      <c r="L28" s="31">
        <v>806</v>
      </c>
      <c r="M28" s="31">
        <v>3.0648200000000001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3695.75</v>
      </c>
      <c r="D29" s="40">
        <v>3698.3166666666671</v>
      </c>
      <c r="E29" s="40">
        <v>3663.6333333333341</v>
      </c>
      <c r="F29" s="40">
        <v>3631.5166666666669</v>
      </c>
      <c r="G29" s="40">
        <v>3596.8333333333339</v>
      </c>
      <c r="H29" s="40">
        <v>3730.4333333333343</v>
      </c>
      <c r="I29" s="40">
        <v>3765.1166666666677</v>
      </c>
      <c r="J29" s="40">
        <v>3797.2333333333345</v>
      </c>
      <c r="K29" s="31">
        <v>3733</v>
      </c>
      <c r="L29" s="31">
        <v>3666.2</v>
      </c>
      <c r="M29" s="31">
        <v>1.66642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631.35</v>
      </c>
      <c r="D30" s="40">
        <v>633.16666666666663</v>
      </c>
      <c r="E30" s="40">
        <v>628.33333333333326</v>
      </c>
      <c r="F30" s="40">
        <v>625.31666666666661</v>
      </c>
      <c r="G30" s="40">
        <v>620.48333333333323</v>
      </c>
      <c r="H30" s="40">
        <v>636.18333333333328</v>
      </c>
      <c r="I30" s="40">
        <v>641.01666666666654</v>
      </c>
      <c r="J30" s="40">
        <v>644.0333333333333</v>
      </c>
      <c r="K30" s="31">
        <v>638</v>
      </c>
      <c r="L30" s="31">
        <v>630.15</v>
      </c>
      <c r="M30" s="31">
        <v>5.9155800000000003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397.9</v>
      </c>
      <c r="D31" s="40">
        <v>398.75</v>
      </c>
      <c r="E31" s="40">
        <v>394.8</v>
      </c>
      <c r="F31" s="40">
        <v>391.7</v>
      </c>
      <c r="G31" s="40">
        <v>387.75</v>
      </c>
      <c r="H31" s="40">
        <v>401.85</v>
      </c>
      <c r="I31" s="40">
        <v>405.80000000000007</v>
      </c>
      <c r="J31" s="40">
        <v>408.90000000000003</v>
      </c>
      <c r="K31" s="31">
        <v>402.7</v>
      </c>
      <c r="L31" s="31">
        <v>395.65</v>
      </c>
      <c r="M31" s="31">
        <v>13.706630000000001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5014.3999999999996</v>
      </c>
      <c r="D32" s="40">
        <v>5039.6833333333334</v>
      </c>
      <c r="E32" s="40">
        <v>4980.3666666666668</v>
      </c>
      <c r="F32" s="40">
        <v>4946.333333333333</v>
      </c>
      <c r="G32" s="40">
        <v>4887.0166666666664</v>
      </c>
      <c r="H32" s="40">
        <v>5073.7166666666672</v>
      </c>
      <c r="I32" s="40">
        <v>5133.0333333333347</v>
      </c>
      <c r="J32" s="40">
        <v>5167.0666666666675</v>
      </c>
      <c r="K32" s="31">
        <v>5099</v>
      </c>
      <c r="L32" s="31">
        <v>5005.6499999999996</v>
      </c>
      <c r="M32" s="31">
        <v>3.6021899999999998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233.65</v>
      </c>
      <c r="D33" s="40">
        <v>233.29999999999998</v>
      </c>
      <c r="E33" s="40">
        <v>230.84999999999997</v>
      </c>
      <c r="F33" s="40">
        <v>228.04999999999998</v>
      </c>
      <c r="G33" s="40">
        <v>225.59999999999997</v>
      </c>
      <c r="H33" s="40">
        <v>236.09999999999997</v>
      </c>
      <c r="I33" s="40">
        <v>238.54999999999995</v>
      </c>
      <c r="J33" s="40">
        <v>241.34999999999997</v>
      </c>
      <c r="K33" s="31">
        <v>235.75</v>
      </c>
      <c r="L33" s="31">
        <v>230.5</v>
      </c>
      <c r="M33" s="31">
        <v>24.303039999999999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138.9</v>
      </c>
      <c r="D34" s="40">
        <v>137.56666666666669</v>
      </c>
      <c r="E34" s="40">
        <v>135.83333333333337</v>
      </c>
      <c r="F34" s="40">
        <v>132.76666666666668</v>
      </c>
      <c r="G34" s="40">
        <v>131.03333333333336</v>
      </c>
      <c r="H34" s="40">
        <v>140.63333333333338</v>
      </c>
      <c r="I34" s="40">
        <v>142.36666666666667</v>
      </c>
      <c r="J34" s="40">
        <v>145.43333333333339</v>
      </c>
      <c r="K34" s="31">
        <v>139.30000000000001</v>
      </c>
      <c r="L34" s="31">
        <v>134.5</v>
      </c>
      <c r="M34" s="31">
        <v>119.01175000000001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3543.8</v>
      </c>
      <c r="D35" s="40">
        <v>3553.4166666666665</v>
      </c>
      <c r="E35" s="40">
        <v>3524.3833333333332</v>
      </c>
      <c r="F35" s="40">
        <v>3504.9666666666667</v>
      </c>
      <c r="G35" s="40">
        <v>3475.9333333333334</v>
      </c>
      <c r="H35" s="40">
        <v>3572.833333333333</v>
      </c>
      <c r="I35" s="40">
        <v>3601.8666666666668</v>
      </c>
      <c r="J35" s="40">
        <v>3621.2833333333328</v>
      </c>
      <c r="K35" s="31">
        <v>3582.45</v>
      </c>
      <c r="L35" s="31">
        <v>3534</v>
      </c>
      <c r="M35" s="31">
        <v>5.94543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2485.6</v>
      </c>
      <c r="D36" s="40">
        <v>2474.9333333333334</v>
      </c>
      <c r="E36" s="40">
        <v>2455.8666666666668</v>
      </c>
      <c r="F36" s="40">
        <v>2426.1333333333332</v>
      </c>
      <c r="G36" s="40">
        <v>2407.0666666666666</v>
      </c>
      <c r="H36" s="40">
        <v>2504.666666666667</v>
      </c>
      <c r="I36" s="40">
        <v>2523.7333333333336</v>
      </c>
      <c r="J36" s="40">
        <v>2553.4666666666672</v>
      </c>
      <c r="K36" s="31">
        <v>2494</v>
      </c>
      <c r="L36" s="31">
        <v>2445.1999999999998</v>
      </c>
      <c r="M36" s="31">
        <v>3.00468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716.9</v>
      </c>
      <c r="D37" s="40">
        <v>717.45000000000016</v>
      </c>
      <c r="E37" s="40">
        <v>710.90000000000032</v>
      </c>
      <c r="F37" s="40">
        <v>704.9000000000002</v>
      </c>
      <c r="G37" s="40">
        <v>698.35000000000036</v>
      </c>
      <c r="H37" s="40">
        <v>723.45000000000027</v>
      </c>
      <c r="I37" s="40">
        <v>730.00000000000023</v>
      </c>
      <c r="J37" s="40">
        <v>736.00000000000023</v>
      </c>
      <c r="K37" s="31">
        <v>724</v>
      </c>
      <c r="L37" s="31">
        <v>711.45</v>
      </c>
      <c r="M37" s="31">
        <v>11.369540000000001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4276.1000000000004</v>
      </c>
      <c r="D38" s="40">
        <v>4313.8</v>
      </c>
      <c r="E38" s="40">
        <v>4127.6000000000004</v>
      </c>
      <c r="F38" s="40">
        <v>3979.1000000000004</v>
      </c>
      <c r="G38" s="40">
        <v>3792.9000000000005</v>
      </c>
      <c r="H38" s="40">
        <v>4462.3</v>
      </c>
      <c r="I38" s="40">
        <v>4648.4999999999991</v>
      </c>
      <c r="J38" s="40">
        <v>4797</v>
      </c>
      <c r="K38" s="31">
        <v>4500</v>
      </c>
      <c r="L38" s="31">
        <v>4165.3</v>
      </c>
      <c r="M38" s="31">
        <v>25.210429999999999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746.85</v>
      </c>
      <c r="D39" s="40">
        <v>747.15000000000009</v>
      </c>
      <c r="E39" s="40">
        <v>742.85000000000014</v>
      </c>
      <c r="F39" s="40">
        <v>738.85</v>
      </c>
      <c r="G39" s="40">
        <v>734.55000000000007</v>
      </c>
      <c r="H39" s="40">
        <v>751.1500000000002</v>
      </c>
      <c r="I39" s="40">
        <v>755.45000000000016</v>
      </c>
      <c r="J39" s="40">
        <v>759.45000000000027</v>
      </c>
      <c r="K39" s="31">
        <v>751.45</v>
      </c>
      <c r="L39" s="31">
        <v>743.15</v>
      </c>
      <c r="M39" s="31">
        <v>52.945630000000001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3440.1</v>
      </c>
      <c r="D40" s="40">
        <v>3435.4500000000003</v>
      </c>
      <c r="E40" s="40">
        <v>3418.9000000000005</v>
      </c>
      <c r="F40" s="40">
        <v>3397.7000000000003</v>
      </c>
      <c r="G40" s="40">
        <v>3381.1500000000005</v>
      </c>
      <c r="H40" s="40">
        <v>3456.6500000000005</v>
      </c>
      <c r="I40" s="40">
        <v>3473.2000000000007</v>
      </c>
      <c r="J40" s="40">
        <v>3494.4000000000005</v>
      </c>
      <c r="K40" s="31">
        <v>3452</v>
      </c>
      <c r="L40" s="31">
        <v>3414.25</v>
      </c>
      <c r="M40" s="31">
        <v>1.9845200000000001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7774.5</v>
      </c>
      <c r="D41" s="40">
        <v>7778.4333333333334</v>
      </c>
      <c r="E41" s="40">
        <v>7687.8666666666668</v>
      </c>
      <c r="F41" s="40">
        <v>7601.2333333333336</v>
      </c>
      <c r="G41" s="40">
        <v>7510.666666666667</v>
      </c>
      <c r="H41" s="40">
        <v>7865.0666666666666</v>
      </c>
      <c r="I41" s="40">
        <v>7955.6333333333341</v>
      </c>
      <c r="J41" s="40">
        <v>8042.2666666666664</v>
      </c>
      <c r="K41" s="31">
        <v>7869</v>
      </c>
      <c r="L41" s="31">
        <v>7691.8</v>
      </c>
      <c r="M41" s="31">
        <v>14.58404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17935.3</v>
      </c>
      <c r="D42" s="40">
        <v>17958.433333333334</v>
      </c>
      <c r="E42" s="40">
        <v>17726.866666666669</v>
      </c>
      <c r="F42" s="40">
        <v>17518.433333333334</v>
      </c>
      <c r="G42" s="40">
        <v>17286.866666666669</v>
      </c>
      <c r="H42" s="40">
        <v>18166.866666666669</v>
      </c>
      <c r="I42" s="40">
        <v>18398.433333333334</v>
      </c>
      <c r="J42" s="40">
        <v>18606.866666666669</v>
      </c>
      <c r="K42" s="31">
        <v>18190</v>
      </c>
      <c r="L42" s="31">
        <v>17750</v>
      </c>
      <c r="M42" s="31">
        <v>2.23394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5320.05</v>
      </c>
      <c r="D43" s="40">
        <v>5303.3499999999995</v>
      </c>
      <c r="E43" s="40">
        <v>5266.6999999999989</v>
      </c>
      <c r="F43" s="40">
        <v>5213.3499999999995</v>
      </c>
      <c r="G43" s="40">
        <v>5176.6999999999989</v>
      </c>
      <c r="H43" s="40">
        <v>5356.6999999999989</v>
      </c>
      <c r="I43" s="40">
        <v>5393.3499999999985</v>
      </c>
      <c r="J43" s="40">
        <v>5446.6999999999989</v>
      </c>
      <c r="K43" s="31">
        <v>5340</v>
      </c>
      <c r="L43" s="31">
        <v>5250</v>
      </c>
      <c r="M43" s="31">
        <v>0.20238999999999999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2450.6999999999998</v>
      </c>
      <c r="D44" s="40">
        <v>2432.4833333333331</v>
      </c>
      <c r="E44" s="40">
        <v>2409.9666666666662</v>
      </c>
      <c r="F44" s="40">
        <v>2369.2333333333331</v>
      </c>
      <c r="G44" s="40">
        <v>2346.7166666666662</v>
      </c>
      <c r="H44" s="40">
        <v>2473.2166666666662</v>
      </c>
      <c r="I44" s="40">
        <v>2495.7333333333336</v>
      </c>
      <c r="J44" s="40">
        <v>2536.4666666666662</v>
      </c>
      <c r="K44" s="31">
        <v>2455</v>
      </c>
      <c r="L44" s="31">
        <v>2391.75</v>
      </c>
      <c r="M44" s="31">
        <v>2.3893300000000002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283.64999999999998</v>
      </c>
      <c r="D45" s="40">
        <v>282.11666666666662</v>
      </c>
      <c r="E45" s="40">
        <v>279.53333333333325</v>
      </c>
      <c r="F45" s="40">
        <v>275.41666666666663</v>
      </c>
      <c r="G45" s="40">
        <v>272.83333333333326</v>
      </c>
      <c r="H45" s="40">
        <v>286.23333333333323</v>
      </c>
      <c r="I45" s="40">
        <v>288.81666666666661</v>
      </c>
      <c r="J45" s="40">
        <v>292.93333333333322</v>
      </c>
      <c r="K45" s="31">
        <v>284.7</v>
      </c>
      <c r="L45" s="31">
        <v>278</v>
      </c>
      <c r="M45" s="31">
        <v>66.277280000000005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92.75</v>
      </c>
      <c r="D46" s="40">
        <v>92.783333333333346</v>
      </c>
      <c r="E46" s="40">
        <v>92.066666666666691</v>
      </c>
      <c r="F46" s="40">
        <v>91.38333333333334</v>
      </c>
      <c r="G46" s="40">
        <v>90.666666666666686</v>
      </c>
      <c r="H46" s="40">
        <v>93.466666666666697</v>
      </c>
      <c r="I46" s="40">
        <v>94.183333333333366</v>
      </c>
      <c r="J46" s="40">
        <v>94.866666666666703</v>
      </c>
      <c r="K46" s="31">
        <v>93.5</v>
      </c>
      <c r="L46" s="31">
        <v>92.1</v>
      </c>
      <c r="M46" s="31">
        <v>239.47845000000001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54.65</v>
      </c>
      <c r="D47" s="40">
        <v>54.833333333333336</v>
      </c>
      <c r="E47" s="40">
        <v>54.266666666666673</v>
      </c>
      <c r="F47" s="40">
        <v>53.88333333333334</v>
      </c>
      <c r="G47" s="40">
        <v>53.316666666666677</v>
      </c>
      <c r="H47" s="40">
        <v>55.216666666666669</v>
      </c>
      <c r="I47" s="40">
        <v>55.783333333333331</v>
      </c>
      <c r="J47" s="40">
        <v>56.166666666666664</v>
      </c>
      <c r="K47" s="31">
        <v>55.4</v>
      </c>
      <c r="L47" s="31">
        <v>54.45</v>
      </c>
      <c r="M47" s="31">
        <v>36.000039999999998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1983.6</v>
      </c>
      <c r="D48" s="40">
        <v>1965.5666666666666</v>
      </c>
      <c r="E48" s="40">
        <v>1943.4833333333331</v>
      </c>
      <c r="F48" s="40">
        <v>1903.3666666666666</v>
      </c>
      <c r="G48" s="40">
        <v>1881.2833333333331</v>
      </c>
      <c r="H48" s="40">
        <v>2005.6833333333332</v>
      </c>
      <c r="I48" s="40">
        <v>2027.7666666666667</v>
      </c>
      <c r="J48" s="40">
        <v>2067.8833333333332</v>
      </c>
      <c r="K48" s="31">
        <v>1987.65</v>
      </c>
      <c r="L48" s="31">
        <v>1925.45</v>
      </c>
      <c r="M48" s="31">
        <v>8.1119400000000006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788.9</v>
      </c>
      <c r="D49" s="40">
        <v>786.98333333333323</v>
      </c>
      <c r="E49" s="40">
        <v>783.16666666666652</v>
      </c>
      <c r="F49" s="40">
        <v>777.43333333333328</v>
      </c>
      <c r="G49" s="40">
        <v>773.61666666666656</v>
      </c>
      <c r="H49" s="40">
        <v>792.71666666666647</v>
      </c>
      <c r="I49" s="40">
        <v>796.5333333333333</v>
      </c>
      <c r="J49" s="40">
        <v>802.26666666666642</v>
      </c>
      <c r="K49" s="31">
        <v>790.8</v>
      </c>
      <c r="L49" s="31">
        <v>781.25</v>
      </c>
      <c r="M49" s="31">
        <v>2.5840000000000001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210.6</v>
      </c>
      <c r="D50" s="40">
        <v>210.44999999999996</v>
      </c>
      <c r="E50" s="40">
        <v>208.94999999999993</v>
      </c>
      <c r="F50" s="40">
        <v>207.29999999999998</v>
      </c>
      <c r="G50" s="40">
        <v>205.79999999999995</v>
      </c>
      <c r="H50" s="40">
        <v>212.09999999999991</v>
      </c>
      <c r="I50" s="40">
        <v>213.59999999999997</v>
      </c>
      <c r="J50" s="40">
        <v>215.24999999999989</v>
      </c>
      <c r="K50" s="31">
        <v>211.95</v>
      </c>
      <c r="L50" s="31">
        <v>208.8</v>
      </c>
      <c r="M50" s="31">
        <v>25.982479999999999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760.5</v>
      </c>
      <c r="D51" s="40">
        <v>753.9666666666667</v>
      </c>
      <c r="E51" s="40">
        <v>742.18333333333339</v>
      </c>
      <c r="F51" s="40">
        <v>723.86666666666667</v>
      </c>
      <c r="G51" s="40">
        <v>712.08333333333337</v>
      </c>
      <c r="H51" s="40">
        <v>772.28333333333342</v>
      </c>
      <c r="I51" s="40">
        <v>784.06666666666672</v>
      </c>
      <c r="J51" s="40">
        <v>802.38333333333344</v>
      </c>
      <c r="K51" s="31">
        <v>765.75</v>
      </c>
      <c r="L51" s="31">
        <v>735.65</v>
      </c>
      <c r="M51" s="31">
        <v>31.362629999999999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62.35</v>
      </c>
      <c r="D52" s="40">
        <v>62.083333333333336</v>
      </c>
      <c r="E52" s="40">
        <v>61.56666666666667</v>
      </c>
      <c r="F52" s="40">
        <v>60.783333333333331</v>
      </c>
      <c r="G52" s="40">
        <v>60.266666666666666</v>
      </c>
      <c r="H52" s="40">
        <v>62.866666666666674</v>
      </c>
      <c r="I52" s="40">
        <v>63.38333333333334</v>
      </c>
      <c r="J52" s="40">
        <v>64.166666666666686</v>
      </c>
      <c r="K52" s="31">
        <v>62.6</v>
      </c>
      <c r="L52" s="31">
        <v>61.3</v>
      </c>
      <c r="M52" s="31">
        <v>227.51471000000001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388.7</v>
      </c>
      <c r="D53" s="40">
        <v>390.40000000000003</v>
      </c>
      <c r="E53" s="40">
        <v>384.85000000000008</v>
      </c>
      <c r="F53" s="40">
        <v>381.00000000000006</v>
      </c>
      <c r="G53" s="40">
        <v>375.4500000000001</v>
      </c>
      <c r="H53" s="40">
        <v>394.25000000000006</v>
      </c>
      <c r="I53" s="40">
        <v>399.8</v>
      </c>
      <c r="J53" s="40">
        <v>403.65000000000003</v>
      </c>
      <c r="K53" s="31">
        <v>395.95</v>
      </c>
      <c r="L53" s="31">
        <v>386.55</v>
      </c>
      <c r="M53" s="31">
        <v>46.234099999999998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730.2</v>
      </c>
      <c r="D54" s="40">
        <v>722.36666666666679</v>
      </c>
      <c r="E54" s="40">
        <v>712.03333333333353</v>
      </c>
      <c r="F54" s="40">
        <v>693.86666666666679</v>
      </c>
      <c r="G54" s="40">
        <v>683.53333333333353</v>
      </c>
      <c r="H54" s="40">
        <v>740.53333333333353</v>
      </c>
      <c r="I54" s="40">
        <v>750.86666666666679</v>
      </c>
      <c r="J54" s="40">
        <v>769.03333333333353</v>
      </c>
      <c r="K54" s="31">
        <v>732.7</v>
      </c>
      <c r="L54" s="31">
        <v>704.2</v>
      </c>
      <c r="M54" s="31">
        <v>123.66952999999999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364.85</v>
      </c>
      <c r="D55" s="40">
        <v>362.4666666666667</v>
      </c>
      <c r="E55" s="40">
        <v>358.93333333333339</v>
      </c>
      <c r="F55" s="40">
        <v>353.01666666666671</v>
      </c>
      <c r="G55" s="40">
        <v>349.48333333333341</v>
      </c>
      <c r="H55" s="40">
        <v>368.38333333333338</v>
      </c>
      <c r="I55" s="40">
        <v>371.91666666666669</v>
      </c>
      <c r="J55" s="40">
        <v>377.83333333333337</v>
      </c>
      <c r="K55" s="31">
        <v>366</v>
      </c>
      <c r="L55" s="31">
        <v>356.55</v>
      </c>
      <c r="M55" s="31">
        <v>17.3827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17405.05</v>
      </c>
      <c r="D56" s="40">
        <v>17385.016666666666</v>
      </c>
      <c r="E56" s="40">
        <v>17320.033333333333</v>
      </c>
      <c r="F56" s="40">
        <v>17235.016666666666</v>
      </c>
      <c r="G56" s="40">
        <v>17170.033333333333</v>
      </c>
      <c r="H56" s="40">
        <v>17470.033333333333</v>
      </c>
      <c r="I56" s="40">
        <v>17535.016666666663</v>
      </c>
      <c r="J56" s="40">
        <v>17620.033333333333</v>
      </c>
      <c r="K56" s="31">
        <v>17450</v>
      </c>
      <c r="L56" s="31">
        <v>17300</v>
      </c>
      <c r="M56" s="31">
        <v>0.14693000000000001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3700.2</v>
      </c>
      <c r="D57" s="40">
        <v>3716.9833333333336</v>
      </c>
      <c r="E57" s="40">
        <v>3674.2166666666672</v>
      </c>
      <c r="F57" s="40">
        <v>3648.2333333333336</v>
      </c>
      <c r="G57" s="40">
        <v>3605.4666666666672</v>
      </c>
      <c r="H57" s="40">
        <v>3742.9666666666672</v>
      </c>
      <c r="I57" s="40">
        <v>3785.7333333333336</v>
      </c>
      <c r="J57" s="40">
        <v>3811.7166666666672</v>
      </c>
      <c r="K57" s="31">
        <v>3759.75</v>
      </c>
      <c r="L57" s="31">
        <v>3691</v>
      </c>
      <c r="M57" s="31">
        <v>3.1109499999999999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443.4</v>
      </c>
      <c r="D58" s="40">
        <v>444.51666666666665</v>
      </c>
      <c r="E58" s="40">
        <v>440.38333333333333</v>
      </c>
      <c r="F58" s="40">
        <v>437.36666666666667</v>
      </c>
      <c r="G58" s="40">
        <v>433.23333333333335</v>
      </c>
      <c r="H58" s="40">
        <v>447.5333333333333</v>
      </c>
      <c r="I58" s="40">
        <v>451.66666666666663</v>
      </c>
      <c r="J58" s="40">
        <v>454.68333333333328</v>
      </c>
      <c r="K58" s="31">
        <v>448.65</v>
      </c>
      <c r="L58" s="31">
        <v>441.5</v>
      </c>
      <c r="M58" s="31">
        <v>17.32348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222.75</v>
      </c>
      <c r="D59" s="40">
        <v>223.46666666666667</v>
      </c>
      <c r="E59" s="40">
        <v>220.78333333333333</v>
      </c>
      <c r="F59" s="40">
        <v>218.81666666666666</v>
      </c>
      <c r="G59" s="40">
        <v>216.13333333333333</v>
      </c>
      <c r="H59" s="40">
        <v>225.43333333333334</v>
      </c>
      <c r="I59" s="40">
        <v>228.11666666666667</v>
      </c>
      <c r="J59" s="40">
        <v>230.08333333333334</v>
      </c>
      <c r="K59" s="31">
        <v>226.15</v>
      </c>
      <c r="L59" s="31">
        <v>221.5</v>
      </c>
      <c r="M59" s="31">
        <v>80.845579999999998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124.8</v>
      </c>
      <c r="D60" s="40">
        <v>124.43333333333334</v>
      </c>
      <c r="E60" s="40">
        <v>123.91666666666667</v>
      </c>
      <c r="F60" s="40">
        <v>123.03333333333333</v>
      </c>
      <c r="G60" s="40">
        <v>122.51666666666667</v>
      </c>
      <c r="H60" s="40">
        <v>125.31666666666668</v>
      </c>
      <c r="I60" s="40">
        <v>125.83333333333333</v>
      </c>
      <c r="J60" s="40">
        <v>126.71666666666668</v>
      </c>
      <c r="K60" s="31">
        <v>124.95</v>
      </c>
      <c r="L60" s="31">
        <v>123.55</v>
      </c>
      <c r="M60" s="31">
        <v>6.8456000000000001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598.45000000000005</v>
      </c>
      <c r="D61" s="40">
        <v>593.23333333333335</v>
      </c>
      <c r="E61" s="40">
        <v>584.4666666666667</v>
      </c>
      <c r="F61" s="40">
        <v>570.48333333333335</v>
      </c>
      <c r="G61" s="40">
        <v>561.7166666666667</v>
      </c>
      <c r="H61" s="40">
        <v>607.2166666666667</v>
      </c>
      <c r="I61" s="40">
        <v>615.98333333333335</v>
      </c>
      <c r="J61" s="40">
        <v>629.9666666666667</v>
      </c>
      <c r="K61" s="31">
        <v>602</v>
      </c>
      <c r="L61" s="31">
        <v>579.25</v>
      </c>
      <c r="M61" s="31">
        <v>33.858730000000001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906.2</v>
      </c>
      <c r="D62" s="40">
        <v>908.6</v>
      </c>
      <c r="E62" s="40">
        <v>898.80000000000007</v>
      </c>
      <c r="F62" s="40">
        <v>891.40000000000009</v>
      </c>
      <c r="G62" s="40">
        <v>881.60000000000014</v>
      </c>
      <c r="H62" s="40">
        <v>916</v>
      </c>
      <c r="I62" s="40">
        <v>925.8</v>
      </c>
      <c r="J62" s="40">
        <v>933.19999999999993</v>
      </c>
      <c r="K62" s="31">
        <v>918.4</v>
      </c>
      <c r="L62" s="31">
        <v>901.2</v>
      </c>
      <c r="M62" s="31">
        <v>20.905370000000001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145.65</v>
      </c>
      <c r="D63" s="40">
        <v>145.46666666666667</v>
      </c>
      <c r="E63" s="40">
        <v>144.68333333333334</v>
      </c>
      <c r="F63" s="40">
        <v>143.71666666666667</v>
      </c>
      <c r="G63" s="40">
        <v>142.93333333333334</v>
      </c>
      <c r="H63" s="40">
        <v>146.43333333333334</v>
      </c>
      <c r="I63" s="40">
        <v>147.2166666666667</v>
      </c>
      <c r="J63" s="40">
        <v>148.18333333333334</v>
      </c>
      <c r="K63" s="31">
        <v>146.25</v>
      </c>
      <c r="L63" s="31">
        <v>144.5</v>
      </c>
      <c r="M63" s="31">
        <v>9.5709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159.35</v>
      </c>
      <c r="D64" s="40">
        <v>159.53333333333333</v>
      </c>
      <c r="E64" s="40">
        <v>158.31666666666666</v>
      </c>
      <c r="F64" s="40">
        <v>157.28333333333333</v>
      </c>
      <c r="G64" s="40">
        <v>156.06666666666666</v>
      </c>
      <c r="H64" s="40">
        <v>160.56666666666666</v>
      </c>
      <c r="I64" s="40">
        <v>161.7833333333333</v>
      </c>
      <c r="J64" s="40">
        <v>162.81666666666666</v>
      </c>
      <c r="K64" s="31">
        <v>160.75</v>
      </c>
      <c r="L64" s="31">
        <v>158.5</v>
      </c>
      <c r="M64" s="31">
        <v>63.34581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5788.35</v>
      </c>
      <c r="D65" s="40">
        <v>5786.3666666666659</v>
      </c>
      <c r="E65" s="40">
        <v>5733.9833333333318</v>
      </c>
      <c r="F65" s="40">
        <v>5679.6166666666659</v>
      </c>
      <c r="G65" s="40">
        <v>5627.2333333333318</v>
      </c>
      <c r="H65" s="40">
        <v>5840.7333333333318</v>
      </c>
      <c r="I65" s="40">
        <v>5893.116666666665</v>
      </c>
      <c r="J65" s="40">
        <v>5947.4833333333318</v>
      </c>
      <c r="K65" s="31">
        <v>5838.75</v>
      </c>
      <c r="L65" s="31">
        <v>5732</v>
      </c>
      <c r="M65" s="31">
        <v>2.46096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1449.35</v>
      </c>
      <c r="D66" s="40">
        <v>1450.7833333333335</v>
      </c>
      <c r="E66" s="40">
        <v>1443.5666666666671</v>
      </c>
      <c r="F66" s="40">
        <v>1437.7833333333335</v>
      </c>
      <c r="G66" s="40">
        <v>1430.5666666666671</v>
      </c>
      <c r="H66" s="40">
        <v>1456.5666666666671</v>
      </c>
      <c r="I66" s="40">
        <v>1463.7833333333338</v>
      </c>
      <c r="J66" s="40">
        <v>1469.5666666666671</v>
      </c>
      <c r="K66" s="31">
        <v>1458</v>
      </c>
      <c r="L66" s="31">
        <v>1445</v>
      </c>
      <c r="M66" s="31">
        <v>2.4847700000000001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656.6</v>
      </c>
      <c r="D67" s="40">
        <v>654.63333333333333</v>
      </c>
      <c r="E67" s="40">
        <v>647.31666666666661</v>
      </c>
      <c r="F67" s="40">
        <v>638.0333333333333</v>
      </c>
      <c r="G67" s="40">
        <v>630.71666666666658</v>
      </c>
      <c r="H67" s="40">
        <v>663.91666666666663</v>
      </c>
      <c r="I67" s="40">
        <v>671.23333333333346</v>
      </c>
      <c r="J67" s="40">
        <v>680.51666666666665</v>
      </c>
      <c r="K67" s="31">
        <v>661.95</v>
      </c>
      <c r="L67" s="31">
        <v>645.35</v>
      </c>
      <c r="M67" s="31">
        <v>20.590789999999998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773.95</v>
      </c>
      <c r="D68" s="40">
        <v>773.41666666666663</v>
      </c>
      <c r="E68" s="40">
        <v>762.83333333333326</v>
      </c>
      <c r="F68" s="40">
        <v>751.71666666666658</v>
      </c>
      <c r="G68" s="40">
        <v>741.13333333333321</v>
      </c>
      <c r="H68" s="40">
        <v>784.5333333333333</v>
      </c>
      <c r="I68" s="40">
        <v>795.11666666666656</v>
      </c>
      <c r="J68" s="40">
        <v>806.23333333333335</v>
      </c>
      <c r="K68" s="31">
        <v>784</v>
      </c>
      <c r="L68" s="31">
        <v>762.3</v>
      </c>
      <c r="M68" s="31">
        <v>4.8743400000000001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444.5</v>
      </c>
      <c r="D69" s="40">
        <v>445.41666666666669</v>
      </c>
      <c r="E69" s="40">
        <v>441.48333333333335</v>
      </c>
      <c r="F69" s="40">
        <v>438.46666666666664</v>
      </c>
      <c r="G69" s="40">
        <v>434.5333333333333</v>
      </c>
      <c r="H69" s="40">
        <v>448.43333333333339</v>
      </c>
      <c r="I69" s="40">
        <v>452.36666666666667</v>
      </c>
      <c r="J69" s="40">
        <v>455.38333333333344</v>
      </c>
      <c r="K69" s="31">
        <v>449.35</v>
      </c>
      <c r="L69" s="31">
        <v>442.4</v>
      </c>
      <c r="M69" s="31">
        <v>7.8143200000000004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974.2</v>
      </c>
      <c r="D70" s="40">
        <v>973.6</v>
      </c>
      <c r="E70" s="40">
        <v>963.6</v>
      </c>
      <c r="F70" s="40">
        <v>953</v>
      </c>
      <c r="G70" s="40">
        <v>943</v>
      </c>
      <c r="H70" s="40">
        <v>984.2</v>
      </c>
      <c r="I70" s="40">
        <v>994.2</v>
      </c>
      <c r="J70" s="40">
        <v>1004.8000000000001</v>
      </c>
      <c r="K70" s="31">
        <v>983.6</v>
      </c>
      <c r="L70" s="31">
        <v>963</v>
      </c>
      <c r="M70" s="31">
        <v>2.0115599999999998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417.55</v>
      </c>
      <c r="D71" s="40">
        <v>418.7833333333333</v>
      </c>
      <c r="E71" s="40">
        <v>410.76666666666659</v>
      </c>
      <c r="F71" s="40">
        <v>403.98333333333329</v>
      </c>
      <c r="G71" s="40">
        <v>395.96666666666658</v>
      </c>
      <c r="H71" s="40">
        <v>425.56666666666661</v>
      </c>
      <c r="I71" s="40">
        <v>433.58333333333326</v>
      </c>
      <c r="J71" s="40">
        <v>440.36666666666662</v>
      </c>
      <c r="K71" s="31">
        <v>426.8</v>
      </c>
      <c r="L71" s="31">
        <v>412</v>
      </c>
      <c r="M71" s="31">
        <v>128.18774999999999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582.5</v>
      </c>
      <c r="D72" s="40">
        <v>584.5</v>
      </c>
      <c r="E72" s="40">
        <v>578.6</v>
      </c>
      <c r="F72" s="40">
        <v>574.70000000000005</v>
      </c>
      <c r="G72" s="40">
        <v>568.80000000000007</v>
      </c>
      <c r="H72" s="40">
        <v>588.4</v>
      </c>
      <c r="I72" s="40">
        <v>594.30000000000007</v>
      </c>
      <c r="J72" s="40">
        <v>598.19999999999993</v>
      </c>
      <c r="K72" s="31">
        <v>590.4</v>
      </c>
      <c r="L72" s="31">
        <v>580.6</v>
      </c>
      <c r="M72" s="31">
        <v>12.873519999999999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2026.8</v>
      </c>
      <c r="D73" s="40">
        <v>2021.6000000000001</v>
      </c>
      <c r="E73" s="40">
        <v>2008.2000000000003</v>
      </c>
      <c r="F73" s="40">
        <v>1989.6000000000001</v>
      </c>
      <c r="G73" s="40">
        <v>1976.2000000000003</v>
      </c>
      <c r="H73" s="40">
        <v>2040.2000000000003</v>
      </c>
      <c r="I73" s="40">
        <v>2053.6000000000004</v>
      </c>
      <c r="J73" s="40">
        <v>2072.2000000000003</v>
      </c>
      <c r="K73" s="31">
        <v>2035</v>
      </c>
      <c r="L73" s="31">
        <v>2003</v>
      </c>
      <c r="M73" s="31">
        <v>1.21956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2634.4</v>
      </c>
      <c r="D74" s="40">
        <v>2619.3000000000002</v>
      </c>
      <c r="E74" s="40">
        <v>2590.6500000000005</v>
      </c>
      <c r="F74" s="40">
        <v>2546.9000000000005</v>
      </c>
      <c r="G74" s="40">
        <v>2518.2500000000009</v>
      </c>
      <c r="H74" s="40">
        <v>2663.05</v>
      </c>
      <c r="I74" s="40">
        <v>2691.7</v>
      </c>
      <c r="J74" s="40">
        <v>2735.45</v>
      </c>
      <c r="K74" s="31">
        <v>2647.95</v>
      </c>
      <c r="L74" s="31">
        <v>2575.5500000000002</v>
      </c>
      <c r="M74" s="31">
        <v>8.9635599999999993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160.75</v>
      </c>
      <c r="D75" s="40">
        <v>161.61666666666667</v>
      </c>
      <c r="E75" s="40">
        <v>158.23333333333335</v>
      </c>
      <c r="F75" s="40">
        <v>155.71666666666667</v>
      </c>
      <c r="G75" s="40">
        <v>152.33333333333334</v>
      </c>
      <c r="H75" s="40">
        <v>164.13333333333335</v>
      </c>
      <c r="I75" s="40">
        <v>167.51666666666668</v>
      </c>
      <c r="J75" s="40">
        <v>170.03333333333336</v>
      </c>
      <c r="K75" s="31">
        <v>165</v>
      </c>
      <c r="L75" s="31">
        <v>159.1</v>
      </c>
      <c r="M75" s="31">
        <v>11.789949999999999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4492.8999999999996</v>
      </c>
      <c r="D76" s="40">
        <v>4499.3166666666666</v>
      </c>
      <c r="E76" s="40">
        <v>4460.6333333333332</v>
      </c>
      <c r="F76" s="40">
        <v>4428.3666666666668</v>
      </c>
      <c r="G76" s="40">
        <v>4389.6833333333334</v>
      </c>
      <c r="H76" s="40">
        <v>4531.583333333333</v>
      </c>
      <c r="I76" s="40">
        <v>4570.2666666666655</v>
      </c>
      <c r="J76" s="40">
        <v>4602.5333333333328</v>
      </c>
      <c r="K76" s="31">
        <v>4538</v>
      </c>
      <c r="L76" s="31">
        <v>4467.05</v>
      </c>
      <c r="M76" s="31">
        <v>4.9688299999999996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5266</v>
      </c>
      <c r="D77" s="40">
        <v>5292</v>
      </c>
      <c r="E77" s="40">
        <v>5215</v>
      </c>
      <c r="F77" s="40">
        <v>5164</v>
      </c>
      <c r="G77" s="40">
        <v>5087</v>
      </c>
      <c r="H77" s="40">
        <v>5343</v>
      </c>
      <c r="I77" s="40">
        <v>5420</v>
      </c>
      <c r="J77" s="40">
        <v>5471</v>
      </c>
      <c r="K77" s="31">
        <v>5369</v>
      </c>
      <c r="L77" s="31">
        <v>5241</v>
      </c>
      <c r="M77" s="31">
        <v>2.6199300000000001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3672.8</v>
      </c>
      <c r="D78" s="40">
        <v>3685.9833333333336</v>
      </c>
      <c r="E78" s="40">
        <v>3643.9666666666672</v>
      </c>
      <c r="F78" s="40">
        <v>3615.1333333333337</v>
      </c>
      <c r="G78" s="40">
        <v>3573.1166666666672</v>
      </c>
      <c r="H78" s="40">
        <v>3714.8166666666671</v>
      </c>
      <c r="I78" s="40">
        <v>3756.8333333333335</v>
      </c>
      <c r="J78" s="40">
        <v>3785.666666666667</v>
      </c>
      <c r="K78" s="31">
        <v>3728</v>
      </c>
      <c r="L78" s="31">
        <v>3657.15</v>
      </c>
      <c r="M78" s="31">
        <v>1.3896999999999999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4693.3999999999996</v>
      </c>
      <c r="D79" s="40">
        <v>4676.9000000000005</v>
      </c>
      <c r="E79" s="40">
        <v>4650.5000000000009</v>
      </c>
      <c r="F79" s="40">
        <v>4607.6000000000004</v>
      </c>
      <c r="G79" s="40">
        <v>4581.2000000000007</v>
      </c>
      <c r="H79" s="40">
        <v>4719.8000000000011</v>
      </c>
      <c r="I79" s="40">
        <v>4746.2000000000007</v>
      </c>
      <c r="J79" s="40">
        <v>4789.1000000000013</v>
      </c>
      <c r="K79" s="31">
        <v>4703.3</v>
      </c>
      <c r="L79" s="31">
        <v>4634</v>
      </c>
      <c r="M79" s="31">
        <v>2.3776899999999999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2815.9</v>
      </c>
      <c r="D80" s="40">
        <v>2811.6166666666668</v>
      </c>
      <c r="E80" s="40">
        <v>2794.3333333333335</v>
      </c>
      <c r="F80" s="40">
        <v>2772.7666666666669</v>
      </c>
      <c r="G80" s="40">
        <v>2755.4833333333336</v>
      </c>
      <c r="H80" s="40">
        <v>2833.1833333333334</v>
      </c>
      <c r="I80" s="40">
        <v>2850.4666666666662</v>
      </c>
      <c r="J80" s="40">
        <v>2872.0333333333333</v>
      </c>
      <c r="K80" s="31">
        <v>2828.9</v>
      </c>
      <c r="L80" s="31">
        <v>2790.05</v>
      </c>
      <c r="M80" s="31">
        <v>4.4099500000000003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501.4</v>
      </c>
      <c r="D81" s="40">
        <v>502.56666666666666</v>
      </c>
      <c r="E81" s="40">
        <v>496.83333333333331</v>
      </c>
      <c r="F81" s="40">
        <v>492.26666666666665</v>
      </c>
      <c r="G81" s="40">
        <v>486.5333333333333</v>
      </c>
      <c r="H81" s="40">
        <v>507.13333333333333</v>
      </c>
      <c r="I81" s="40">
        <v>512.86666666666667</v>
      </c>
      <c r="J81" s="40">
        <v>517.43333333333339</v>
      </c>
      <c r="K81" s="31">
        <v>508.3</v>
      </c>
      <c r="L81" s="31">
        <v>498</v>
      </c>
      <c r="M81" s="31">
        <v>5.7001999999999997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1684.6</v>
      </c>
      <c r="D82" s="40">
        <v>1684.2666666666664</v>
      </c>
      <c r="E82" s="40">
        <v>1671.4333333333329</v>
      </c>
      <c r="F82" s="40">
        <v>1658.2666666666664</v>
      </c>
      <c r="G82" s="40">
        <v>1645.4333333333329</v>
      </c>
      <c r="H82" s="40">
        <v>1697.4333333333329</v>
      </c>
      <c r="I82" s="40">
        <v>1710.2666666666664</v>
      </c>
      <c r="J82" s="40">
        <v>1723.4333333333329</v>
      </c>
      <c r="K82" s="31">
        <v>1697.1</v>
      </c>
      <c r="L82" s="31">
        <v>1671.1</v>
      </c>
      <c r="M82" s="31">
        <v>0.17166000000000001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1864.95</v>
      </c>
      <c r="D83" s="40">
        <v>1860.25</v>
      </c>
      <c r="E83" s="40">
        <v>1851.7</v>
      </c>
      <c r="F83" s="40">
        <v>1838.45</v>
      </c>
      <c r="G83" s="40">
        <v>1829.9</v>
      </c>
      <c r="H83" s="40">
        <v>1873.5</v>
      </c>
      <c r="I83" s="40">
        <v>1882.0500000000002</v>
      </c>
      <c r="J83" s="40">
        <v>1895.3</v>
      </c>
      <c r="K83" s="31">
        <v>1868.8</v>
      </c>
      <c r="L83" s="31">
        <v>1847</v>
      </c>
      <c r="M83" s="31">
        <v>7.8315099999999997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171.8</v>
      </c>
      <c r="D84" s="40">
        <v>172</v>
      </c>
      <c r="E84" s="40">
        <v>170.5</v>
      </c>
      <c r="F84" s="40">
        <v>169.2</v>
      </c>
      <c r="G84" s="40">
        <v>167.7</v>
      </c>
      <c r="H84" s="40">
        <v>173.3</v>
      </c>
      <c r="I84" s="40">
        <v>174.8</v>
      </c>
      <c r="J84" s="40">
        <v>176.10000000000002</v>
      </c>
      <c r="K84" s="31">
        <v>173.5</v>
      </c>
      <c r="L84" s="31">
        <v>170.7</v>
      </c>
      <c r="M84" s="31">
        <v>31.557600000000001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98.5</v>
      </c>
      <c r="D85" s="40">
        <v>98.566666666666663</v>
      </c>
      <c r="E85" s="40">
        <v>97.633333333333326</v>
      </c>
      <c r="F85" s="40">
        <v>96.766666666666666</v>
      </c>
      <c r="G85" s="40">
        <v>95.833333333333329</v>
      </c>
      <c r="H85" s="40">
        <v>99.433333333333323</v>
      </c>
      <c r="I85" s="40">
        <v>100.36666666666666</v>
      </c>
      <c r="J85" s="40">
        <v>101.23333333333332</v>
      </c>
      <c r="K85" s="31">
        <v>99.5</v>
      </c>
      <c r="L85" s="31">
        <v>97.7</v>
      </c>
      <c r="M85" s="31">
        <v>222.66577000000001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293.45</v>
      </c>
      <c r="D86" s="40">
        <v>291.85000000000002</v>
      </c>
      <c r="E86" s="40">
        <v>288.20000000000005</v>
      </c>
      <c r="F86" s="40">
        <v>282.95000000000005</v>
      </c>
      <c r="G86" s="40">
        <v>279.30000000000007</v>
      </c>
      <c r="H86" s="40">
        <v>297.10000000000002</v>
      </c>
      <c r="I86" s="40">
        <v>300.75</v>
      </c>
      <c r="J86" s="40">
        <v>306</v>
      </c>
      <c r="K86" s="31">
        <v>295.5</v>
      </c>
      <c r="L86" s="31">
        <v>286.60000000000002</v>
      </c>
      <c r="M86" s="31">
        <v>18.304919999999999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143.6</v>
      </c>
      <c r="D87" s="40">
        <v>143.15</v>
      </c>
      <c r="E87" s="40">
        <v>142.30000000000001</v>
      </c>
      <c r="F87" s="40">
        <v>141</v>
      </c>
      <c r="G87" s="40">
        <v>140.15</v>
      </c>
      <c r="H87" s="40">
        <v>144.45000000000002</v>
      </c>
      <c r="I87" s="40">
        <v>145.29999999999998</v>
      </c>
      <c r="J87" s="40">
        <v>146.60000000000002</v>
      </c>
      <c r="K87" s="31">
        <v>144</v>
      </c>
      <c r="L87" s="31">
        <v>141.85</v>
      </c>
      <c r="M87" s="31">
        <v>47.807609999999997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45.1</v>
      </c>
      <c r="D88" s="40">
        <v>44.816666666666663</v>
      </c>
      <c r="E88" s="40">
        <v>44.233333333333327</v>
      </c>
      <c r="F88" s="40">
        <v>43.366666666666667</v>
      </c>
      <c r="G88" s="40">
        <v>42.783333333333331</v>
      </c>
      <c r="H88" s="40">
        <v>45.683333333333323</v>
      </c>
      <c r="I88" s="40">
        <v>46.266666666666666</v>
      </c>
      <c r="J88" s="40">
        <v>47.133333333333319</v>
      </c>
      <c r="K88" s="31">
        <v>45.4</v>
      </c>
      <c r="L88" s="31">
        <v>43.95</v>
      </c>
      <c r="M88" s="31">
        <v>232.24951999999999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3714.3</v>
      </c>
      <c r="D89" s="40">
        <v>3730</v>
      </c>
      <c r="E89" s="40">
        <v>3660.3</v>
      </c>
      <c r="F89" s="40">
        <v>3606.3</v>
      </c>
      <c r="G89" s="40">
        <v>3536.6000000000004</v>
      </c>
      <c r="H89" s="40">
        <v>3784</v>
      </c>
      <c r="I89" s="40">
        <v>3853.7</v>
      </c>
      <c r="J89" s="40">
        <v>3907.7</v>
      </c>
      <c r="K89" s="31">
        <v>3799.7</v>
      </c>
      <c r="L89" s="31">
        <v>3676</v>
      </c>
      <c r="M89" s="31">
        <v>1.42022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515.35</v>
      </c>
      <c r="D90" s="40">
        <v>517</v>
      </c>
      <c r="E90" s="40">
        <v>510</v>
      </c>
      <c r="F90" s="40">
        <v>504.65</v>
      </c>
      <c r="G90" s="40">
        <v>497.65</v>
      </c>
      <c r="H90" s="40">
        <v>522.35</v>
      </c>
      <c r="I90" s="40">
        <v>529.35</v>
      </c>
      <c r="J90" s="40">
        <v>534.70000000000005</v>
      </c>
      <c r="K90" s="31">
        <v>524</v>
      </c>
      <c r="L90" s="31">
        <v>511.65</v>
      </c>
      <c r="M90" s="31">
        <v>7.5524800000000001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924.95</v>
      </c>
      <c r="D91" s="40">
        <v>919.88333333333333</v>
      </c>
      <c r="E91" s="40">
        <v>913.76666666666665</v>
      </c>
      <c r="F91" s="40">
        <v>902.58333333333337</v>
      </c>
      <c r="G91" s="40">
        <v>896.4666666666667</v>
      </c>
      <c r="H91" s="40">
        <v>931.06666666666661</v>
      </c>
      <c r="I91" s="40">
        <v>937.18333333333317</v>
      </c>
      <c r="J91" s="40">
        <v>948.36666666666656</v>
      </c>
      <c r="K91" s="31">
        <v>926</v>
      </c>
      <c r="L91" s="31">
        <v>908.7</v>
      </c>
      <c r="M91" s="31">
        <v>5.9978499999999997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644.5</v>
      </c>
      <c r="D92" s="40">
        <v>645.91666666666663</v>
      </c>
      <c r="E92" s="40">
        <v>629.83333333333326</v>
      </c>
      <c r="F92" s="40">
        <v>615.16666666666663</v>
      </c>
      <c r="G92" s="40">
        <v>599.08333333333326</v>
      </c>
      <c r="H92" s="40">
        <v>660.58333333333326</v>
      </c>
      <c r="I92" s="40">
        <v>676.66666666666652</v>
      </c>
      <c r="J92" s="40">
        <v>691.33333333333326</v>
      </c>
      <c r="K92" s="31">
        <v>662</v>
      </c>
      <c r="L92" s="31">
        <v>631.25</v>
      </c>
      <c r="M92" s="31">
        <v>3.0154999999999998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1956.1</v>
      </c>
      <c r="D93" s="40">
        <v>1957.1166666666668</v>
      </c>
      <c r="E93" s="40">
        <v>1925.8333333333335</v>
      </c>
      <c r="F93" s="40">
        <v>1895.5666666666666</v>
      </c>
      <c r="G93" s="40">
        <v>1864.2833333333333</v>
      </c>
      <c r="H93" s="40">
        <v>1987.3833333333337</v>
      </c>
      <c r="I93" s="40">
        <v>2018.666666666667</v>
      </c>
      <c r="J93" s="40">
        <v>2048.9333333333338</v>
      </c>
      <c r="K93" s="31">
        <v>1988.4</v>
      </c>
      <c r="L93" s="31">
        <v>1926.85</v>
      </c>
      <c r="M93" s="31">
        <v>11.024100000000001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1874</v>
      </c>
      <c r="D94" s="40">
        <v>1865.4833333333333</v>
      </c>
      <c r="E94" s="40">
        <v>1853.5166666666667</v>
      </c>
      <c r="F94" s="40">
        <v>1833.0333333333333</v>
      </c>
      <c r="G94" s="40">
        <v>1821.0666666666666</v>
      </c>
      <c r="H94" s="40">
        <v>1885.9666666666667</v>
      </c>
      <c r="I94" s="40">
        <v>1897.9333333333334</v>
      </c>
      <c r="J94" s="40">
        <v>1918.4166666666667</v>
      </c>
      <c r="K94" s="31">
        <v>1877.45</v>
      </c>
      <c r="L94" s="31">
        <v>1845</v>
      </c>
      <c r="M94" s="31">
        <v>6.9847299999999999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713.5</v>
      </c>
      <c r="D95" s="40">
        <v>713.44999999999993</v>
      </c>
      <c r="E95" s="40">
        <v>708.89999999999986</v>
      </c>
      <c r="F95" s="40">
        <v>704.3</v>
      </c>
      <c r="G95" s="40">
        <v>699.74999999999989</v>
      </c>
      <c r="H95" s="40">
        <v>718.04999999999984</v>
      </c>
      <c r="I95" s="40">
        <v>722.5999999999998</v>
      </c>
      <c r="J95" s="40">
        <v>727.19999999999982</v>
      </c>
      <c r="K95" s="31">
        <v>718</v>
      </c>
      <c r="L95" s="31">
        <v>708.85</v>
      </c>
      <c r="M95" s="31">
        <v>7.2394800000000004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326.2</v>
      </c>
      <c r="D96" s="40">
        <v>325.29999999999995</v>
      </c>
      <c r="E96" s="40">
        <v>318.19999999999993</v>
      </c>
      <c r="F96" s="40">
        <v>310.2</v>
      </c>
      <c r="G96" s="40">
        <v>303.09999999999997</v>
      </c>
      <c r="H96" s="40">
        <v>333.2999999999999</v>
      </c>
      <c r="I96" s="40">
        <v>340.39999999999992</v>
      </c>
      <c r="J96" s="40">
        <v>348.39999999999986</v>
      </c>
      <c r="K96" s="31">
        <v>332.4</v>
      </c>
      <c r="L96" s="31">
        <v>317.3</v>
      </c>
      <c r="M96" s="31">
        <v>25.777180000000001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1352.15</v>
      </c>
      <c r="D97" s="40">
        <v>1346.8833333333334</v>
      </c>
      <c r="E97" s="40">
        <v>1336.666666666667</v>
      </c>
      <c r="F97" s="40">
        <v>1321.1833333333336</v>
      </c>
      <c r="G97" s="40">
        <v>1310.9666666666672</v>
      </c>
      <c r="H97" s="40">
        <v>1362.3666666666668</v>
      </c>
      <c r="I97" s="40">
        <v>1372.5833333333335</v>
      </c>
      <c r="J97" s="40">
        <v>1388.0666666666666</v>
      </c>
      <c r="K97" s="31">
        <v>1357.1</v>
      </c>
      <c r="L97" s="31">
        <v>1331.4</v>
      </c>
      <c r="M97" s="31">
        <v>31.620439999999999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2491.3000000000002</v>
      </c>
      <c r="D98" s="40">
        <v>2488.4500000000003</v>
      </c>
      <c r="E98" s="40">
        <v>2467.9000000000005</v>
      </c>
      <c r="F98" s="40">
        <v>2444.5000000000005</v>
      </c>
      <c r="G98" s="40">
        <v>2423.9500000000007</v>
      </c>
      <c r="H98" s="40">
        <v>2511.8500000000004</v>
      </c>
      <c r="I98" s="40">
        <v>2532.4000000000005</v>
      </c>
      <c r="J98" s="40">
        <v>2555.8000000000002</v>
      </c>
      <c r="K98" s="31">
        <v>2509</v>
      </c>
      <c r="L98" s="31">
        <v>2465.0500000000002</v>
      </c>
      <c r="M98" s="31">
        <v>1.6295999999999999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1556.65</v>
      </c>
      <c r="D99" s="40">
        <v>1561.7666666666667</v>
      </c>
      <c r="E99" s="40">
        <v>1546.8833333333332</v>
      </c>
      <c r="F99" s="40">
        <v>1537.1166666666666</v>
      </c>
      <c r="G99" s="40">
        <v>1522.2333333333331</v>
      </c>
      <c r="H99" s="40">
        <v>1571.5333333333333</v>
      </c>
      <c r="I99" s="40">
        <v>1586.416666666667</v>
      </c>
      <c r="J99" s="40">
        <v>1596.1833333333334</v>
      </c>
      <c r="K99" s="31">
        <v>1576.65</v>
      </c>
      <c r="L99" s="31">
        <v>1552</v>
      </c>
      <c r="M99" s="31">
        <v>105.42765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673.25</v>
      </c>
      <c r="D100" s="40">
        <v>668.6</v>
      </c>
      <c r="E100" s="40">
        <v>662.95</v>
      </c>
      <c r="F100" s="40">
        <v>652.65</v>
      </c>
      <c r="G100" s="40">
        <v>647</v>
      </c>
      <c r="H100" s="40">
        <v>678.90000000000009</v>
      </c>
      <c r="I100" s="40">
        <v>684.55</v>
      </c>
      <c r="J100" s="40">
        <v>694.85000000000014</v>
      </c>
      <c r="K100" s="31">
        <v>674.25</v>
      </c>
      <c r="L100" s="31">
        <v>658.3</v>
      </c>
      <c r="M100" s="31">
        <v>20.91488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1355.85</v>
      </c>
      <c r="D101" s="40">
        <v>1357.95</v>
      </c>
      <c r="E101" s="40">
        <v>1337.9</v>
      </c>
      <c r="F101" s="40">
        <v>1319.95</v>
      </c>
      <c r="G101" s="40">
        <v>1299.9000000000001</v>
      </c>
      <c r="H101" s="40">
        <v>1375.9</v>
      </c>
      <c r="I101" s="40">
        <v>1395.9499999999998</v>
      </c>
      <c r="J101" s="40">
        <v>1413.9</v>
      </c>
      <c r="K101" s="31">
        <v>1378</v>
      </c>
      <c r="L101" s="31">
        <v>1340</v>
      </c>
      <c r="M101" s="31">
        <v>8.0649200000000008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2590.5</v>
      </c>
      <c r="D102" s="40">
        <v>2582.5</v>
      </c>
      <c r="E102" s="40">
        <v>2570</v>
      </c>
      <c r="F102" s="40">
        <v>2549.5</v>
      </c>
      <c r="G102" s="40">
        <v>2537</v>
      </c>
      <c r="H102" s="40">
        <v>2603</v>
      </c>
      <c r="I102" s="40">
        <v>2615.5</v>
      </c>
      <c r="J102" s="40">
        <v>2636</v>
      </c>
      <c r="K102" s="31">
        <v>2595</v>
      </c>
      <c r="L102" s="31">
        <v>2562</v>
      </c>
      <c r="M102" s="31">
        <v>4.1071600000000004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497.95</v>
      </c>
      <c r="D103" s="40">
        <v>496.59999999999997</v>
      </c>
      <c r="E103" s="40">
        <v>492.34999999999991</v>
      </c>
      <c r="F103" s="40">
        <v>486.74999999999994</v>
      </c>
      <c r="G103" s="40">
        <v>482.49999999999989</v>
      </c>
      <c r="H103" s="40">
        <v>502.19999999999993</v>
      </c>
      <c r="I103" s="40">
        <v>506.45000000000005</v>
      </c>
      <c r="J103" s="40">
        <v>512.04999999999995</v>
      </c>
      <c r="K103" s="31">
        <v>500.85</v>
      </c>
      <c r="L103" s="31">
        <v>491</v>
      </c>
      <c r="M103" s="31">
        <v>92.965869999999995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1312.6</v>
      </c>
      <c r="D104" s="40">
        <v>1305.6833333333332</v>
      </c>
      <c r="E104" s="40">
        <v>1292.0666666666664</v>
      </c>
      <c r="F104" s="40">
        <v>1271.5333333333333</v>
      </c>
      <c r="G104" s="40">
        <v>1257.9166666666665</v>
      </c>
      <c r="H104" s="40">
        <v>1326.2166666666662</v>
      </c>
      <c r="I104" s="40">
        <v>1339.833333333333</v>
      </c>
      <c r="J104" s="40">
        <v>1360.3666666666661</v>
      </c>
      <c r="K104" s="31">
        <v>1319.3</v>
      </c>
      <c r="L104" s="31">
        <v>1285.1500000000001</v>
      </c>
      <c r="M104" s="31">
        <v>8.4627099999999995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133.9</v>
      </c>
      <c r="D105" s="40">
        <v>132.88333333333335</v>
      </c>
      <c r="E105" s="40">
        <v>130.81666666666672</v>
      </c>
      <c r="F105" s="40">
        <v>127.73333333333338</v>
      </c>
      <c r="G105" s="40">
        <v>125.66666666666674</v>
      </c>
      <c r="H105" s="40">
        <v>135.9666666666667</v>
      </c>
      <c r="I105" s="40">
        <v>138.03333333333336</v>
      </c>
      <c r="J105" s="40">
        <v>141.11666666666667</v>
      </c>
      <c r="K105" s="31">
        <v>134.94999999999999</v>
      </c>
      <c r="L105" s="31">
        <v>129.80000000000001</v>
      </c>
      <c r="M105" s="31">
        <v>48.45617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319.14999999999998</v>
      </c>
      <c r="D106" s="40">
        <v>320.55</v>
      </c>
      <c r="E106" s="40">
        <v>315.25</v>
      </c>
      <c r="F106" s="40">
        <v>311.34999999999997</v>
      </c>
      <c r="G106" s="40">
        <v>306.04999999999995</v>
      </c>
      <c r="H106" s="40">
        <v>324.45000000000005</v>
      </c>
      <c r="I106" s="40">
        <v>329.75000000000011</v>
      </c>
      <c r="J106" s="40">
        <v>333.65000000000009</v>
      </c>
      <c r="K106" s="31">
        <v>325.85000000000002</v>
      </c>
      <c r="L106" s="31">
        <v>316.64999999999998</v>
      </c>
      <c r="M106" s="31">
        <v>31.66104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2413.15</v>
      </c>
      <c r="D107" s="40">
        <v>2409.2166666666667</v>
      </c>
      <c r="E107" s="40">
        <v>2402.4333333333334</v>
      </c>
      <c r="F107" s="40">
        <v>2391.7166666666667</v>
      </c>
      <c r="G107" s="40">
        <v>2384.9333333333334</v>
      </c>
      <c r="H107" s="40">
        <v>2419.9333333333334</v>
      </c>
      <c r="I107" s="40">
        <v>2426.7166666666672</v>
      </c>
      <c r="J107" s="40">
        <v>2437.4333333333334</v>
      </c>
      <c r="K107" s="31">
        <v>2416</v>
      </c>
      <c r="L107" s="31">
        <v>2398.5</v>
      </c>
      <c r="M107" s="31">
        <v>14.875540000000001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330.7</v>
      </c>
      <c r="D108" s="40">
        <v>329.81666666666666</v>
      </c>
      <c r="E108" s="40">
        <v>327.88333333333333</v>
      </c>
      <c r="F108" s="40">
        <v>325.06666666666666</v>
      </c>
      <c r="G108" s="40">
        <v>323.13333333333333</v>
      </c>
      <c r="H108" s="40">
        <v>332.63333333333333</v>
      </c>
      <c r="I108" s="40">
        <v>334.56666666666661</v>
      </c>
      <c r="J108" s="40">
        <v>337.38333333333333</v>
      </c>
      <c r="K108" s="31">
        <v>331.75</v>
      </c>
      <c r="L108" s="31">
        <v>327</v>
      </c>
      <c r="M108" s="31">
        <v>4.0532000000000004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2737.5</v>
      </c>
      <c r="D109" s="40">
        <v>2734.1833333333329</v>
      </c>
      <c r="E109" s="40">
        <v>2716.3666666666659</v>
      </c>
      <c r="F109" s="40">
        <v>2695.2333333333331</v>
      </c>
      <c r="G109" s="40">
        <v>2677.4166666666661</v>
      </c>
      <c r="H109" s="40">
        <v>2755.3166666666657</v>
      </c>
      <c r="I109" s="40">
        <v>2773.1333333333323</v>
      </c>
      <c r="J109" s="40">
        <v>2794.2666666666655</v>
      </c>
      <c r="K109" s="31">
        <v>2752</v>
      </c>
      <c r="L109" s="31">
        <v>2713.05</v>
      </c>
      <c r="M109" s="31">
        <v>26.956340000000001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823.75</v>
      </c>
      <c r="D110" s="40">
        <v>820.41666666666663</v>
      </c>
      <c r="E110" s="40">
        <v>815.38333333333321</v>
      </c>
      <c r="F110" s="40">
        <v>807.01666666666654</v>
      </c>
      <c r="G110" s="40">
        <v>801.98333333333312</v>
      </c>
      <c r="H110" s="40">
        <v>828.7833333333333</v>
      </c>
      <c r="I110" s="40">
        <v>833.81666666666683</v>
      </c>
      <c r="J110" s="40">
        <v>842.18333333333339</v>
      </c>
      <c r="K110" s="31">
        <v>825.45</v>
      </c>
      <c r="L110" s="31">
        <v>812.05</v>
      </c>
      <c r="M110" s="31">
        <v>130.34848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1427.1</v>
      </c>
      <c r="D111" s="40">
        <v>1425.0333333333335</v>
      </c>
      <c r="E111" s="40">
        <v>1416.0666666666671</v>
      </c>
      <c r="F111" s="40">
        <v>1405.0333333333335</v>
      </c>
      <c r="G111" s="40">
        <v>1396.0666666666671</v>
      </c>
      <c r="H111" s="40">
        <v>1436.0666666666671</v>
      </c>
      <c r="I111" s="40">
        <v>1445.0333333333338</v>
      </c>
      <c r="J111" s="40">
        <v>1456.0666666666671</v>
      </c>
      <c r="K111" s="31">
        <v>1434</v>
      </c>
      <c r="L111" s="31">
        <v>1414</v>
      </c>
      <c r="M111" s="31">
        <v>3.4400200000000001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588.25</v>
      </c>
      <c r="D112" s="40">
        <v>584.38333333333333</v>
      </c>
      <c r="E112" s="40">
        <v>578.76666666666665</v>
      </c>
      <c r="F112" s="40">
        <v>569.2833333333333</v>
      </c>
      <c r="G112" s="40">
        <v>563.66666666666663</v>
      </c>
      <c r="H112" s="40">
        <v>593.86666666666667</v>
      </c>
      <c r="I112" s="40">
        <v>599.48333333333323</v>
      </c>
      <c r="J112" s="40">
        <v>608.9666666666667</v>
      </c>
      <c r="K112" s="31">
        <v>590</v>
      </c>
      <c r="L112" s="31">
        <v>574.9</v>
      </c>
      <c r="M112" s="31">
        <v>13.436920000000001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791.25</v>
      </c>
      <c r="D113" s="40">
        <v>788.55000000000007</v>
      </c>
      <c r="E113" s="40">
        <v>783.70000000000016</v>
      </c>
      <c r="F113" s="40">
        <v>776.15000000000009</v>
      </c>
      <c r="G113" s="40">
        <v>771.30000000000018</v>
      </c>
      <c r="H113" s="40">
        <v>796.10000000000014</v>
      </c>
      <c r="I113" s="40">
        <v>800.95</v>
      </c>
      <c r="J113" s="40">
        <v>808.50000000000011</v>
      </c>
      <c r="K113" s="31">
        <v>793.4</v>
      </c>
      <c r="L113" s="31">
        <v>781</v>
      </c>
      <c r="M113" s="31">
        <v>1.50926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49.5</v>
      </c>
      <c r="D114" s="40">
        <v>49.5</v>
      </c>
      <c r="E114" s="40">
        <v>49.15</v>
      </c>
      <c r="F114" s="40">
        <v>48.8</v>
      </c>
      <c r="G114" s="40">
        <v>48.449999999999996</v>
      </c>
      <c r="H114" s="40">
        <v>49.85</v>
      </c>
      <c r="I114" s="40">
        <v>50.199999999999996</v>
      </c>
      <c r="J114" s="40">
        <v>50.550000000000004</v>
      </c>
      <c r="K114" s="31">
        <v>49.85</v>
      </c>
      <c r="L114" s="31">
        <v>49.15</v>
      </c>
      <c r="M114" s="31">
        <v>217.33382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222.75</v>
      </c>
      <c r="D115" s="40">
        <v>222.66666666666666</v>
      </c>
      <c r="E115" s="40">
        <v>221.68333333333331</v>
      </c>
      <c r="F115" s="40">
        <v>220.61666666666665</v>
      </c>
      <c r="G115" s="40">
        <v>219.6333333333333</v>
      </c>
      <c r="H115" s="40">
        <v>223.73333333333332</v>
      </c>
      <c r="I115" s="40">
        <v>224.71666666666667</v>
      </c>
      <c r="J115" s="40">
        <v>225.78333333333333</v>
      </c>
      <c r="K115" s="31">
        <v>223.65</v>
      </c>
      <c r="L115" s="31">
        <v>221.6</v>
      </c>
      <c r="M115" s="31">
        <v>131.58894000000001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6850.25</v>
      </c>
      <c r="D116" s="40">
        <v>6755.083333333333</v>
      </c>
      <c r="E116" s="40">
        <v>6603.1666666666661</v>
      </c>
      <c r="F116" s="40">
        <v>6356.083333333333</v>
      </c>
      <c r="G116" s="40">
        <v>6204.1666666666661</v>
      </c>
      <c r="H116" s="40">
        <v>7002.1666666666661</v>
      </c>
      <c r="I116" s="40">
        <v>7154.0833333333321</v>
      </c>
      <c r="J116" s="40">
        <v>7401.1666666666661</v>
      </c>
      <c r="K116" s="31">
        <v>6907</v>
      </c>
      <c r="L116" s="31">
        <v>6508</v>
      </c>
      <c r="M116" s="31">
        <v>3.1197499999999998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145.85</v>
      </c>
      <c r="D117" s="40">
        <v>146.5</v>
      </c>
      <c r="E117" s="40">
        <v>144.75</v>
      </c>
      <c r="F117" s="40">
        <v>143.65</v>
      </c>
      <c r="G117" s="40">
        <v>141.9</v>
      </c>
      <c r="H117" s="40">
        <v>147.6</v>
      </c>
      <c r="I117" s="40">
        <v>149.35</v>
      </c>
      <c r="J117" s="40">
        <v>150.44999999999999</v>
      </c>
      <c r="K117" s="31">
        <v>148.25</v>
      </c>
      <c r="L117" s="31">
        <v>145.4</v>
      </c>
      <c r="M117" s="31">
        <v>19.771570000000001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208.25</v>
      </c>
      <c r="D118" s="40">
        <v>205.13333333333333</v>
      </c>
      <c r="E118" s="40">
        <v>201.06666666666666</v>
      </c>
      <c r="F118" s="40">
        <v>193.88333333333333</v>
      </c>
      <c r="G118" s="40">
        <v>189.81666666666666</v>
      </c>
      <c r="H118" s="40">
        <v>212.31666666666666</v>
      </c>
      <c r="I118" s="40">
        <v>216.38333333333333</v>
      </c>
      <c r="J118" s="40">
        <v>223.56666666666666</v>
      </c>
      <c r="K118" s="31">
        <v>209.2</v>
      </c>
      <c r="L118" s="31">
        <v>197.95</v>
      </c>
      <c r="M118" s="31">
        <v>135.20393000000001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119.15</v>
      </c>
      <c r="D119" s="40">
        <v>119.16666666666667</v>
      </c>
      <c r="E119" s="40">
        <v>118.33333333333334</v>
      </c>
      <c r="F119" s="40">
        <v>117.51666666666667</v>
      </c>
      <c r="G119" s="40">
        <v>116.68333333333334</v>
      </c>
      <c r="H119" s="40">
        <v>119.98333333333335</v>
      </c>
      <c r="I119" s="40">
        <v>120.81666666666669</v>
      </c>
      <c r="J119" s="40">
        <v>121.63333333333335</v>
      </c>
      <c r="K119" s="31">
        <v>120</v>
      </c>
      <c r="L119" s="31">
        <v>118.35</v>
      </c>
      <c r="M119" s="31">
        <v>71.655900000000003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861.25</v>
      </c>
      <c r="D120" s="40">
        <v>859.63333333333333</v>
      </c>
      <c r="E120" s="40">
        <v>849.86666666666667</v>
      </c>
      <c r="F120" s="40">
        <v>838.48333333333335</v>
      </c>
      <c r="G120" s="40">
        <v>828.7166666666667</v>
      </c>
      <c r="H120" s="40">
        <v>871.01666666666665</v>
      </c>
      <c r="I120" s="40">
        <v>880.7833333333333</v>
      </c>
      <c r="J120" s="40">
        <v>892.16666666666663</v>
      </c>
      <c r="K120" s="31">
        <v>869.4</v>
      </c>
      <c r="L120" s="31">
        <v>848.25</v>
      </c>
      <c r="M120" s="31">
        <v>34.195399999999999</v>
      </c>
      <c r="N120" s="1"/>
      <c r="O120" s="1"/>
    </row>
    <row r="121" spans="1:15" ht="12.75" customHeight="1">
      <c r="A121" s="56">
        <v>112</v>
      </c>
      <c r="B121" s="31" t="s">
        <v>837</v>
      </c>
      <c r="C121" s="31">
        <v>23.05</v>
      </c>
      <c r="D121" s="40">
        <v>23.05</v>
      </c>
      <c r="E121" s="40">
        <v>22.950000000000003</v>
      </c>
      <c r="F121" s="40">
        <v>22.85</v>
      </c>
      <c r="G121" s="40">
        <v>22.750000000000004</v>
      </c>
      <c r="H121" s="40">
        <v>23.150000000000002</v>
      </c>
      <c r="I121" s="40">
        <v>23.250000000000004</v>
      </c>
      <c r="J121" s="40">
        <v>23.35</v>
      </c>
      <c r="K121" s="31">
        <v>23.15</v>
      </c>
      <c r="L121" s="31">
        <v>22.95</v>
      </c>
      <c r="M121" s="31">
        <v>79.810779999999994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458.35</v>
      </c>
      <c r="D122" s="40">
        <v>460.88333333333338</v>
      </c>
      <c r="E122" s="40">
        <v>454.36666666666679</v>
      </c>
      <c r="F122" s="40">
        <v>450.38333333333338</v>
      </c>
      <c r="G122" s="40">
        <v>443.86666666666679</v>
      </c>
      <c r="H122" s="40">
        <v>464.86666666666679</v>
      </c>
      <c r="I122" s="40">
        <v>471.38333333333333</v>
      </c>
      <c r="J122" s="40">
        <v>475.36666666666679</v>
      </c>
      <c r="K122" s="31">
        <v>467.4</v>
      </c>
      <c r="L122" s="31">
        <v>456.9</v>
      </c>
      <c r="M122" s="31">
        <v>29.66412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275.8</v>
      </c>
      <c r="D123" s="40">
        <v>273.91666666666669</v>
      </c>
      <c r="E123" s="40">
        <v>269.93333333333339</v>
      </c>
      <c r="F123" s="40">
        <v>264.06666666666672</v>
      </c>
      <c r="G123" s="40">
        <v>260.08333333333343</v>
      </c>
      <c r="H123" s="40">
        <v>279.78333333333336</v>
      </c>
      <c r="I123" s="40">
        <v>283.76666666666659</v>
      </c>
      <c r="J123" s="40">
        <v>289.63333333333333</v>
      </c>
      <c r="K123" s="31">
        <v>277.89999999999998</v>
      </c>
      <c r="L123" s="31">
        <v>268.05</v>
      </c>
      <c r="M123" s="31">
        <v>38.191110000000002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941.55</v>
      </c>
      <c r="D124" s="40">
        <v>936.08333333333337</v>
      </c>
      <c r="E124" s="40">
        <v>925.56666666666672</v>
      </c>
      <c r="F124" s="40">
        <v>909.58333333333337</v>
      </c>
      <c r="G124" s="40">
        <v>899.06666666666672</v>
      </c>
      <c r="H124" s="40">
        <v>952.06666666666672</v>
      </c>
      <c r="I124" s="40">
        <v>962.58333333333337</v>
      </c>
      <c r="J124" s="40">
        <v>978.56666666666672</v>
      </c>
      <c r="K124" s="31">
        <v>946.6</v>
      </c>
      <c r="L124" s="31">
        <v>920.1</v>
      </c>
      <c r="M124" s="31">
        <v>55.066220000000001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5633.05</v>
      </c>
      <c r="D125" s="40">
        <v>5620.6166666666659</v>
      </c>
      <c r="E125" s="40">
        <v>5544.4333333333316</v>
      </c>
      <c r="F125" s="40">
        <v>5455.8166666666657</v>
      </c>
      <c r="G125" s="40">
        <v>5379.6333333333314</v>
      </c>
      <c r="H125" s="40">
        <v>5709.2333333333318</v>
      </c>
      <c r="I125" s="40">
        <v>5785.4166666666661</v>
      </c>
      <c r="J125" s="40">
        <v>5874.0333333333319</v>
      </c>
      <c r="K125" s="31">
        <v>5696.8</v>
      </c>
      <c r="L125" s="31">
        <v>5532</v>
      </c>
      <c r="M125" s="31">
        <v>5.0920800000000002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1877.45</v>
      </c>
      <c r="D126" s="40">
        <v>1875.4833333333333</v>
      </c>
      <c r="E126" s="40">
        <v>1861.9666666666667</v>
      </c>
      <c r="F126" s="40">
        <v>1846.4833333333333</v>
      </c>
      <c r="G126" s="40">
        <v>1832.9666666666667</v>
      </c>
      <c r="H126" s="40">
        <v>1890.9666666666667</v>
      </c>
      <c r="I126" s="40">
        <v>1904.4833333333336</v>
      </c>
      <c r="J126" s="40">
        <v>1919.9666666666667</v>
      </c>
      <c r="K126" s="31">
        <v>1889</v>
      </c>
      <c r="L126" s="31">
        <v>1860</v>
      </c>
      <c r="M126" s="31">
        <v>53.625349999999997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2089</v>
      </c>
      <c r="D127" s="40">
        <v>2076.5666666666666</v>
      </c>
      <c r="E127" s="40">
        <v>2053.1333333333332</v>
      </c>
      <c r="F127" s="40">
        <v>2017.2666666666667</v>
      </c>
      <c r="G127" s="40">
        <v>1993.8333333333333</v>
      </c>
      <c r="H127" s="40">
        <v>2112.4333333333334</v>
      </c>
      <c r="I127" s="40">
        <v>2135.8666666666668</v>
      </c>
      <c r="J127" s="40">
        <v>2171.7333333333331</v>
      </c>
      <c r="K127" s="31">
        <v>2100</v>
      </c>
      <c r="L127" s="31">
        <v>2040.7</v>
      </c>
      <c r="M127" s="31">
        <v>7.2504200000000001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1045.3</v>
      </c>
      <c r="D128" s="40">
        <v>1050.0833333333333</v>
      </c>
      <c r="E128" s="40">
        <v>1032.2166666666665</v>
      </c>
      <c r="F128" s="40">
        <v>1019.1333333333332</v>
      </c>
      <c r="G128" s="40">
        <v>1001.2666666666664</v>
      </c>
      <c r="H128" s="40">
        <v>1063.1666666666665</v>
      </c>
      <c r="I128" s="40">
        <v>1081.0333333333333</v>
      </c>
      <c r="J128" s="40">
        <v>1094.1166666666666</v>
      </c>
      <c r="K128" s="31">
        <v>1067.95</v>
      </c>
      <c r="L128" s="31">
        <v>1037</v>
      </c>
      <c r="M128" s="31">
        <v>3.3926599999999998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310.95</v>
      </c>
      <c r="D129" s="40">
        <v>309.90000000000003</v>
      </c>
      <c r="E129" s="40">
        <v>306.80000000000007</v>
      </c>
      <c r="F129" s="40">
        <v>302.65000000000003</v>
      </c>
      <c r="G129" s="40">
        <v>299.55000000000007</v>
      </c>
      <c r="H129" s="40">
        <v>314.05000000000007</v>
      </c>
      <c r="I129" s="40">
        <v>317.15000000000009</v>
      </c>
      <c r="J129" s="40">
        <v>321.30000000000007</v>
      </c>
      <c r="K129" s="31">
        <v>313</v>
      </c>
      <c r="L129" s="31">
        <v>305.75</v>
      </c>
      <c r="M129" s="31">
        <v>3.2646099999999998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657.05</v>
      </c>
      <c r="D130" s="40">
        <v>655.08333333333337</v>
      </c>
      <c r="E130" s="40">
        <v>650.9666666666667</v>
      </c>
      <c r="F130" s="40">
        <v>644.88333333333333</v>
      </c>
      <c r="G130" s="40">
        <v>640.76666666666665</v>
      </c>
      <c r="H130" s="40">
        <v>661.16666666666674</v>
      </c>
      <c r="I130" s="40">
        <v>665.2833333333333</v>
      </c>
      <c r="J130" s="40">
        <v>671.36666666666679</v>
      </c>
      <c r="K130" s="31">
        <v>659.2</v>
      </c>
      <c r="L130" s="31">
        <v>649</v>
      </c>
      <c r="M130" s="31">
        <v>53.436300000000003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390.4</v>
      </c>
      <c r="D131" s="40">
        <v>390.51666666666665</v>
      </c>
      <c r="E131" s="40">
        <v>386.43333333333328</v>
      </c>
      <c r="F131" s="40">
        <v>382.46666666666664</v>
      </c>
      <c r="G131" s="40">
        <v>378.38333333333327</v>
      </c>
      <c r="H131" s="40">
        <v>394.48333333333329</v>
      </c>
      <c r="I131" s="40">
        <v>398.56666666666666</v>
      </c>
      <c r="J131" s="40">
        <v>402.5333333333333</v>
      </c>
      <c r="K131" s="31">
        <v>394.6</v>
      </c>
      <c r="L131" s="31">
        <v>386.55</v>
      </c>
      <c r="M131" s="31">
        <v>38.235039999999998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3917.2</v>
      </c>
      <c r="D132" s="40">
        <v>3885.4</v>
      </c>
      <c r="E132" s="40">
        <v>3845.8</v>
      </c>
      <c r="F132" s="40">
        <v>3774.4</v>
      </c>
      <c r="G132" s="40">
        <v>3734.8</v>
      </c>
      <c r="H132" s="40">
        <v>3956.8</v>
      </c>
      <c r="I132" s="40">
        <v>3996.3999999999996</v>
      </c>
      <c r="J132" s="40">
        <v>4067.8</v>
      </c>
      <c r="K132" s="31">
        <v>3925</v>
      </c>
      <c r="L132" s="31">
        <v>3814</v>
      </c>
      <c r="M132" s="31">
        <v>6.6114899999999999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1956.6</v>
      </c>
      <c r="D133" s="40">
        <v>1959.9666666666665</v>
      </c>
      <c r="E133" s="40">
        <v>1943.7833333333328</v>
      </c>
      <c r="F133" s="40">
        <v>1930.9666666666665</v>
      </c>
      <c r="G133" s="40">
        <v>1914.7833333333328</v>
      </c>
      <c r="H133" s="40">
        <v>1972.7833333333328</v>
      </c>
      <c r="I133" s="40">
        <v>1988.9666666666667</v>
      </c>
      <c r="J133" s="40">
        <v>2001.7833333333328</v>
      </c>
      <c r="K133" s="31">
        <v>1976.15</v>
      </c>
      <c r="L133" s="31">
        <v>1947.15</v>
      </c>
      <c r="M133" s="31">
        <v>21.493960000000001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80.7</v>
      </c>
      <c r="D134" s="40">
        <v>80.333333333333329</v>
      </c>
      <c r="E134" s="40">
        <v>79.466666666666654</v>
      </c>
      <c r="F134" s="40">
        <v>78.23333333333332</v>
      </c>
      <c r="G134" s="40">
        <v>77.366666666666646</v>
      </c>
      <c r="H134" s="40">
        <v>81.566666666666663</v>
      </c>
      <c r="I134" s="40">
        <v>82.433333333333337</v>
      </c>
      <c r="J134" s="40">
        <v>83.666666666666671</v>
      </c>
      <c r="K134" s="31">
        <v>81.2</v>
      </c>
      <c r="L134" s="31">
        <v>79.099999999999994</v>
      </c>
      <c r="M134" s="31">
        <v>75.699590000000001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5625.1</v>
      </c>
      <c r="D135" s="40">
        <v>5633.3499999999995</v>
      </c>
      <c r="E135" s="40">
        <v>5566.7499999999991</v>
      </c>
      <c r="F135" s="40">
        <v>5508.4</v>
      </c>
      <c r="G135" s="40">
        <v>5441.7999999999993</v>
      </c>
      <c r="H135" s="40">
        <v>5691.6999999999989</v>
      </c>
      <c r="I135" s="40">
        <v>5758.2999999999993</v>
      </c>
      <c r="J135" s="40">
        <v>5816.6499999999987</v>
      </c>
      <c r="K135" s="31">
        <v>5699.95</v>
      </c>
      <c r="L135" s="31">
        <v>5575</v>
      </c>
      <c r="M135" s="31">
        <v>2.7804799999999998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381.65</v>
      </c>
      <c r="D136" s="40">
        <v>382.41666666666669</v>
      </c>
      <c r="E136" s="40">
        <v>376.73333333333335</v>
      </c>
      <c r="F136" s="40">
        <v>371.81666666666666</v>
      </c>
      <c r="G136" s="40">
        <v>366.13333333333333</v>
      </c>
      <c r="H136" s="40">
        <v>387.33333333333337</v>
      </c>
      <c r="I136" s="40">
        <v>393.01666666666665</v>
      </c>
      <c r="J136" s="40">
        <v>397.93333333333339</v>
      </c>
      <c r="K136" s="31">
        <v>388.1</v>
      </c>
      <c r="L136" s="31">
        <v>377.5</v>
      </c>
      <c r="M136" s="31">
        <v>51.750430000000001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7170.75</v>
      </c>
      <c r="D137" s="40">
        <v>7178.7333333333336</v>
      </c>
      <c r="E137" s="40">
        <v>7127.5166666666673</v>
      </c>
      <c r="F137" s="40">
        <v>7084.2833333333338</v>
      </c>
      <c r="G137" s="40">
        <v>7033.0666666666675</v>
      </c>
      <c r="H137" s="40">
        <v>7221.9666666666672</v>
      </c>
      <c r="I137" s="40">
        <v>7273.1833333333343</v>
      </c>
      <c r="J137" s="40">
        <v>7316.416666666667</v>
      </c>
      <c r="K137" s="31">
        <v>7229.95</v>
      </c>
      <c r="L137" s="31">
        <v>7135.5</v>
      </c>
      <c r="M137" s="31">
        <v>2.42957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1974.2</v>
      </c>
      <c r="D138" s="40">
        <v>1972.8333333333333</v>
      </c>
      <c r="E138" s="40">
        <v>1961.6666666666665</v>
      </c>
      <c r="F138" s="40">
        <v>1949.1333333333332</v>
      </c>
      <c r="G138" s="40">
        <v>1937.9666666666665</v>
      </c>
      <c r="H138" s="40">
        <v>1985.3666666666666</v>
      </c>
      <c r="I138" s="40">
        <v>1996.5333333333331</v>
      </c>
      <c r="J138" s="40">
        <v>2009.0666666666666</v>
      </c>
      <c r="K138" s="31">
        <v>1984</v>
      </c>
      <c r="L138" s="31">
        <v>1960.3</v>
      </c>
      <c r="M138" s="31">
        <v>15.8597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520.5</v>
      </c>
      <c r="D139" s="40">
        <v>521.58333333333337</v>
      </c>
      <c r="E139" s="40">
        <v>514.51666666666677</v>
      </c>
      <c r="F139" s="40">
        <v>508.53333333333342</v>
      </c>
      <c r="G139" s="40">
        <v>501.46666666666681</v>
      </c>
      <c r="H139" s="40">
        <v>527.56666666666672</v>
      </c>
      <c r="I139" s="40">
        <v>534.63333333333333</v>
      </c>
      <c r="J139" s="40">
        <v>540.61666666666667</v>
      </c>
      <c r="K139" s="31">
        <v>528.65</v>
      </c>
      <c r="L139" s="31">
        <v>515.6</v>
      </c>
      <c r="M139" s="31">
        <v>18.50779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952.85</v>
      </c>
      <c r="D140" s="40">
        <v>948.13333333333333</v>
      </c>
      <c r="E140" s="40">
        <v>941.81666666666661</v>
      </c>
      <c r="F140" s="40">
        <v>930.7833333333333</v>
      </c>
      <c r="G140" s="40">
        <v>924.46666666666658</v>
      </c>
      <c r="H140" s="40">
        <v>959.16666666666663</v>
      </c>
      <c r="I140" s="40">
        <v>965.48333333333346</v>
      </c>
      <c r="J140" s="40">
        <v>976.51666666666665</v>
      </c>
      <c r="K140" s="31">
        <v>954.45</v>
      </c>
      <c r="L140" s="31">
        <v>937.1</v>
      </c>
      <c r="M140" s="31">
        <v>9.0253999999999994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75383.75</v>
      </c>
      <c r="D141" s="40">
        <v>75047.3</v>
      </c>
      <c r="E141" s="40">
        <v>74596.5</v>
      </c>
      <c r="F141" s="40">
        <v>73809.25</v>
      </c>
      <c r="G141" s="40">
        <v>73358.45</v>
      </c>
      <c r="H141" s="40">
        <v>75834.55</v>
      </c>
      <c r="I141" s="40">
        <v>76285.35000000002</v>
      </c>
      <c r="J141" s="40">
        <v>77072.600000000006</v>
      </c>
      <c r="K141" s="31">
        <v>75498.100000000006</v>
      </c>
      <c r="L141" s="31">
        <v>74260.05</v>
      </c>
      <c r="M141" s="31">
        <v>7.8619999999999995E-2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880.6</v>
      </c>
      <c r="D142" s="40">
        <v>880.6</v>
      </c>
      <c r="E142" s="40">
        <v>874.2</v>
      </c>
      <c r="F142" s="40">
        <v>867.80000000000007</v>
      </c>
      <c r="G142" s="40">
        <v>861.40000000000009</v>
      </c>
      <c r="H142" s="40">
        <v>887</v>
      </c>
      <c r="I142" s="40">
        <v>893.39999999999986</v>
      </c>
      <c r="J142" s="40">
        <v>899.8</v>
      </c>
      <c r="K142" s="31">
        <v>887</v>
      </c>
      <c r="L142" s="31">
        <v>874.2</v>
      </c>
      <c r="M142" s="31">
        <v>4.1111000000000004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165.1</v>
      </c>
      <c r="D143" s="40">
        <v>162.6</v>
      </c>
      <c r="E143" s="40">
        <v>159.5</v>
      </c>
      <c r="F143" s="40">
        <v>153.9</v>
      </c>
      <c r="G143" s="40">
        <v>150.80000000000001</v>
      </c>
      <c r="H143" s="40">
        <v>168.2</v>
      </c>
      <c r="I143" s="40">
        <v>171.29999999999995</v>
      </c>
      <c r="J143" s="40">
        <v>176.89999999999998</v>
      </c>
      <c r="K143" s="31">
        <v>165.7</v>
      </c>
      <c r="L143" s="31">
        <v>157</v>
      </c>
      <c r="M143" s="31">
        <v>110.26458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880.55</v>
      </c>
      <c r="D144" s="40">
        <v>869.08333333333337</v>
      </c>
      <c r="E144" s="40">
        <v>853.9666666666667</v>
      </c>
      <c r="F144" s="40">
        <v>827.38333333333333</v>
      </c>
      <c r="G144" s="40">
        <v>812.26666666666665</v>
      </c>
      <c r="H144" s="40">
        <v>895.66666666666674</v>
      </c>
      <c r="I144" s="40">
        <v>910.7833333333333</v>
      </c>
      <c r="J144" s="40">
        <v>937.36666666666679</v>
      </c>
      <c r="K144" s="31">
        <v>884.2</v>
      </c>
      <c r="L144" s="31">
        <v>842.5</v>
      </c>
      <c r="M144" s="31">
        <v>90.224149999999995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170.2</v>
      </c>
      <c r="D145" s="40">
        <v>169.36666666666667</v>
      </c>
      <c r="E145" s="40">
        <v>167.43333333333334</v>
      </c>
      <c r="F145" s="40">
        <v>164.66666666666666</v>
      </c>
      <c r="G145" s="40">
        <v>162.73333333333332</v>
      </c>
      <c r="H145" s="40">
        <v>172.13333333333335</v>
      </c>
      <c r="I145" s="40">
        <v>174.06666666666669</v>
      </c>
      <c r="J145" s="40">
        <v>176.83333333333337</v>
      </c>
      <c r="K145" s="31">
        <v>171.3</v>
      </c>
      <c r="L145" s="31">
        <v>166.6</v>
      </c>
      <c r="M145" s="31">
        <v>34.769550000000002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504.1</v>
      </c>
      <c r="D146" s="40">
        <v>504.5333333333333</v>
      </c>
      <c r="E146" s="40">
        <v>500.86666666666662</v>
      </c>
      <c r="F146" s="40">
        <v>497.63333333333333</v>
      </c>
      <c r="G146" s="40">
        <v>493.96666666666664</v>
      </c>
      <c r="H146" s="40">
        <v>507.76666666666659</v>
      </c>
      <c r="I146" s="40">
        <v>511.43333333333334</v>
      </c>
      <c r="J146" s="40">
        <v>514.66666666666652</v>
      </c>
      <c r="K146" s="31">
        <v>508.2</v>
      </c>
      <c r="L146" s="31">
        <v>501.3</v>
      </c>
      <c r="M146" s="31">
        <v>10.000080000000001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8170.75</v>
      </c>
      <c r="D147" s="40">
        <v>8161.916666666667</v>
      </c>
      <c r="E147" s="40">
        <v>8123.8333333333339</v>
      </c>
      <c r="F147" s="40">
        <v>8076.916666666667</v>
      </c>
      <c r="G147" s="40">
        <v>8038.8333333333339</v>
      </c>
      <c r="H147" s="40">
        <v>8208.8333333333339</v>
      </c>
      <c r="I147" s="40">
        <v>8246.9166666666679</v>
      </c>
      <c r="J147" s="40">
        <v>8293.8333333333339</v>
      </c>
      <c r="K147" s="31">
        <v>8200</v>
      </c>
      <c r="L147" s="31">
        <v>8115</v>
      </c>
      <c r="M147" s="31">
        <v>2.8817400000000002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1052.75</v>
      </c>
      <c r="D148" s="40">
        <v>1054.5833333333333</v>
      </c>
      <c r="E148" s="40">
        <v>1040.3666666666666</v>
      </c>
      <c r="F148" s="40">
        <v>1027.9833333333333</v>
      </c>
      <c r="G148" s="40">
        <v>1013.7666666666667</v>
      </c>
      <c r="H148" s="40">
        <v>1066.9666666666665</v>
      </c>
      <c r="I148" s="40">
        <v>1081.1833333333332</v>
      </c>
      <c r="J148" s="40">
        <v>1093.5666666666664</v>
      </c>
      <c r="K148" s="31">
        <v>1068.8</v>
      </c>
      <c r="L148" s="31">
        <v>1042.2</v>
      </c>
      <c r="M148" s="31">
        <v>3.02278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4635.95</v>
      </c>
      <c r="D149" s="40">
        <v>4616.9666666666662</v>
      </c>
      <c r="E149" s="40">
        <v>4585.9833333333327</v>
      </c>
      <c r="F149" s="40">
        <v>4536.0166666666664</v>
      </c>
      <c r="G149" s="40">
        <v>4505.0333333333328</v>
      </c>
      <c r="H149" s="40">
        <v>4666.9333333333325</v>
      </c>
      <c r="I149" s="40">
        <v>4697.9166666666661</v>
      </c>
      <c r="J149" s="40">
        <v>4747.8833333333323</v>
      </c>
      <c r="K149" s="31">
        <v>4647.95</v>
      </c>
      <c r="L149" s="31">
        <v>4567</v>
      </c>
      <c r="M149" s="31">
        <v>3.5847799999999999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3217.45</v>
      </c>
      <c r="D150" s="40">
        <v>3213.7999999999997</v>
      </c>
      <c r="E150" s="40">
        <v>3183.6499999999996</v>
      </c>
      <c r="F150" s="40">
        <v>3149.85</v>
      </c>
      <c r="G150" s="40">
        <v>3119.7</v>
      </c>
      <c r="H150" s="40">
        <v>3247.5999999999995</v>
      </c>
      <c r="I150" s="40">
        <v>3277.75</v>
      </c>
      <c r="J150" s="40">
        <v>3311.5499999999993</v>
      </c>
      <c r="K150" s="31">
        <v>3243.95</v>
      </c>
      <c r="L150" s="31">
        <v>3180</v>
      </c>
      <c r="M150" s="31">
        <v>4.7889200000000001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1518.45</v>
      </c>
      <c r="D151" s="40">
        <v>1521.6833333333332</v>
      </c>
      <c r="E151" s="40">
        <v>1505.3666666666663</v>
      </c>
      <c r="F151" s="40">
        <v>1492.2833333333331</v>
      </c>
      <c r="G151" s="40">
        <v>1475.9666666666662</v>
      </c>
      <c r="H151" s="40">
        <v>1534.7666666666664</v>
      </c>
      <c r="I151" s="40">
        <v>1551.0833333333335</v>
      </c>
      <c r="J151" s="40">
        <v>1564.1666666666665</v>
      </c>
      <c r="K151" s="31">
        <v>1538</v>
      </c>
      <c r="L151" s="31">
        <v>1508.6</v>
      </c>
      <c r="M151" s="31">
        <v>7.0750599999999997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917.45</v>
      </c>
      <c r="D152" s="40">
        <v>919.55000000000007</v>
      </c>
      <c r="E152" s="40">
        <v>910.10000000000014</v>
      </c>
      <c r="F152" s="40">
        <v>902.75000000000011</v>
      </c>
      <c r="G152" s="40">
        <v>893.30000000000018</v>
      </c>
      <c r="H152" s="40">
        <v>926.90000000000009</v>
      </c>
      <c r="I152" s="40">
        <v>936.35000000000014</v>
      </c>
      <c r="J152" s="40">
        <v>943.7</v>
      </c>
      <c r="K152" s="31">
        <v>929</v>
      </c>
      <c r="L152" s="31">
        <v>912.2</v>
      </c>
      <c r="M152" s="31">
        <v>1.1303399999999999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141.30000000000001</v>
      </c>
      <c r="D153" s="40">
        <v>140.53333333333333</v>
      </c>
      <c r="E153" s="40">
        <v>138.81666666666666</v>
      </c>
      <c r="F153" s="40">
        <v>136.33333333333334</v>
      </c>
      <c r="G153" s="40">
        <v>134.61666666666667</v>
      </c>
      <c r="H153" s="40">
        <v>143.01666666666665</v>
      </c>
      <c r="I153" s="40">
        <v>144.73333333333329</v>
      </c>
      <c r="J153" s="40">
        <v>147.21666666666664</v>
      </c>
      <c r="K153" s="31">
        <v>142.25</v>
      </c>
      <c r="L153" s="31">
        <v>138.05000000000001</v>
      </c>
      <c r="M153" s="31">
        <v>112.54966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133.85</v>
      </c>
      <c r="D154" s="40">
        <v>133.46666666666667</v>
      </c>
      <c r="E154" s="40">
        <v>132.73333333333335</v>
      </c>
      <c r="F154" s="40">
        <v>131.61666666666667</v>
      </c>
      <c r="G154" s="40">
        <v>130.88333333333335</v>
      </c>
      <c r="H154" s="40">
        <v>134.58333333333334</v>
      </c>
      <c r="I154" s="40">
        <v>135.31666666666663</v>
      </c>
      <c r="J154" s="40">
        <v>136.43333333333334</v>
      </c>
      <c r="K154" s="31">
        <v>134.19999999999999</v>
      </c>
      <c r="L154" s="31">
        <v>132.35</v>
      </c>
      <c r="M154" s="31">
        <v>104.39579999999999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111.3</v>
      </c>
      <c r="D155" s="40">
        <v>110.8</v>
      </c>
      <c r="E155" s="40">
        <v>109.6</v>
      </c>
      <c r="F155" s="40">
        <v>107.89999999999999</v>
      </c>
      <c r="G155" s="40">
        <v>106.69999999999999</v>
      </c>
      <c r="H155" s="40">
        <v>112.5</v>
      </c>
      <c r="I155" s="40">
        <v>113.70000000000002</v>
      </c>
      <c r="J155" s="40">
        <v>115.4</v>
      </c>
      <c r="K155" s="31">
        <v>112</v>
      </c>
      <c r="L155" s="31">
        <v>109.1</v>
      </c>
      <c r="M155" s="31">
        <v>186.71986000000001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4189</v>
      </c>
      <c r="D156" s="40">
        <v>4170.1333333333332</v>
      </c>
      <c r="E156" s="40">
        <v>4135.2666666666664</v>
      </c>
      <c r="F156" s="40">
        <v>4081.5333333333328</v>
      </c>
      <c r="G156" s="40">
        <v>4046.6666666666661</v>
      </c>
      <c r="H156" s="40">
        <v>4223.8666666666668</v>
      </c>
      <c r="I156" s="40">
        <v>4258.7333333333336</v>
      </c>
      <c r="J156" s="40">
        <v>4312.4666666666672</v>
      </c>
      <c r="K156" s="31">
        <v>4205</v>
      </c>
      <c r="L156" s="31">
        <v>4116.3999999999996</v>
      </c>
      <c r="M156" s="31">
        <v>1.0149699999999999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19707.099999999999</v>
      </c>
      <c r="D157" s="40">
        <v>19739.033333333333</v>
      </c>
      <c r="E157" s="40">
        <v>19628.066666666666</v>
      </c>
      <c r="F157" s="40">
        <v>19549.033333333333</v>
      </c>
      <c r="G157" s="40">
        <v>19438.066666666666</v>
      </c>
      <c r="H157" s="40">
        <v>19818.066666666666</v>
      </c>
      <c r="I157" s="40">
        <v>19929.033333333333</v>
      </c>
      <c r="J157" s="40">
        <v>20008.066666666666</v>
      </c>
      <c r="K157" s="31">
        <v>19850</v>
      </c>
      <c r="L157" s="31">
        <v>19660</v>
      </c>
      <c r="M157" s="31">
        <v>0.23710999999999999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370.4</v>
      </c>
      <c r="D158" s="40">
        <v>369.09999999999997</v>
      </c>
      <c r="E158" s="40">
        <v>366.29999999999995</v>
      </c>
      <c r="F158" s="40">
        <v>362.2</v>
      </c>
      <c r="G158" s="40">
        <v>359.4</v>
      </c>
      <c r="H158" s="40">
        <v>373.19999999999993</v>
      </c>
      <c r="I158" s="40">
        <v>376</v>
      </c>
      <c r="J158" s="40">
        <v>380.09999999999991</v>
      </c>
      <c r="K158" s="31">
        <v>371.9</v>
      </c>
      <c r="L158" s="31">
        <v>365</v>
      </c>
      <c r="M158" s="31">
        <v>6.2080900000000003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972.95</v>
      </c>
      <c r="D159" s="40">
        <v>962.05000000000007</v>
      </c>
      <c r="E159" s="40">
        <v>946.35000000000014</v>
      </c>
      <c r="F159" s="40">
        <v>919.75000000000011</v>
      </c>
      <c r="G159" s="40">
        <v>904.05000000000018</v>
      </c>
      <c r="H159" s="40">
        <v>988.65000000000009</v>
      </c>
      <c r="I159" s="40">
        <v>1004.3500000000001</v>
      </c>
      <c r="J159" s="40">
        <v>1030.95</v>
      </c>
      <c r="K159" s="31">
        <v>977.75</v>
      </c>
      <c r="L159" s="31">
        <v>935.45</v>
      </c>
      <c r="M159" s="31">
        <v>23.742170000000002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164.95</v>
      </c>
      <c r="D160" s="40">
        <v>164.01666666666665</v>
      </c>
      <c r="E160" s="40">
        <v>162.33333333333331</v>
      </c>
      <c r="F160" s="40">
        <v>159.71666666666667</v>
      </c>
      <c r="G160" s="40">
        <v>158.03333333333333</v>
      </c>
      <c r="H160" s="40">
        <v>166.6333333333333</v>
      </c>
      <c r="I160" s="40">
        <v>168.31666666666663</v>
      </c>
      <c r="J160" s="40">
        <v>170.93333333333328</v>
      </c>
      <c r="K160" s="31">
        <v>165.7</v>
      </c>
      <c r="L160" s="31">
        <v>161.4</v>
      </c>
      <c r="M160" s="31">
        <v>212.20614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220.6</v>
      </c>
      <c r="D161" s="40">
        <v>219.56666666666669</v>
      </c>
      <c r="E161" s="40">
        <v>216.63333333333338</v>
      </c>
      <c r="F161" s="40">
        <v>212.66666666666669</v>
      </c>
      <c r="G161" s="40">
        <v>209.73333333333338</v>
      </c>
      <c r="H161" s="40">
        <v>223.53333333333339</v>
      </c>
      <c r="I161" s="40">
        <v>226.46666666666673</v>
      </c>
      <c r="J161" s="40">
        <v>230.43333333333339</v>
      </c>
      <c r="K161" s="31">
        <v>222.5</v>
      </c>
      <c r="L161" s="31">
        <v>215.6</v>
      </c>
      <c r="M161" s="31">
        <v>26.417490000000001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2871.7</v>
      </c>
      <c r="D162" s="40">
        <v>2858.3999999999996</v>
      </c>
      <c r="E162" s="40">
        <v>2830.6999999999994</v>
      </c>
      <c r="F162" s="40">
        <v>2789.7</v>
      </c>
      <c r="G162" s="40">
        <v>2761.9999999999995</v>
      </c>
      <c r="H162" s="40">
        <v>2899.3999999999992</v>
      </c>
      <c r="I162" s="40">
        <v>2927.1</v>
      </c>
      <c r="J162" s="40">
        <v>2968.099999999999</v>
      </c>
      <c r="K162" s="31">
        <v>2886.1</v>
      </c>
      <c r="L162" s="31">
        <v>2817.4</v>
      </c>
      <c r="M162" s="31">
        <v>8.1691000000000003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44407.95</v>
      </c>
      <c r="D163" s="40">
        <v>44152.9</v>
      </c>
      <c r="E163" s="40">
        <v>43755.05</v>
      </c>
      <c r="F163" s="40">
        <v>43102.15</v>
      </c>
      <c r="G163" s="40">
        <v>42704.3</v>
      </c>
      <c r="H163" s="40">
        <v>44805.8</v>
      </c>
      <c r="I163" s="40">
        <v>45203.649999999994</v>
      </c>
      <c r="J163" s="40">
        <v>45856.55</v>
      </c>
      <c r="K163" s="31">
        <v>44550.75</v>
      </c>
      <c r="L163" s="31">
        <v>43500</v>
      </c>
      <c r="M163" s="31">
        <v>0.18045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226.2</v>
      </c>
      <c r="D164" s="40">
        <v>225.5333333333333</v>
      </c>
      <c r="E164" s="40">
        <v>224.21666666666661</v>
      </c>
      <c r="F164" s="40">
        <v>222.23333333333332</v>
      </c>
      <c r="G164" s="40">
        <v>220.91666666666663</v>
      </c>
      <c r="H164" s="40">
        <v>227.51666666666659</v>
      </c>
      <c r="I164" s="40">
        <v>228.83333333333331</v>
      </c>
      <c r="J164" s="40">
        <v>230.81666666666658</v>
      </c>
      <c r="K164" s="31">
        <v>226.85</v>
      </c>
      <c r="L164" s="31">
        <v>223.55</v>
      </c>
      <c r="M164" s="31">
        <v>13.948639999999999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4871.8999999999996</v>
      </c>
      <c r="D165" s="40">
        <v>4888.833333333333</v>
      </c>
      <c r="E165" s="40">
        <v>4847.0666666666657</v>
      </c>
      <c r="F165" s="40">
        <v>4822.2333333333327</v>
      </c>
      <c r="G165" s="40">
        <v>4780.4666666666653</v>
      </c>
      <c r="H165" s="40">
        <v>4913.6666666666661</v>
      </c>
      <c r="I165" s="40">
        <v>4955.4333333333343</v>
      </c>
      <c r="J165" s="40">
        <v>4980.2666666666664</v>
      </c>
      <c r="K165" s="31">
        <v>4930.6000000000004</v>
      </c>
      <c r="L165" s="31">
        <v>4864</v>
      </c>
      <c r="M165" s="31">
        <v>0.29099999999999998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2748.85</v>
      </c>
      <c r="D166" s="40">
        <v>2737.3166666666671</v>
      </c>
      <c r="E166" s="40">
        <v>2721.6333333333341</v>
      </c>
      <c r="F166" s="40">
        <v>2694.416666666667</v>
      </c>
      <c r="G166" s="40">
        <v>2678.733333333334</v>
      </c>
      <c r="H166" s="40">
        <v>2764.5333333333342</v>
      </c>
      <c r="I166" s="40">
        <v>2780.2166666666676</v>
      </c>
      <c r="J166" s="40">
        <v>2807.4333333333343</v>
      </c>
      <c r="K166" s="31">
        <v>2753</v>
      </c>
      <c r="L166" s="31">
        <v>2710.1</v>
      </c>
      <c r="M166" s="31">
        <v>3.0940599999999998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2639.35</v>
      </c>
      <c r="D167" s="40">
        <v>2618.7833333333333</v>
      </c>
      <c r="E167" s="40">
        <v>2591.5666666666666</v>
      </c>
      <c r="F167" s="40">
        <v>2543.7833333333333</v>
      </c>
      <c r="G167" s="40">
        <v>2516.5666666666666</v>
      </c>
      <c r="H167" s="40">
        <v>2666.5666666666666</v>
      </c>
      <c r="I167" s="40">
        <v>2693.7833333333328</v>
      </c>
      <c r="J167" s="40">
        <v>2741.5666666666666</v>
      </c>
      <c r="K167" s="31">
        <v>2646</v>
      </c>
      <c r="L167" s="31">
        <v>2571</v>
      </c>
      <c r="M167" s="31">
        <v>4.77813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2480.8000000000002</v>
      </c>
      <c r="D168" s="40">
        <v>2481.75</v>
      </c>
      <c r="E168" s="40">
        <v>2465.0500000000002</v>
      </c>
      <c r="F168" s="40">
        <v>2449.3000000000002</v>
      </c>
      <c r="G168" s="40">
        <v>2432.6000000000004</v>
      </c>
      <c r="H168" s="40">
        <v>2497.5</v>
      </c>
      <c r="I168" s="40">
        <v>2514.1999999999998</v>
      </c>
      <c r="J168" s="40">
        <v>2529.9499999999998</v>
      </c>
      <c r="K168" s="31">
        <v>2498.4499999999998</v>
      </c>
      <c r="L168" s="31">
        <v>2466</v>
      </c>
      <c r="M168" s="31">
        <v>2.1697700000000002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125.8</v>
      </c>
      <c r="D169" s="40">
        <v>125.66666666666667</v>
      </c>
      <c r="E169" s="40">
        <v>124.73333333333335</v>
      </c>
      <c r="F169" s="40">
        <v>123.66666666666667</v>
      </c>
      <c r="G169" s="40">
        <v>122.73333333333335</v>
      </c>
      <c r="H169" s="40">
        <v>126.73333333333335</v>
      </c>
      <c r="I169" s="40">
        <v>127.66666666666666</v>
      </c>
      <c r="J169" s="40">
        <v>128.73333333333335</v>
      </c>
      <c r="K169" s="31">
        <v>126.6</v>
      </c>
      <c r="L169" s="31">
        <v>124.6</v>
      </c>
      <c r="M169" s="31">
        <v>24.94745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204.95</v>
      </c>
      <c r="D170" s="40">
        <v>205.33333333333334</v>
      </c>
      <c r="E170" s="40">
        <v>203.9666666666667</v>
      </c>
      <c r="F170" s="40">
        <v>202.98333333333335</v>
      </c>
      <c r="G170" s="40">
        <v>201.6166666666667</v>
      </c>
      <c r="H170" s="40">
        <v>206.31666666666669</v>
      </c>
      <c r="I170" s="40">
        <v>207.68333333333331</v>
      </c>
      <c r="J170" s="40">
        <v>208.66666666666669</v>
      </c>
      <c r="K170" s="31">
        <v>206.7</v>
      </c>
      <c r="L170" s="31">
        <v>204.35</v>
      </c>
      <c r="M170" s="31">
        <v>82.636049999999997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471.15</v>
      </c>
      <c r="D171" s="40">
        <v>479.91666666666669</v>
      </c>
      <c r="E171" s="40">
        <v>458.18333333333339</v>
      </c>
      <c r="F171" s="40">
        <v>445.2166666666667</v>
      </c>
      <c r="G171" s="40">
        <v>423.48333333333341</v>
      </c>
      <c r="H171" s="40">
        <v>492.88333333333338</v>
      </c>
      <c r="I171" s="40">
        <v>514.61666666666656</v>
      </c>
      <c r="J171" s="40">
        <v>527.58333333333337</v>
      </c>
      <c r="K171" s="31">
        <v>501.65</v>
      </c>
      <c r="L171" s="31">
        <v>466.95</v>
      </c>
      <c r="M171" s="31">
        <v>44.240479999999998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16121.95</v>
      </c>
      <c r="D172" s="40">
        <v>16032.65</v>
      </c>
      <c r="E172" s="40">
        <v>15790.3</v>
      </c>
      <c r="F172" s="40">
        <v>15458.65</v>
      </c>
      <c r="G172" s="40">
        <v>15216.3</v>
      </c>
      <c r="H172" s="40">
        <v>16364.3</v>
      </c>
      <c r="I172" s="40">
        <v>16606.650000000001</v>
      </c>
      <c r="J172" s="40">
        <v>16938.3</v>
      </c>
      <c r="K172" s="31">
        <v>16275</v>
      </c>
      <c r="L172" s="31">
        <v>15701</v>
      </c>
      <c r="M172" s="31">
        <v>0.19137999999999999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</v>
      </c>
      <c r="D173" s="40">
        <v>40.1</v>
      </c>
      <c r="E173" s="40">
        <v>39.75</v>
      </c>
      <c r="F173" s="40">
        <v>39.5</v>
      </c>
      <c r="G173" s="40">
        <v>39.15</v>
      </c>
      <c r="H173" s="40">
        <v>40.35</v>
      </c>
      <c r="I173" s="40">
        <v>40.70000000000001</v>
      </c>
      <c r="J173" s="40">
        <v>40.950000000000003</v>
      </c>
      <c r="K173" s="31">
        <v>40.450000000000003</v>
      </c>
      <c r="L173" s="31">
        <v>39.85</v>
      </c>
      <c r="M173" s="31">
        <v>272.89109999999999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149.80000000000001</v>
      </c>
      <c r="D174" s="40">
        <v>147.79999999999998</v>
      </c>
      <c r="E174" s="40">
        <v>145.14999999999998</v>
      </c>
      <c r="F174" s="40">
        <v>140.5</v>
      </c>
      <c r="G174" s="40">
        <v>137.85</v>
      </c>
      <c r="H174" s="40">
        <v>152.44999999999996</v>
      </c>
      <c r="I174" s="40">
        <v>155.1</v>
      </c>
      <c r="J174" s="40">
        <v>159.74999999999994</v>
      </c>
      <c r="K174" s="31">
        <v>150.44999999999999</v>
      </c>
      <c r="L174" s="31">
        <v>143.15</v>
      </c>
      <c r="M174" s="31">
        <v>256.06428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139.15</v>
      </c>
      <c r="D175" s="40">
        <v>138.79999999999998</v>
      </c>
      <c r="E175" s="40">
        <v>137.94999999999996</v>
      </c>
      <c r="F175" s="40">
        <v>136.74999999999997</v>
      </c>
      <c r="G175" s="40">
        <v>135.89999999999995</v>
      </c>
      <c r="H175" s="40">
        <v>139.99999999999997</v>
      </c>
      <c r="I175" s="40">
        <v>140.85</v>
      </c>
      <c r="J175" s="40">
        <v>142.04999999999998</v>
      </c>
      <c r="K175" s="31">
        <v>139.65</v>
      </c>
      <c r="L175" s="31">
        <v>137.6</v>
      </c>
      <c r="M175" s="31">
        <v>21.592790000000001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2521.1</v>
      </c>
      <c r="D176" s="40">
        <v>2503.6833333333329</v>
      </c>
      <c r="E176" s="40">
        <v>2482.4166666666661</v>
      </c>
      <c r="F176" s="40">
        <v>2443.7333333333331</v>
      </c>
      <c r="G176" s="40">
        <v>2422.4666666666662</v>
      </c>
      <c r="H176" s="40">
        <v>2542.3666666666659</v>
      </c>
      <c r="I176" s="40">
        <v>2563.6333333333332</v>
      </c>
      <c r="J176" s="40">
        <v>2602.3166666666657</v>
      </c>
      <c r="K176" s="31">
        <v>2524.9499999999998</v>
      </c>
      <c r="L176" s="31">
        <v>2465</v>
      </c>
      <c r="M176" s="31">
        <v>68.304019999999994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893.7</v>
      </c>
      <c r="D177" s="40">
        <v>892.43333333333339</v>
      </c>
      <c r="E177" s="40">
        <v>886.31666666666683</v>
      </c>
      <c r="F177" s="40">
        <v>878.93333333333339</v>
      </c>
      <c r="G177" s="40">
        <v>872.81666666666683</v>
      </c>
      <c r="H177" s="40">
        <v>899.81666666666683</v>
      </c>
      <c r="I177" s="40">
        <v>905.93333333333339</v>
      </c>
      <c r="J177" s="40">
        <v>913.31666666666683</v>
      </c>
      <c r="K177" s="31">
        <v>898.55</v>
      </c>
      <c r="L177" s="31">
        <v>885.05</v>
      </c>
      <c r="M177" s="31">
        <v>14.114179999999999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1249.4000000000001</v>
      </c>
      <c r="D178" s="40">
        <v>1245.3166666666668</v>
      </c>
      <c r="E178" s="40">
        <v>1235.2333333333336</v>
      </c>
      <c r="F178" s="40">
        <v>1221.0666666666668</v>
      </c>
      <c r="G178" s="40">
        <v>1210.9833333333336</v>
      </c>
      <c r="H178" s="40">
        <v>1259.4833333333336</v>
      </c>
      <c r="I178" s="40">
        <v>1269.5666666666671</v>
      </c>
      <c r="J178" s="40">
        <v>1283.7333333333336</v>
      </c>
      <c r="K178" s="31">
        <v>1255.4000000000001</v>
      </c>
      <c r="L178" s="31">
        <v>1231.1500000000001</v>
      </c>
      <c r="M178" s="31">
        <v>13.71034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2626.1</v>
      </c>
      <c r="D179" s="40">
        <v>2589.8166666666671</v>
      </c>
      <c r="E179" s="40">
        <v>2543.8833333333341</v>
      </c>
      <c r="F179" s="40">
        <v>2461.666666666667</v>
      </c>
      <c r="G179" s="40">
        <v>2415.733333333334</v>
      </c>
      <c r="H179" s="40">
        <v>2672.0333333333342</v>
      </c>
      <c r="I179" s="40">
        <v>2717.9666666666676</v>
      </c>
      <c r="J179" s="40">
        <v>2800.1833333333343</v>
      </c>
      <c r="K179" s="31">
        <v>2635.75</v>
      </c>
      <c r="L179" s="31">
        <v>2507.6</v>
      </c>
      <c r="M179" s="31">
        <v>10.906029999999999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7605.5</v>
      </c>
      <c r="D180" s="40">
        <v>7609.833333333333</v>
      </c>
      <c r="E180" s="40">
        <v>7570.6666666666661</v>
      </c>
      <c r="F180" s="40">
        <v>7535.833333333333</v>
      </c>
      <c r="G180" s="40">
        <v>7496.6666666666661</v>
      </c>
      <c r="H180" s="40">
        <v>7644.6666666666661</v>
      </c>
      <c r="I180" s="40">
        <v>7683.8333333333321</v>
      </c>
      <c r="J180" s="40">
        <v>7718.6666666666661</v>
      </c>
      <c r="K180" s="31">
        <v>7649</v>
      </c>
      <c r="L180" s="31">
        <v>7575</v>
      </c>
      <c r="M180" s="31">
        <v>5.2040000000000003E-2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26715.5</v>
      </c>
      <c r="D181" s="40">
        <v>26860.733333333334</v>
      </c>
      <c r="E181" s="40">
        <v>26437.766666666666</v>
      </c>
      <c r="F181" s="40">
        <v>26160.033333333333</v>
      </c>
      <c r="G181" s="40">
        <v>25737.066666666666</v>
      </c>
      <c r="H181" s="40">
        <v>27138.466666666667</v>
      </c>
      <c r="I181" s="40">
        <v>27561.433333333334</v>
      </c>
      <c r="J181" s="40">
        <v>27839.166666666668</v>
      </c>
      <c r="K181" s="31">
        <v>27283.7</v>
      </c>
      <c r="L181" s="31">
        <v>26583</v>
      </c>
      <c r="M181" s="31">
        <v>0.41881000000000002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1245.25</v>
      </c>
      <c r="D182" s="40">
        <v>1239.4166666666667</v>
      </c>
      <c r="E182" s="40">
        <v>1229.8333333333335</v>
      </c>
      <c r="F182" s="40">
        <v>1214.4166666666667</v>
      </c>
      <c r="G182" s="40">
        <v>1204.8333333333335</v>
      </c>
      <c r="H182" s="40">
        <v>1254.8333333333335</v>
      </c>
      <c r="I182" s="40">
        <v>1264.416666666667</v>
      </c>
      <c r="J182" s="40">
        <v>1279.8333333333335</v>
      </c>
      <c r="K182" s="31">
        <v>1249</v>
      </c>
      <c r="L182" s="31">
        <v>1224</v>
      </c>
      <c r="M182" s="31">
        <v>12.56723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2349.0500000000002</v>
      </c>
      <c r="D183" s="40">
        <v>2339.5166666666669</v>
      </c>
      <c r="E183" s="40">
        <v>2326.8333333333339</v>
      </c>
      <c r="F183" s="40">
        <v>2304.6166666666672</v>
      </c>
      <c r="G183" s="40">
        <v>2291.9333333333343</v>
      </c>
      <c r="H183" s="40">
        <v>2361.7333333333336</v>
      </c>
      <c r="I183" s="40">
        <v>2374.416666666667</v>
      </c>
      <c r="J183" s="40">
        <v>2396.6333333333332</v>
      </c>
      <c r="K183" s="31">
        <v>2352.1999999999998</v>
      </c>
      <c r="L183" s="31">
        <v>2317.3000000000002</v>
      </c>
      <c r="M183" s="31">
        <v>5.6024599999999998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510.25</v>
      </c>
      <c r="D184" s="40">
        <v>510.75</v>
      </c>
      <c r="E184" s="40">
        <v>508</v>
      </c>
      <c r="F184" s="40">
        <v>505.75</v>
      </c>
      <c r="G184" s="40">
        <v>503</v>
      </c>
      <c r="H184" s="40">
        <v>513</v>
      </c>
      <c r="I184" s="40">
        <v>515.75</v>
      </c>
      <c r="J184" s="40">
        <v>518</v>
      </c>
      <c r="K184" s="31">
        <v>513.5</v>
      </c>
      <c r="L184" s="31">
        <v>508.5</v>
      </c>
      <c r="M184" s="31">
        <v>144.89616000000001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104.95</v>
      </c>
      <c r="D185" s="40">
        <v>105.2</v>
      </c>
      <c r="E185" s="40">
        <v>104.30000000000001</v>
      </c>
      <c r="F185" s="40">
        <v>103.65</v>
      </c>
      <c r="G185" s="40">
        <v>102.75000000000001</v>
      </c>
      <c r="H185" s="40">
        <v>105.85000000000001</v>
      </c>
      <c r="I185" s="40">
        <v>106.75000000000001</v>
      </c>
      <c r="J185" s="40">
        <v>107.4</v>
      </c>
      <c r="K185" s="31">
        <v>106.1</v>
      </c>
      <c r="L185" s="31">
        <v>104.55</v>
      </c>
      <c r="M185" s="31">
        <v>364.49234999999999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836.2</v>
      </c>
      <c r="D186" s="40">
        <v>836.23333333333323</v>
      </c>
      <c r="E186" s="40">
        <v>827.46666666666647</v>
      </c>
      <c r="F186" s="40">
        <v>818.73333333333323</v>
      </c>
      <c r="G186" s="40">
        <v>809.96666666666647</v>
      </c>
      <c r="H186" s="40">
        <v>844.96666666666647</v>
      </c>
      <c r="I186" s="40">
        <v>853.73333333333312</v>
      </c>
      <c r="J186" s="40">
        <v>862.46666666666647</v>
      </c>
      <c r="K186" s="31">
        <v>845</v>
      </c>
      <c r="L186" s="31">
        <v>827.5</v>
      </c>
      <c r="M186" s="31">
        <v>39.534460000000003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513.29999999999995</v>
      </c>
      <c r="D187" s="40">
        <v>514.61666666666667</v>
      </c>
      <c r="E187" s="40">
        <v>508.23333333333335</v>
      </c>
      <c r="F187" s="40">
        <v>503.16666666666669</v>
      </c>
      <c r="G187" s="40">
        <v>496.78333333333336</v>
      </c>
      <c r="H187" s="40">
        <v>519.68333333333339</v>
      </c>
      <c r="I187" s="40">
        <v>526.06666666666683</v>
      </c>
      <c r="J187" s="40">
        <v>531.13333333333333</v>
      </c>
      <c r="K187" s="31">
        <v>521</v>
      </c>
      <c r="L187" s="31">
        <v>509.55</v>
      </c>
      <c r="M187" s="31">
        <v>9.1685099999999995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626.20000000000005</v>
      </c>
      <c r="D188" s="40">
        <v>627.55000000000007</v>
      </c>
      <c r="E188" s="40">
        <v>621.90000000000009</v>
      </c>
      <c r="F188" s="40">
        <v>617.6</v>
      </c>
      <c r="G188" s="40">
        <v>611.95000000000005</v>
      </c>
      <c r="H188" s="40">
        <v>631.85000000000014</v>
      </c>
      <c r="I188" s="40">
        <v>637.5</v>
      </c>
      <c r="J188" s="40">
        <v>641.80000000000018</v>
      </c>
      <c r="K188" s="31">
        <v>633.20000000000005</v>
      </c>
      <c r="L188" s="31">
        <v>623.25</v>
      </c>
      <c r="M188" s="31">
        <v>2.3578199999999998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654.79999999999995</v>
      </c>
      <c r="D189" s="40">
        <v>651.81666666666661</v>
      </c>
      <c r="E189" s="40">
        <v>645.48333333333323</v>
      </c>
      <c r="F189" s="40">
        <v>636.16666666666663</v>
      </c>
      <c r="G189" s="40">
        <v>629.83333333333326</v>
      </c>
      <c r="H189" s="40">
        <v>661.13333333333321</v>
      </c>
      <c r="I189" s="40">
        <v>667.4666666666667</v>
      </c>
      <c r="J189" s="40">
        <v>676.78333333333319</v>
      </c>
      <c r="K189" s="31">
        <v>658.15</v>
      </c>
      <c r="L189" s="31">
        <v>642.5</v>
      </c>
      <c r="M189" s="31">
        <v>8.10304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993</v>
      </c>
      <c r="D190" s="40">
        <v>990.04999999999984</v>
      </c>
      <c r="E190" s="40">
        <v>978.24999999999966</v>
      </c>
      <c r="F190" s="40">
        <v>963.49999999999977</v>
      </c>
      <c r="G190" s="40">
        <v>951.69999999999959</v>
      </c>
      <c r="H190" s="40">
        <v>1004.7999999999997</v>
      </c>
      <c r="I190" s="40">
        <v>1016.5999999999999</v>
      </c>
      <c r="J190" s="40">
        <v>1031.3499999999999</v>
      </c>
      <c r="K190" s="31">
        <v>1001.85</v>
      </c>
      <c r="L190" s="31">
        <v>975.3</v>
      </c>
      <c r="M190" s="31">
        <v>36.127319999999997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1557.7</v>
      </c>
      <c r="D191" s="40">
        <v>1539.3666666666668</v>
      </c>
      <c r="E191" s="40">
        <v>1491.7333333333336</v>
      </c>
      <c r="F191" s="40">
        <v>1425.7666666666669</v>
      </c>
      <c r="G191" s="40">
        <v>1378.1333333333337</v>
      </c>
      <c r="H191" s="40">
        <v>1605.3333333333335</v>
      </c>
      <c r="I191" s="40">
        <v>1652.9666666666667</v>
      </c>
      <c r="J191" s="40">
        <v>1718.9333333333334</v>
      </c>
      <c r="K191" s="31">
        <v>1587</v>
      </c>
      <c r="L191" s="31">
        <v>1473.4</v>
      </c>
      <c r="M191" s="31">
        <v>37.230840000000001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3859.9</v>
      </c>
      <c r="D192" s="40">
        <v>3875.15</v>
      </c>
      <c r="E192" s="40">
        <v>3821.3</v>
      </c>
      <c r="F192" s="40">
        <v>3782.7000000000003</v>
      </c>
      <c r="G192" s="40">
        <v>3728.8500000000004</v>
      </c>
      <c r="H192" s="40">
        <v>3913.75</v>
      </c>
      <c r="I192" s="40">
        <v>3967.5999999999995</v>
      </c>
      <c r="J192" s="40">
        <v>4006.2</v>
      </c>
      <c r="K192" s="31">
        <v>3929</v>
      </c>
      <c r="L192" s="31">
        <v>3836.55</v>
      </c>
      <c r="M192" s="31">
        <v>32.037439999999997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736.1</v>
      </c>
      <c r="D193" s="40">
        <v>737.51666666666677</v>
      </c>
      <c r="E193" s="40">
        <v>731.73333333333358</v>
      </c>
      <c r="F193" s="40">
        <v>727.36666666666679</v>
      </c>
      <c r="G193" s="40">
        <v>721.5833333333336</v>
      </c>
      <c r="H193" s="40">
        <v>741.88333333333355</v>
      </c>
      <c r="I193" s="40">
        <v>747.66666666666663</v>
      </c>
      <c r="J193" s="40">
        <v>752.03333333333353</v>
      </c>
      <c r="K193" s="31">
        <v>743.3</v>
      </c>
      <c r="L193" s="31">
        <v>733.15</v>
      </c>
      <c r="M193" s="31">
        <v>18.172149999999998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6114.1</v>
      </c>
      <c r="D194" s="40">
        <v>6077.0333333333328</v>
      </c>
      <c r="E194" s="40">
        <v>5987.0666666666657</v>
      </c>
      <c r="F194" s="40">
        <v>5860.0333333333328</v>
      </c>
      <c r="G194" s="40">
        <v>5770.0666666666657</v>
      </c>
      <c r="H194" s="40">
        <v>6204.0666666666657</v>
      </c>
      <c r="I194" s="40">
        <v>6294.0333333333328</v>
      </c>
      <c r="J194" s="40">
        <v>6421.0666666666657</v>
      </c>
      <c r="K194" s="31">
        <v>6167</v>
      </c>
      <c r="L194" s="31">
        <v>5950</v>
      </c>
      <c r="M194" s="31">
        <v>2.08195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507.25</v>
      </c>
      <c r="D195" s="40">
        <v>507.5333333333333</v>
      </c>
      <c r="E195" s="40">
        <v>503.21666666666658</v>
      </c>
      <c r="F195" s="40">
        <v>499.18333333333328</v>
      </c>
      <c r="G195" s="40">
        <v>494.86666666666656</v>
      </c>
      <c r="H195" s="40">
        <v>511.56666666666661</v>
      </c>
      <c r="I195" s="40">
        <v>515.88333333333333</v>
      </c>
      <c r="J195" s="40">
        <v>519.91666666666663</v>
      </c>
      <c r="K195" s="31">
        <v>511.85</v>
      </c>
      <c r="L195" s="31">
        <v>503.5</v>
      </c>
      <c r="M195" s="31">
        <v>162.55333999999999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237.75</v>
      </c>
      <c r="D196" s="40">
        <v>237.29999999999998</v>
      </c>
      <c r="E196" s="40">
        <v>234.94999999999996</v>
      </c>
      <c r="F196" s="40">
        <v>232.14999999999998</v>
      </c>
      <c r="G196" s="40">
        <v>229.79999999999995</v>
      </c>
      <c r="H196" s="40">
        <v>240.09999999999997</v>
      </c>
      <c r="I196" s="40">
        <v>242.45</v>
      </c>
      <c r="J196" s="40">
        <v>245.24999999999997</v>
      </c>
      <c r="K196" s="31">
        <v>239.65</v>
      </c>
      <c r="L196" s="31">
        <v>234.5</v>
      </c>
      <c r="M196" s="31">
        <v>326.65402999999998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1147.2</v>
      </c>
      <c r="D197" s="40">
        <v>1143.4666666666667</v>
      </c>
      <c r="E197" s="40">
        <v>1136.1333333333334</v>
      </c>
      <c r="F197" s="40">
        <v>1125.0666666666668</v>
      </c>
      <c r="G197" s="40">
        <v>1117.7333333333336</v>
      </c>
      <c r="H197" s="40">
        <v>1154.5333333333333</v>
      </c>
      <c r="I197" s="40">
        <v>1161.8666666666663</v>
      </c>
      <c r="J197" s="40">
        <v>1172.9333333333332</v>
      </c>
      <c r="K197" s="31">
        <v>1150.8</v>
      </c>
      <c r="L197" s="31">
        <v>1132.4000000000001</v>
      </c>
      <c r="M197" s="31">
        <v>50.358429999999998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1730.45</v>
      </c>
      <c r="D198" s="40">
        <v>1735.4833333333333</v>
      </c>
      <c r="E198" s="40">
        <v>1715.9666666666667</v>
      </c>
      <c r="F198" s="40">
        <v>1701.4833333333333</v>
      </c>
      <c r="G198" s="40">
        <v>1681.9666666666667</v>
      </c>
      <c r="H198" s="40">
        <v>1749.9666666666667</v>
      </c>
      <c r="I198" s="40">
        <v>1769.4833333333336</v>
      </c>
      <c r="J198" s="40">
        <v>1783.9666666666667</v>
      </c>
      <c r="K198" s="31">
        <v>1755</v>
      </c>
      <c r="L198" s="31">
        <v>1721</v>
      </c>
      <c r="M198" s="31">
        <v>30.13194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1041.9000000000001</v>
      </c>
      <c r="D199" s="40">
        <v>1029.0333333333333</v>
      </c>
      <c r="E199" s="40">
        <v>1012.9666666666667</v>
      </c>
      <c r="F199" s="40">
        <v>984.03333333333342</v>
      </c>
      <c r="G199" s="40">
        <v>967.96666666666681</v>
      </c>
      <c r="H199" s="40">
        <v>1057.9666666666667</v>
      </c>
      <c r="I199" s="40">
        <v>1074.0333333333333</v>
      </c>
      <c r="J199" s="40">
        <v>1102.9666666666665</v>
      </c>
      <c r="K199" s="31">
        <v>1045.0999999999999</v>
      </c>
      <c r="L199" s="31">
        <v>1000.1</v>
      </c>
      <c r="M199" s="31">
        <v>5.6848599999999996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2612.9499999999998</v>
      </c>
      <c r="D200" s="40">
        <v>2630.9833333333331</v>
      </c>
      <c r="E200" s="40">
        <v>2589.9666666666662</v>
      </c>
      <c r="F200" s="40">
        <v>2566.9833333333331</v>
      </c>
      <c r="G200" s="40">
        <v>2525.9666666666662</v>
      </c>
      <c r="H200" s="40">
        <v>2653.9666666666662</v>
      </c>
      <c r="I200" s="40">
        <v>2694.9833333333336</v>
      </c>
      <c r="J200" s="40">
        <v>2717.9666666666662</v>
      </c>
      <c r="K200" s="31">
        <v>2672</v>
      </c>
      <c r="L200" s="31">
        <v>2608</v>
      </c>
      <c r="M200" s="31">
        <v>12.93999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3159.9</v>
      </c>
      <c r="D201" s="40">
        <v>3146.65</v>
      </c>
      <c r="E201" s="40">
        <v>3118.8</v>
      </c>
      <c r="F201" s="40">
        <v>3077.7000000000003</v>
      </c>
      <c r="G201" s="40">
        <v>3049.8500000000004</v>
      </c>
      <c r="H201" s="40">
        <v>3187.75</v>
      </c>
      <c r="I201" s="40">
        <v>3215.5999999999995</v>
      </c>
      <c r="J201" s="40">
        <v>3256.7</v>
      </c>
      <c r="K201" s="31">
        <v>3174.5</v>
      </c>
      <c r="L201" s="31">
        <v>3105.55</v>
      </c>
      <c r="M201" s="31">
        <v>0.97274000000000005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572.9</v>
      </c>
      <c r="D202" s="40">
        <v>575.7833333333333</v>
      </c>
      <c r="E202" s="40">
        <v>568.11666666666656</v>
      </c>
      <c r="F202" s="40">
        <v>563.33333333333326</v>
      </c>
      <c r="G202" s="40">
        <v>555.66666666666652</v>
      </c>
      <c r="H202" s="40">
        <v>580.56666666666661</v>
      </c>
      <c r="I202" s="40">
        <v>588.23333333333335</v>
      </c>
      <c r="J202" s="40">
        <v>593.01666666666665</v>
      </c>
      <c r="K202" s="31">
        <v>583.45000000000005</v>
      </c>
      <c r="L202" s="31">
        <v>571</v>
      </c>
      <c r="M202" s="31">
        <v>2.75515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1145.25</v>
      </c>
      <c r="D203" s="40">
        <v>1135.25</v>
      </c>
      <c r="E203" s="40">
        <v>1120</v>
      </c>
      <c r="F203" s="40">
        <v>1094.75</v>
      </c>
      <c r="G203" s="40">
        <v>1079.5</v>
      </c>
      <c r="H203" s="40">
        <v>1160.5</v>
      </c>
      <c r="I203" s="40">
        <v>1175.75</v>
      </c>
      <c r="J203" s="40">
        <v>1201</v>
      </c>
      <c r="K203" s="31">
        <v>1150.5</v>
      </c>
      <c r="L203" s="31">
        <v>1110</v>
      </c>
      <c r="M203" s="31">
        <v>7.4166999999999996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822.4</v>
      </c>
      <c r="D204" s="40">
        <v>819.9666666666667</v>
      </c>
      <c r="E204" s="40">
        <v>814.83333333333337</v>
      </c>
      <c r="F204" s="40">
        <v>807.26666666666665</v>
      </c>
      <c r="G204" s="40">
        <v>802.13333333333333</v>
      </c>
      <c r="H204" s="40">
        <v>827.53333333333342</v>
      </c>
      <c r="I204" s="40">
        <v>832.66666666666663</v>
      </c>
      <c r="J204" s="40">
        <v>840.23333333333346</v>
      </c>
      <c r="K204" s="31">
        <v>825.1</v>
      </c>
      <c r="L204" s="31">
        <v>812.4</v>
      </c>
      <c r="M204" s="31">
        <v>22.426380000000002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7658.7</v>
      </c>
      <c r="D205" s="40">
        <v>7665.8666666666659</v>
      </c>
      <c r="E205" s="40">
        <v>7602.7333333333318</v>
      </c>
      <c r="F205" s="40">
        <v>7546.7666666666655</v>
      </c>
      <c r="G205" s="40">
        <v>7483.6333333333314</v>
      </c>
      <c r="H205" s="40">
        <v>7721.8333333333321</v>
      </c>
      <c r="I205" s="40">
        <v>7784.9666666666653</v>
      </c>
      <c r="J205" s="40">
        <v>7840.9333333333325</v>
      </c>
      <c r="K205" s="31">
        <v>7729</v>
      </c>
      <c r="L205" s="31">
        <v>7609.9</v>
      </c>
      <c r="M205" s="31">
        <v>2.9737800000000001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45.45</v>
      </c>
      <c r="D206" s="40">
        <v>45.666666666666664</v>
      </c>
      <c r="E206" s="40">
        <v>45.033333333333331</v>
      </c>
      <c r="F206" s="40">
        <v>44.616666666666667</v>
      </c>
      <c r="G206" s="40">
        <v>43.983333333333334</v>
      </c>
      <c r="H206" s="40">
        <v>46.083333333333329</v>
      </c>
      <c r="I206" s="40">
        <v>46.716666666666669</v>
      </c>
      <c r="J206" s="40">
        <v>47.133333333333326</v>
      </c>
      <c r="K206" s="31">
        <v>46.3</v>
      </c>
      <c r="L206" s="31">
        <v>45.25</v>
      </c>
      <c r="M206" s="31">
        <v>59.481740000000002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1646.7</v>
      </c>
      <c r="D207" s="40">
        <v>1632.3999999999999</v>
      </c>
      <c r="E207" s="40">
        <v>1604.0999999999997</v>
      </c>
      <c r="F207" s="40">
        <v>1561.4999999999998</v>
      </c>
      <c r="G207" s="40">
        <v>1533.1999999999996</v>
      </c>
      <c r="H207" s="40">
        <v>1674.9999999999998</v>
      </c>
      <c r="I207" s="40">
        <v>1703.3</v>
      </c>
      <c r="J207" s="40">
        <v>1745.8999999999999</v>
      </c>
      <c r="K207" s="31">
        <v>1660.7</v>
      </c>
      <c r="L207" s="31">
        <v>1589.8</v>
      </c>
      <c r="M207" s="31">
        <v>4.79657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914.7</v>
      </c>
      <c r="D208" s="40">
        <v>904</v>
      </c>
      <c r="E208" s="40">
        <v>891.95</v>
      </c>
      <c r="F208" s="40">
        <v>869.2</v>
      </c>
      <c r="G208" s="40">
        <v>857.15000000000009</v>
      </c>
      <c r="H208" s="40">
        <v>926.75</v>
      </c>
      <c r="I208" s="40">
        <v>938.8</v>
      </c>
      <c r="J208" s="40">
        <v>961.55</v>
      </c>
      <c r="K208" s="31">
        <v>916.05</v>
      </c>
      <c r="L208" s="31">
        <v>881.25</v>
      </c>
      <c r="M208" s="31">
        <v>18.835889999999999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909.35</v>
      </c>
      <c r="D209" s="40">
        <v>904.76666666666677</v>
      </c>
      <c r="E209" s="40">
        <v>889.83333333333348</v>
      </c>
      <c r="F209" s="40">
        <v>870.31666666666672</v>
      </c>
      <c r="G209" s="40">
        <v>855.38333333333344</v>
      </c>
      <c r="H209" s="40">
        <v>924.28333333333353</v>
      </c>
      <c r="I209" s="40">
        <v>939.2166666666667</v>
      </c>
      <c r="J209" s="40">
        <v>958.73333333333358</v>
      </c>
      <c r="K209" s="31">
        <v>919.7</v>
      </c>
      <c r="L209" s="31">
        <v>885.25</v>
      </c>
      <c r="M209" s="31">
        <v>13.67601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332.65</v>
      </c>
      <c r="D210" s="40">
        <v>333.21666666666664</v>
      </c>
      <c r="E210" s="40">
        <v>329.7833333333333</v>
      </c>
      <c r="F210" s="40">
        <v>326.91666666666669</v>
      </c>
      <c r="G210" s="40">
        <v>323.48333333333335</v>
      </c>
      <c r="H210" s="40">
        <v>336.08333333333326</v>
      </c>
      <c r="I210" s="40">
        <v>339.51666666666654</v>
      </c>
      <c r="J210" s="40">
        <v>342.38333333333321</v>
      </c>
      <c r="K210" s="31">
        <v>336.65</v>
      </c>
      <c r="L210" s="31">
        <v>330.35</v>
      </c>
      <c r="M210" s="31">
        <v>67.812250000000006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12.8</v>
      </c>
      <c r="D211" s="40">
        <v>12.766666666666666</v>
      </c>
      <c r="E211" s="40">
        <v>12.033333333333331</v>
      </c>
      <c r="F211" s="40">
        <v>11.266666666666666</v>
      </c>
      <c r="G211" s="40">
        <v>10.533333333333331</v>
      </c>
      <c r="H211" s="40">
        <v>13.533333333333331</v>
      </c>
      <c r="I211" s="40">
        <v>14.266666666666666</v>
      </c>
      <c r="J211" s="40">
        <v>15.033333333333331</v>
      </c>
      <c r="K211" s="31">
        <v>13.5</v>
      </c>
      <c r="L211" s="31">
        <v>12</v>
      </c>
      <c r="M211" s="31">
        <v>8569.9585299999999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1275.3</v>
      </c>
      <c r="D212" s="40">
        <v>1268.1000000000001</v>
      </c>
      <c r="E212" s="40">
        <v>1253.2000000000003</v>
      </c>
      <c r="F212" s="40">
        <v>1231.1000000000001</v>
      </c>
      <c r="G212" s="40">
        <v>1216.2000000000003</v>
      </c>
      <c r="H212" s="40">
        <v>1290.2000000000003</v>
      </c>
      <c r="I212" s="40">
        <v>1305.1000000000004</v>
      </c>
      <c r="J212" s="40">
        <v>1327.2000000000003</v>
      </c>
      <c r="K212" s="31">
        <v>1283</v>
      </c>
      <c r="L212" s="31">
        <v>1246</v>
      </c>
      <c r="M212" s="31">
        <v>10.018890000000001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1845.9</v>
      </c>
      <c r="D213" s="40">
        <v>1851.6333333333332</v>
      </c>
      <c r="E213" s="40">
        <v>1834.2666666666664</v>
      </c>
      <c r="F213" s="40">
        <v>1822.6333333333332</v>
      </c>
      <c r="G213" s="40">
        <v>1805.2666666666664</v>
      </c>
      <c r="H213" s="40">
        <v>1863.2666666666664</v>
      </c>
      <c r="I213" s="40">
        <v>1880.6333333333332</v>
      </c>
      <c r="J213" s="40">
        <v>1892.2666666666664</v>
      </c>
      <c r="K213" s="31">
        <v>1869</v>
      </c>
      <c r="L213" s="31">
        <v>1840</v>
      </c>
      <c r="M213" s="31">
        <v>1.4498800000000001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691.35</v>
      </c>
      <c r="D214" s="40">
        <v>692.1</v>
      </c>
      <c r="E214" s="40">
        <v>682.45</v>
      </c>
      <c r="F214" s="40">
        <v>673.55000000000007</v>
      </c>
      <c r="G214" s="40">
        <v>663.90000000000009</v>
      </c>
      <c r="H214" s="40">
        <v>701</v>
      </c>
      <c r="I214" s="40">
        <v>710.64999999999986</v>
      </c>
      <c r="J214" s="40">
        <v>719.55</v>
      </c>
      <c r="K214" s="40">
        <v>701.75</v>
      </c>
      <c r="L214" s="40">
        <v>683.2</v>
      </c>
      <c r="M214" s="40">
        <v>117.30341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13.75</v>
      </c>
      <c r="D215" s="40">
        <v>13.816666666666668</v>
      </c>
      <c r="E215" s="40">
        <v>13.633333333333336</v>
      </c>
      <c r="F215" s="40">
        <v>13.516666666666667</v>
      </c>
      <c r="G215" s="40">
        <v>13.333333333333336</v>
      </c>
      <c r="H215" s="40">
        <v>13.933333333333337</v>
      </c>
      <c r="I215" s="40">
        <v>14.116666666666671</v>
      </c>
      <c r="J215" s="40">
        <v>14.233333333333338</v>
      </c>
      <c r="K215" s="40">
        <v>14</v>
      </c>
      <c r="L215" s="40">
        <v>13.7</v>
      </c>
      <c r="M215" s="40">
        <v>707.42107999999996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325.89999999999998</v>
      </c>
      <c r="D216" s="40">
        <v>325.96666666666664</v>
      </c>
      <c r="E216" s="40">
        <v>323.43333333333328</v>
      </c>
      <c r="F216" s="40">
        <v>320.96666666666664</v>
      </c>
      <c r="G216" s="40">
        <v>318.43333333333328</v>
      </c>
      <c r="H216" s="40">
        <v>328.43333333333328</v>
      </c>
      <c r="I216" s="40">
        <v>330.9666666666667</v>
      </c>
      <c r="J216" s="40">
        <v>333.43333333333328</v>
      </c>
      <c r="K216" s="40">
        <v>328.5</v>
      </c>
      <c r="L216" s="40">
        <v>323.5</v>
      </c>
      <c r="M216" s="40">
        <v>49.975070000000002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8"/>
      <c r="B1" s="45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44574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1" t="s">
        <v>16</v>
      </c>
      <c r="B9" s="453" t="s">
        <v>18</v>
      </c>
      <c r="C9" s="457" t="s">
        <v>20</v>
      </c>
      <c r="D9" s="457" t="s">
        <v>21</v>
      </c>
      <c r="E9" s="448" t="s">
        <v>22</v>
      </c>
      <c r="F9" s="449"/>
      <c r="G9" s="450"/>
      <c r="H9" s="448" t="s">
        <v>23</v>
      </c>
      <c r="I9" s="449"/>
      <c r="J9" s="450"/>
      <c r="K9" s="26"/>
      <c r="L9" s="27"/>
      <c r="M9" s="53"/>
      <c r="N9" s="1"/>
      <c r="O9" s="1"/>
    </row>
    <row r="10" spans="1:15" ht="42.75" customHeight="1">
      <c r="A10" s="455"/>
      <c r="B10" s="456"/>
      <c r="C10" s="456"/>
      <c r="D10" s="4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3">
        <v>1</v>
      </c>
      <c r="B11" s="440" t="s">
        <v>289</v>
      </c>
      <c r="C11" s="381">
        <v>25189.3</v>
      </c>
      <c r="D11" s="382">
        <v>25196.55</v>
      </c>
      <c r="E11" s="382">
        <v>24971</v>
      </c>
      <c r="F11" s="382">
        <v>24752.7</v>
      </c>
      <c r="G11" s="382">
        <v>24527.15</v>
      </c>
      <c r="H11" s="382">
        <v>25414.85</v>
      </c>
      <c r="I11" s="382">
        <v>25640.399999999994</v>
      </c>
      <c r="J11" s="382">
        <v>25858.699999999997</v>
      </c>
      <c r="K11" s="381">
        <v>25422.1</v>
      </c>
      <c r="L11" s="381">
        <v>24978.25</v>
      </c>
      <c r="M11" s="381">
        <v>2.6329999999999999E-2</v>
      </c>
      <c r="N11" s="1"/>
      <c r="O11" s="1"/>
    </row>
    <row r="12" spans="1:15" ht="12" customHeight="1">
      <c r="A12" s="33">
        <v>2</v>
      </c>
      <c r="B12" s="441" t="s">
        <v>294</v>
      </c>
      <c r="C12" s="381">
        <v>527.70000000000005</v>
      </c>
      <c r="D12" s="382">
        <v>529.11666666666667</v>
      </c>
      <c r="E12" s="382">
        <v>525.08333333333337</v>
      </c>
      <c r="F12" s="382">
        <v>522.4666666666667</v>
      </c>
      <c r="G12" s="382">
        <v>518.43333333333339</v>
      </c>
      <c r="H12" s="382">
        <v>531.73333333333335</v>
      </c>
      <c r="I12" s="382">
        <v>535.76666666666665</v>
      </c>
      <c r="J12" s="382">
        <v>538.38333333333333</v>
      </c>
      <c r="K12" s="381">
        <v>533.15</v>
      </c>
      <c r="L12" s="381">
        <v>526.5</v>
      </c>
      <c r="M12" s="381">
        <v>0.71619999999999995</v>
      </c>
      <c r="N12" s="1"/>
      <c r="O12" s="1"/>
    </row>
    <row r="13" spans="1:15" ht="12" customHeight="1">
      <c r="A13" s="33">
        <v>3</v>
      </c>
      <c r="B13" s="441" t="s">
        <v>39</v>
      </c>
      <c r="C13" s="381">
        <v>1105.25</v>
      </c>
      <c r="D13" s="382">
        <v>1102.4666666666667</v>
      </c>
      <c r="E13" s="382">
        <v>1090.4333333333334</v>
      </c>
      <c r="F13" s="382">
        <v>1075.6166666666668</v>
      </c>
      <c r="G13" s="382">
        <v>1063.5833333333335</v>
      </c>
      <c r="H13" s="382">
        <v>1117.2833333333333</v>
      </c>
      <c r="I13" s="382">
        <v>1129.3166666666666</v>
      </c>
      <c r="J13" s="382">
        <v>1144.1333333333332</v>
      </c>
      <c r="K13" s="381">
        <v>1114.5</v>
      </c>
      <c r="L13" s="381">
        <v>1087.6500000000001</v>
      </c>
      <c r="M13" s="381">
        <v>6.4584200000000003</v>
      </c>
      <c r="N13" s="1"/>
      <c r="O13" s="1"/>
    </row>
    <row r="14" spans="1:15" ht="12" customHeight="1">
      <c r="A14" s="33">
        <v>4</v>
      </c>
      <c r="B14" s="441" t="s">
        <v>295</v>
      </c>
      <c r="C14" s="381">
        <v>2873.9</v>
      </c>
      <c r="D14" s="382">
        <v>2877.6333333333337</v>
      </c>
      <c r="E14" s="382">
        <v>2836.3166666666675</v>
      </c>
      <c r="F14" s="382">
        <v>2798.733333333334</v>
      </c>
      <c r="G14" s="382">
        <v>2757.4166666666679</v>
      </c>
      <c r="H14" s="382">
        <v>2915.2166666666672</v>
      </c>
      <c r="I14" s="382">
        <v>2956.5333333333338</v>
      </c>
      <c r="J14" s="382">
        <v>2994.1166666666668</v>
      </c>
      <c r="K14" s="381">
        <v>2918.95</v>
      </c>
      <c r="L14" s="381">
        <v>2840.05</v>
      </c>
      <c r="M14" s="381">
        <v>1.0225500000000001</v>
      </c>
      <c r="N14" s="1"/>
      <c r="O14" s="1"/>
    </row>
    <row r="15" spans="1:15" ht="12" customHeight="1">
      <c r="A15" s="33">
        <v>5</v>
      </c>
      <c r="B15" s="441" t="s">
        <v>290</v>
      </c>
      <c r="C15" s="381">
        <v>2316.4499999999998</v>
      </c>
      <c r="D15" s="382">
        <v>2324.15</v>
      </c>
      <c r="E15" s="382">
        <v>2287.75</v>
      </c>
      <c r="F15" s="382">
        <v>2259.0499999999997</v>
      </c>
      <c r="G15" s="382">
        <v>2222.6499999999996</v>
      </c>
      <c r="H15" s="382">
        <v>2352.8500000000004</v>
      </c>
      <c r="I15" s="382">
        <v>2389.2500000000009</v>
      </c>
      <c r="J15" s="382">
        <v>2417.9500000000007</v>
      </c>
      <c r="K15" s="381">
        <v>2360.5500000000002</v>
      </c>
      <c r="L15" s="381">
        <v>2295.4499999999998</v>
      </c>
      <c r="M15" s="381">
        <v>2.3163200000000002</v>
      </c>
      <c r="N15" s="1"/>
      <c r="O15" s="1"/>
    </row>
    <row r="16" spans="1:15" ht="12" customHeight="1">
      <c r="A16" s="33">
        <v>6</v>
      </c>
      <c r="B16" s="441" t="s">
        <v>239</v>
      </c>
      <c r="C16" s="381">
        <v>17888.2</v>
      </c>
      <c r="D16" s="382">
        <v>18011.283333333336</v>
      </c>
      <c r="E16" s="382">
        <v>17715.916666666672</v>
      </c>
      <c r="F16" s="382">
        <v>17543.633333333335</v>
      </c>
      <c r="G16" s="382">
        <v>17248.26666666667</v>
      </c>
      <c r="H16" s="382">
        <v>18183.566666666673</v>
      </c>
      <c r="I16" s="382">
        <v>18478.933333333334</v>
      </c>
      <c r="J16" s="382">
        <v>18651.216666666674</v>
      </c>
      <c r="K16" s="381">
        <v>18306.650000000001</v>
      </c>
      <c r="L16" s="381">
        <v>17839</v>
      </c>
      <c r="M16" s="381">
        <v>0.29171999999999998</v>
      </c>
      <c r="N16" s="1"/>
      <c r="O16" s="1"/>
    </row>
    <row r="17" spans="1:15" ht="12" customHeight="1">
      <c r="A17" s="33">
        <v>7</v>
      </c>
      <c r="B17" s="441" t="s">
        <v>243</v>
      </c>
      <c r="C17" s="381">
        <v>134.25</v>
      </c>
      <c r="D17" s="382">
        <v>134.53333333333333</v>
      </c>
      <c r="E17" s="382">
        <v>132.26666666666665</v>
      </c>
      <c r="F17" s="382">
        <v>130.28333333333333</v>
      </c>
      <c r="G17" s="382">
        <v>128.01666666666665</v>
      </c>
      <c r="H17" s="382">
        <v>136.51666666666665</v>
      </c>
      <c r="I17" s="382">
        <v>138.78333333333336</v>
      </c>
      <c r="J17" s="382">
        <v>140.76666666666665</v>
      </c>
      <c r="K17" s="381">
        <v>136.80000000000001</v>
      </c>
      <c r="L17" s="381">
        <v>132.55000000000001</v>
      </c>
      <c r="M17" s="381">
        <v>39.398670000000003</v>
      </c>
      <c r="N17" s="1"/>
      <c r="O17" s="1"/>
    </row>
    <row r="18" spans="1:15" ht="12" customHeight="1">
      <c r="A18" s="33">
        <v>8</v>
      </c>
      <c r="B18" s="441" t="s">
        <v>41</v>
      </c>
      <c r="C18" s="381">
        <v>301.05</v>
      </c>
      <c r="D18" s="382">
        <v>301.28333333333336</v>
      </c>
      <c r="E18" s="382">
        <v>294.7166666666667</v>
      </c>
      <c r="F18" s="382">
        <v>288.38333333333333</v>
      </c>
      <c r="G18" s="382">
        <v>281.81666666666666</v>
      </c>
      <c r="H18" s="382">
        <v>307.61666666666673</v>
      </c>
      <c r="I18" s="382">
        <v>314.18333333333345</v>
      </c>
      <c r="J18" s="382">
        <v>320.51666666666677</v>
      </c>
      <c r="K18" s="381">
        <v>307.85000000000002</v>
      </c>
      <c r="L18" s="381">
        <v>294.95</v>
      </c>
      <c r="M18" s="381">
        <v>83.322540000000004</v>
      </c>
      <c r="N18" s="1"/>
      <c r="O18" s="1"/>
    </row>
    <row r="19" spans="1:15" ht="12" customHeight="1">
      <c r="A19" s="33">
        <v>9</v>
      </c>
      <c r="B19" s="441" t="s">
        <v>43</v>
      </c>
      <c r="C19" s="381">
        <v>2314.8000000000002</v>
      </c>
      <c r="D19" s="382">
        <v>2305.5333333333333</v>
      </c>
      <c r="E19" s="382">
        <v>2282.2666666666664</v>
      </c>
      <c r="F19" s="382">
        <v>2249.7333333333331</v>
      </c>
      <c r="G19" s="382">
        <v>2226.4666666666662</v>
      </c>
      <c r="H19" s="382">
        <v>2338.0666666666666</v>
      </c>
      <c r="I19" s="382">
        <v>2361.3333333333339</v>
      </c>
      <c r="J19" s="382">
        <v>2393.8666666666668</v>
      </c>
      <c r="K19" s="381">
        <v>2328.8000000000002</v>
      </c>
      <c r="L19" s="381">
        <v>2273</v>
      </c>
      <c r="M19" s="381">
        <v>3.8019500000000002</v>
      </c>
      <c r="N19" s="1"/>
      <c r="O19" s="1"/>
    </row>
    <row r="20" spans="1:15" ht="12" customHeight="1">
      <c r="A20" s="33">
        <v>10</v>
      </c>
      <c r="B20" s="441" t="s">
        <v>45</v>
      </c>
      <c r="C20" s="381">
        <v>1830.1</v>
      </c>
      <c r="D20" s="382">
        <v>1837.1333333333332</v>
      </c>
      <c r="E20" s="382">
        <v>1801.2666666666664</v>
      </c>
      <c r="F20" s="382">
        <v>1772.4333333333332</v>
      </c>
      <c r="G20" s="382">
        <v>1736.5666666666664</v>
      </c>
      <c r="H20" s="382">
        <v>1865.9666666666665</v>
      </c>
      <c r="I20" s="382">
        <v>1901.8333333333333</v>
      </c>
      <c r="J20" s="382">
        <v>1930.6666666666665</v>
      </c>
      <c r="K20" s="381">
        <v>1873</v>
      </c>
      <c r="L20" s="381">
        <v>1808.3</v>
      </c>
      <c r="M20" s="381">
        <v>25.189119999999999</v>
      </c>
      <c r="N20" s="1"/>
      <c r="O20" s="1"/>
    </row>
    <row r="21" spans="1:15" ht="12" customHeight="1">
      <c r="A21" s="33">
        <v>11</v>
      </c>
      <c r="B21" s="441" t="s">
        <v>240</v>
      </c>
      <c r="C21" s="381">
        <v>1647.55</v>
      </c>
      <c r="D21" s="382">
        <v>1627.1833333333334</v>
      </c>
      <c r="E21" s="382">
        <v>1587.3666666666668</v>
      </c>
      <c r="F21" s="382">
        <v>1527.1833333333334</v>
      </c>
      <c r="G21" s="382">
        <v>1487.3666666666668</v>
      </c>
      <c r="H21" s="382">
        <v>1687.3666666666668</v>
      </c>
      <c r="I21" s="382">
        <v>1727.1833333333334</v>
      </c>
      <c r="J21" s="382">
        <v>1787.3666666666668</v>
      </c>
      <c r="K21" s="381">
        <v>1667</v>
      </c>
      <c r="L21" s="381">
        <v>1567</v>
      </c>
      <c r="M21" s="381">
        <v>20.7056</v>
      </c>
      <c r="N21" s="1"/>
      <c r="O21" s="1"/>
    </row>
    <row r="22" spans="1:15" ht="12" customHeight="1">
      <c r="A22" s="33">
        <v>12</v>
      </c>
      <c r="B22" s="441" t="s">
        <v>46</v>
      </c>
      <c r="C22" s="381">
        <v>763.55</v>
      </c>
      <c r="D22" s="382">
        <v>764.15</v>
      </c>
      <c r="E22" s="382">
        <v>753.4</v>
      </c>
      <c r="F22" s="382">
        <v>743.25</v>
      </c>
      <c r="G22" s="382">
        <v>732.5</v>
      </c>
      <c r="H22" s="382">
        <v>774.3</v>
      </c>
      <c r="I22" s="382">
        <v>785.05</v>
      </c>
      <c r="J22" s="382">
        <v>795.19999999999993</v>
      </c>
      <c r="K22" s="381">
        <v>774.9</v>
      </c>
      <c r="L22" s="381">
        <v>754</v>
      </c>
      <c r="M22" s="381">
        <v>57.757980000000003</v>
      </c>
      <c r="N22" s="1"/>
      <c r="O22" s="1"/>
    </row>
    <row r="23" spans="1:15" ht="12.75" customHeight="1">
      <c r="A23" s="33">
        <v>13</v>
      </c>
      <c r="B23" s="441" t="s">
        <v>242</v>
      </c>
      <c r="C23" s="381">
        <v>1928.25</v>
      </c>
      <c r="D23" s="382">
        <v>1902.9166666666667</v>
      </c>
      <c r="E23" s="382">
        <v>1847.8333333333335</v>
      </c>
      <c r="F23" s="382">
        <v>1767.4166666666667</v>
      </c>
      <c r="G23" s="382">
        <v>1712.3333333333335</v>
      </c>
      <c r="H23" s="382">
        <v>1983.3333333333335</v>
      </c>
      <c r="I23" s="382">
        <v>2038.416666666667</v>
      </c>
      <c r="J23" s="382">
        <v>2118.8333333333335</v>
      </c>
      <c r="K23" s="381">
        <v>1958</v>
      </c>
      <c r="L23" s="381">
        <v>1822.5</v>
      </c>
      <c r="M23" s="381">
        <v>1.0893299999999999</v>
      </c>
      <c r="N23" s="1"/>
      <c r="O23" s="1"/>
    </row>
    <row r="24" spans="1:15" ht="12.75" customHeight="1">
      <c r="A24" s="33">
        <v>14</v>
      </c>
      <c r="B24" s="441" t="s">
        <v>296</v>
      </c>
      <c r="C24" s="381">
        <v>324.85000000000002</v>
      </c>
      <c r="D24" s="382">
        <v>327.59999999999997</v>
      </c>
      <c r="E24" s="382">
        <v>321.24999999999994</v>
      </c>
      <c r="F24" s="382">
        <v>317.64999999999998</v>
      </c>
      <c r="G24" s="382">
        <v>311.29999999999995</v>
      </c>
      <c r="H24" s="382">
        <v>331.19999999999993</v>
      </c>
      <c r="I24" s="382">
        <v>337.54999999999995</v>
      </c>
      <c r="J24" s="382">
        <v>341.14999999999992</v>
      </c>
      <c r="K24" s="381">
        <v>333.95</v>
      </c>
      <c r="L24" s="381">
        <v>324</v>
      </c>
      <c r="M24" s="381">
        <v>1.8733500000000001</v>
      </c>
      <c r="N24" s="1"/>
      <c r="O24" s="1"/>
    </row>
    <row r="25" spans="1:15" ht="12.75" customHeight="1">
      <c r="A25" s="33">
        <v>15</v>
      </c>
      <c r="B25" s="441" t="s">
        <v>297</v>
      </c>
      <c r="C25" s="381">
        <v>214.9</v>
      </c>
      <c r="D25" s="382">
        <v>215.38333333333333</v>
      </c>
      <c r="E25" s="382">
        <v>213.51666666666665</v>
      </c>
      <c r="F25" s="382">
        <v>212.13333333333333</v>
      </c>
      <c r="G25" s="382">
        <v>210.26666666666665</v>
      </c>
      <c r="H25" s="382">
        <v>216.76666666666665</v>
      </c>
      <c r="I25" s="382">
        <v>218.63333333333333</v>
      </c>
      <c r="J25" s="382">
        <v>220.01666666666665</v>
      </c>
      <c r="K25" s="381">
        <v>217.25</v>
      </c>
      <c r="L25" s="381">
        <v>214</v>
      </c>
      <c r="M25" s="381">
        <v>3.8215599999999998</v>
      </c>
      <c r="N25" s="1"/>
      <c r="O25" s="1"/>
    </row>
    <row r="26" spans="1:15" ht="12.75" customHeight="1">
      <c r="A26" s="33">
        <v>16</v>
      </c>
      <c r="B26" s="441" t="s">
        <v>298</v>
      </c>
      <c r="C26" s="381">
        <v>1428.7</v>
      </c>
      <c r="D26" s="382">
        <v>1418.8999999999999</v>
      </c>
      <c r="E26" s="382">
        <v>1378.7999999999997</v>
      </c>
      <c r="F26" s="382">
        <v>1328.8999999999999</v>
      </c>
      <c r="G26" s="382">
        <v>1288.7999999999997</v>
      </c>
      <c r="H26" s="382">
        <v>1468.7999999999997</v>
      </c>
      <c r="I26" s="382">
        <v>1508.8999999999996</v>
      </c>
      <c r="J26" s="382">
        <v>1558.7999999999997</v>
      </c>
      <c r="K26" s="381">
        <v>1459</v>
      </c>
      <c r="L26" s="381">
        <v>1369</v>
      </c>
      <c r="M26" s="381">
        <v>14.62612</v>
      </c>
      <c r="N26" s="1"/>
      <c r="O26" s="1"/>
    </row>
    <row r="27" spans="1:15" ht="12.75" customHeight="1">
      <c r="A27" s="33">
        <v>17</v>
      </c>
      <c r="B27" s="441" t="s">
        <v>292</v>
      </c>
      <c r="C27" s="381">
        <v>1853.3</v>
      </c>
      <c r="D27" s="382">
        <v>1844.8666666666668</v>
      </c>
      <c r="E27" s="382">
        <v>1832.5833333333335</v>
      </c>
      <c r="F27" s="382">
        <v>1811.8666666666668</v>
      </c>
      <c r="G27" s="382">
        <v>1799.5833333333335</v>
      </c>
      <c r="H27" s="382">
        <v>1865.5833333333335</v>
      </c>
      <c r="I27" s="382">
        <v>1877.8666666666668</v>
      </c>
      <c r="J27" s="382">
        <v>1898.5833333333335</v>
      </c>
      <c r="K27" s="381">
        <v>1857.15</v>
      </c>
      <c r="L27" s="381">
        <v>1824.15</v>
      </c>
      <c r="M27" s="381">
        <v>1.2557400000000001</v>
      </c>
      <c r="N27" s="1"/>
      <c r="O27" s="1"/>
    </row>
    <row r="28" spans="1:15" ht="12.75" customHeight="1">
      <c r="A28" s="33">
        <v>18</v>
      </c>
      <c r="B28" s="441" t="s">
        <v>244</v>
      </c>
      <c r="C28" s="381">
        <v>2302.1999999999998</v>
      </c>
      <c r="D28" s="382">
        <v>2291.4666666666667</v>
      </c>
      <c r="E28" s="382">
        <v>2272.9333333333334</v>
      </c>
      <c r="F28" s="382">
        <v>2243.6666666666665</v>
      </c>
      <c r="G28" s="382">
        <v>2225.1333333333332</v>
      </c>
      <c r="H28" s="382">
        <v>2320.7333333333336</v>
      </c>
      <c r="I28" s="382">
        <v>2339.2666666666673</v>
      </c>
      <c r="J28" s="382">
        <v>2368.5333333333338</v>
      </c>
      <c r="K28" s="381">
        <v>2310</v>
      </c>
      <c r="L28" s="381">
        <v>2262.1999999999998</v>
      </c>
      <c r="M28" s="381">
        <v>0.34956999999999999</v>
      </c>
      <c r="N28" s="1"/>
      <c r="O28" s="1"/>
    </row>
    <row r="29" spans="1:15" ht="12.75" customHeight="1">
      <c r="A29" s="33">
        <v>19</v>
      </c>
      <c r="B29" s="441" t="s">
        <v>299</v>
      </c>
      <c r="C29" s="381">
        <v>107.1</v>
      </c>
      <c r="D29" s="382">
        <v>107.68333333333334</v>
      </c>
      <c r="E29" s="382">
        <v>105.66666666666667</v>
      </c>
      <c r="F29" s="382">
        <v>104.23333333333333</v>
      </c>
      <c r="G29" s="382">
        <v>102.21666666666667</v>
      </c>
      <c r="H29" s="382">
        <v>109.11666666666667</v>
      </c>
      <c r="I29" s="382">
        <v>111.13333333333333</v>
      </c>
      <c r="J29" s="382">
        <v>112.56666666666668</v>
      </c>
      <c r="K29" s="381">
        <v>109.7</v>
      </c>
      <c r="L29" s="381">
        <v>106.25</v>
      </c>
      <c r="M29" s="381">
        <v>2.1146199999999999</v>
      </c>
      <c r="N29" s="1"/>
      <c r="O29" s="1"/>
    </row>
    <row r="30" spans="1:15" ht="12.75" customHeight="1">
      <c r="A30" s="33">
        <v>20</v>
      </c>
      <c r="B30" s="441" t="s">
        <v>48</v>
      </c>
      <c r="C30" s="381">
        <v>3695.75</v>
      </c>
      <c r="D30" s="382">
        <v>3698.3166666666671</v>
      </c>
      <c r="E30" s="382">
        <v>3663.6333333333341</v>
      </c>
      <c r="F30" s="382">
        <v>3631.5166666666669</v>
      </c>
      <c r="G30" s="382">
        <v>3596.8333333333339</v>
      </c>
      <c r="H30" s="382">
        <v>3730.4333333333343</v>
      </c>
      <c r="I30" s="382">
        <v>3765.1166666666677</v>
      </c>
      <c r="J30" s="382">
        <v>3797.2333333333345</v>
      </c>
      <c r="K30" s="381">
        <v>3733</v>
      </c>
      <c r="L30" s="381">
        <v>3666.2</v>
      </c>
      <c r="M30" s="381">
        <v>1.66642</v>
      </c>
      <c r="N30" s="1"/>
      <c r="O30" s="1"/>
    </row>
    <row r="31" spans="1:15" ht="12.75" customHeight="1">
      <c r="A31" s="33">
        <v>21</v>
      </c>
      <c r="B31" s="441" t="s">
        <v>300</v>
      </c>
      <c r="C31" s="381">
        <v>3730.3</v>
      </c>
      <c r="D31" s="382">
        <v>3733.5833333333335</v>
      </c>
      <c r="E31" s="382">
        <v>3672.166666666667</v>
      </c>
      <c r="F31" s="382">
        <v>3614.0333333333333</v>
      </c>
      <c r="G31" s="382">
        <v>3552.6166666666668</v>
      </c>
      <c r="H31" s="382">
        <v>3791.7166666666672</v>
      </c>
      <c r="I31" s="382">
        <v>3853.1333333333341</v>
      </c>
      <c r="J31" s="382">
        <v>3911.2666666666673</v>
      </c>
      <c r="K31" s="381">
        <v>3795</v>
      </c>
      <c r="L31" s="381">
        <v>3675.45</v>
      </c>
      <c r="M31" s="381">
        <v>0.61897999999999997</v>
      </c>
      <c r="N31" s="1"/>
      <c r="O31" s="1"/>
    </row>
    <row r="32" spans="1:15" ht="12.75" customHeight="1">
      <c r="A32" s="33">
        <v>22</v>
      </c>
      <c r="B32" s="441" t="s">
        <v>301</v>
      </c>
      <c r="C32" s="381">
        <v>29</v>
      </c>
      <c r="D32" s="382">
        <v>29.683333333333334</v>
      </c>
      <c r="E32" s="382">
        <v>27.966666666666669</v>
      </c>
      <c r="F32" s="382">
        <v>26.933333333333334</v>
      </c>
      <c r="G32" s="382">
        <v>25.216666666666669</v>
      </c>
      <c r="H32" s="382">
        <v>30.716666666666669</v>
      </c>
      <c r="I32" s="382">
        <v>32.43333333333333</v>
      </c>
      <c r="J32" s="382">
        <v>33.466666666666669</v>
      </c>
      <c r="K32" s="381">
        <v>31.4</v>
      </c>
      <c r="L32" s="381">
        <v>28.65</v>
      </c>
      <c r="M32" s="381">
        <v>456.25878999999998</v>
      </c>
      <c r="N32" s="1"/>
      <c r="O32" s="1"/>
    </row>
    <row r="33" spans="1:15" ht="12.75" customHeight="1">
      <c r="A33" s="33">
        <v>23</v>
      </c>
      <c r="B33" s="441" t="s">
        <v>50</v>
      </c>
      <c r="C33" s="381">
        <v>631.35</v>
      </c>
      <c r="D33" s="382">
        <v>633.16666666666663</v>
      </c>
      <c r="E33" s="382">
        <v>628.33333333333326</v>
      </c>
      <c r="F33" s="382">
        <v>625.31666666666661</v>
      </c>
      <c r="G33" s="382">
        <v>620.48333333333323</v>
      </c>
      <c r="H33" s="382">
        <v>636.18333333333328</v>
      </c>
      <c r="I33" s="382">
        <v>641.01666666666654</v>
      </c>
      <c r="J33" s="382">
        <v>644.0333333333333</v>
      </c>
      <c r="K33" s="381">
        <v>638</v>
      </c>
      <c r="L33" s="381">
        <v>630.15</v>
      </c>
      <c r="M33" s="381">
        <v>5.9155800000000003</v>
      </c>
      <c r="N33" s="1"/>
      <c r="O33" s="1"/>
    </row>
    <row r="34" spans="1:15" ht="12.75" customHeight="1">
      <c r="A34" s="33">
        <v>24</v>
      </c>
      <c r="B34" s="441" t="s">
        <v>302</v>
      </c>
      <c r="C34" s="381">
        <v>3532.4</v>
      </c>
      <c r="D34" s="382">
        <v>3521.6333333333337</v>
      </c>
      <c r="E34" s="382">
        <v>3483.3166666666675</v>
      </c>
      <c r="F34" s="382">
        <v>3434.233333333334</v>
      </c>
      <c r="G34" s="382">
        <v>3395.9166666666679</v>
      </c>
      <c r="H34" s="382">
        <v>3570.7166666666672</v>
      </c>
      <c r="I34" s="382">
        <v>3609.0333333333338</v>
      </c>
      <c r="J34" s="382">
        <v>3658.1166666666668</v>
      </c>
      <c r="K34" s="381">
        <v>3559.95</v>
      </c>
      <c r="L34" s="381">
        <v>3472.55</v>
      </c>
      <c r="M34" s="381">
        <v>0.55032999999999999</v>
      </c>
      <c r="N34" s="1"/>
      <c r="O34" s="1"/>
    </row>
    <row r="35" spans="1:15" ht="12.75" customHeight="1">
      <c r="A35" s="33">
        <v>25</v>
      </c>
      <c r="B35" s="441" t="s">
        <v>51</v>
      </c>
      <c r="C35" s="381">
        <v>397.9</v>
      </c>
      <c r="D35" s="382">
        <v>398.75</v>
      </c>
      <c r="E35" s="382">
        <v>394.8</v>
      </c>
      <c r="F35" s="382">
        <v>391.7</v>
      </c>
      <c r="G35" s="382">
        <v>387.75</v>
      </c>
      <c r="H35" s="382">
        <v>401.85</v>
      </c>
      <c r="I35" s="382">
        <v>405.80000000000007</v>
      </c>
      <c r="J35" s="382">
        <v>408.90000000000003</v>
      </c>
      <c r="K35" s="381">
        <v>402.7</v>
      </c>
      <c r="L35" s="381">
        <v>395.65</v>
      </c>
      <c r="M35" s="381">
        <v>13.706630000000001</v>
      </c>
      <c r="N35" s="1"/>
      <c r="O35" s="1"/>
    </row>
    <row r="36" spans="1:15" ht="12.75" customHeight="1">
      <c r="A36" s="33">
        <v>26</v>
      </c>
      <c r="B36" s="441" t="s">
        <v>860</v>
      </c>
      <c r="C36" s="381">
        <v>1249.8499999999999</v>
      </c>
      <c r="D36" s="382">
        <v>1260.5833333333333</v>
      </c>
      <c r="E36" s="382">
        <v>1233.8666666666666</v>
      </c>
      <c r="F36" s="382">
        <v>1217.8833333333332</v>
      </c>
      <c r="G36" s="382">
        <v>1191.1666666666665</v>
      </c>
      <c r="H36" s="382">
        <v>1276.5666666666666</v>
      </c>
      <c r="I36" s="382">
        <v>1303.2833333333333</v>
      </c>
      <c r="J36" s="382">
        <v>1319.2666666666667</v>
      </c>
      <c r="K36" s="381">
        <v>1287.3</v>
      </c>
      <c r="L36" s="381">
        <v>1244.5999999999999</v>
      </c>
      <c r="M36" s="381">
        <v>3.7242500000000001</v>
      </c>
      <c r="N36" s="1"/>
      <c r="O36" s="1"/>
    </row>
    <row r="37" spans="1:15" ht="12.75" customHeight="1">
      <c r="A37" s="33">
        <v>27</v>
      </c>
      <c r="B37" s="441" t="s">
        <v>817</v>
      </c>
      <c r="C37" s="381">
        <v>1053.55</v>
      </c>
      <c r="D37" s="382">
        <v>1056.3166666666666</v>
      </c>
      <c r="E37" s="382">
        <v>1044.7333333333331</v>
      </c>
      <c r="F37" s="382">
        <v>1035.9166666666665</v>
      </c>
      <c r="G37" s="382">
        <v>1024.333333333333</v>
      </c>
      <c r="H37" s="382">
        <v>1065.1333333333332</v>
      </c>
      <c r="I37" s="382">
        <v>1076.7166666666667</v>
      </c>
      <c r="J37" s="382">
        <v>1085.5333333333333</v>
      </c>
      <c r="K37" s="381">
        <v>1067.9000000000001</v>
      </c>
      <c r="L37" s="381">
        <v>1047.5</v>
      </c>
      <c r="M37" s="381">
        <v>0.90871999999999997</v>
      </c>
      <c r="N37" s="1"/>
      <c r="O37" s="1"/>
    </row>
    <row r="38" spans="1:15" ht="12.75" customHeight="1">
      <c r="A38" s="33">
        <v>28</v>
      </c>
      <c r="B38" s="441" t="s">
        <v>293</v>
      </c>
      <c r="C38" s="381">
        <v>911</v>
      </c>
      <c r="D38" s="382">
        <v>909.33333333333337</v>
      </c>
      <c r="E38" s="382">
        <v>898.66666666666674</v>
      </c>
      <c r="F38" s="382">
        <v>886.33333333333337</v>
      </c>
      <c r="G38" s="382">
        <v>875.66666666666674</v>
      </c>
      <c r="H38" s="382">
        <v>921.66666666666674</v>
      </c>
      <c r="I38" s="382">
        <v>932.33333333333348</v>
      </c>
      <c r="J38" s="382">
        <v>944.66666666666674</v>
      </c>
      <c r="K38" s="381">
        <v>920</v>
      </c>
      <c r="L38" s="381">
        <v>897</v>
      </c>
      <c r="M38" s="381">
        <v>6.1761400000000002</v>
      </c>
      <c r="N38" s="1"/>
      <c r="O38" s="1"/>
    </row>
    <row r="39" spans="1:15" ht="12.75" customHeight="1">
      <c r="A39" s="33">
        <v>29</v>
      </c>
      <c r="B39" s="441" t="s">
        <v>52</v>
      </c>
      <c r="C39" s="381">
        <v>807</v>
      </c>
      <c r="D39" s="382">
        <v>813.2166666666667</v>
      </c>
      <c r="E39" s="382">
        <v>799.78333333333342</v>
      </c>
      <c r="F39" s="382">
        <v>792.56666666666672</v>
      </c>
      <c r="G39" s="382">
        <v>779.13333333333344</v>
      </c>
      <c r="H39" s="382">
        <v>820.43333333333339</v>
      </c>
      <c r="I39" s="382">
        <v>833.86666666666679</v>
      </c>
      <c r="J39" s="382">
        <v>841.08333333333337</v>
      </c>
      <c r="K39" s="381">
        <v>826.65</v>
      </c>
      <c r="L39" s="381">
        <v>806</v>
      </c>
      <c r="M39" s="381">
        <v>3.0648200000000001</v>
      </c>
      <c r="N39" s="1"/>
      <c r="O39" s="1"/>
    </row>
    <row r="40" spans="1:15" ht="12.75" customHeight="1">
      <c r="A40" s="33">
        <v>30</v>
      </c>
      <c r="B40" s="441" t="s">
        <v>53</v>
      </c>
      <c r="C40" s="381">
        <v>5014.3999999999996</v>
      </c>
      <c r="D40" s="382">
        <v>5039.6833333333334</v>
      </c>
      <c r="E40" s="382">
        <v>4980.3666666666668</v>
      </c>
      <c r="F40" s="382">
        <v>4946.333333333333</v>
      </c>
      <c r="G40" s="382">
        <v>4887.0166666666664</v>
      </c>
      <c r="H40" s="382">
        <v>5073.7166666666672</v>
      </c>
      <c r="I40" s="382">
        <v>5133.0333333333347</v>
      </c>
      <c r="J40" s="382">
        <v>5167.0666666666675</v>
      </c>
      <c r="K40" s="381">
        <v>5099</v>
      </c>
      <c r="L40" s="381">
        <v>5005.6499999999996</v>
      </c>
      <c r="M40" s="381">
        <v>3.6021899999999998</v>
      </c>
      <c r="N40" s="1"/>
      <c r="O40" s="1"/>
    </row>
    <row r="41" spans="1:15" ht="12.75" customHeight="1">
      <c r="A41" s="33">
        <v>31</v>
      </c>
      <c r="B41" s="441" t="s">
        <v>54</v>
      </c>
      <c r="C41" s="381">
        <v>233.65</v>
      </c>
      <c r="D41" s="382">
        <v>233.29999999999998</v>
      </c>
      <c r="E41" s="382">
        <v>230.84999999999997</v>
      </c>
      <c r="F41" s="382">
        <v>228.04999999999998</v>
      </c>
      <c r="G41" s="382">
        <v>225.59999999999997</v>
      </c>
      <c r="H41" s="382">
        <v>236.09999999999997</v>
      </c>
      <c r="I41" s="382">
        <v>238.54999999999995</v>
      </c>
      <c r="J41" s="382">
        <v>241.34999999999997</v>
      </c>
      <c r="K41" s="381">
        <v>235.75</v>
      </c>
      <c r="L41" s="381">
        <v>230.5</v>
      </c>
      <c r="M41" s="381">
        <v>24.303039999999999</v>
      </c>
      <c r="N41" s="1"/>
      <c r="O41" s="1"/>
    </row>
    <row r="42" spans="1:15" ht="12.75" customHeight="1">
      <c r="A42" s="33">
        <v>32</v>
      </c>
      <c r="B42" s="441" t="s">
        <v>303</v>
      </c>
      <c r="C42" s="381">
        <v>565.04999999999995</v>
      </c>
      <c r="D42" s="382">
        <v>566.35</v>
      </c>
      <c r="E42" s="382">
        <v>556.70000000000005</v>
      </c>
      <c r="F42" s="382">
        <v>548.35</v>
      </c>
      <c r="G42" s="382">
        <v>538.70000000000005</v>
      </c>
      <c r="H42" s="382">
        <v>574.70000000000005</v>
      </c>
      <c r="I42" s="382">
        <v>584.34999999999991</v>
      </c>
      <c r="J42" s="382">
        <v>592.70000000000005</v>
      </c>
      <c r="K42" s="381">
        <v>576</v>
      </c>
      <c r="L42" s="381">
        <v>558</v>
      </c>
      <c r="M42" s="381">
        <v>2.97174</v>
      </c>
      <c r="N42" s="1"/>
      <c r="O42" s="1"/>
    </row>
    <row r="43" spans="1:15" ht="12.75" customHeight="1">
      <c r="A43" s="33">
        <v>33</v>
      </c>
      <c r="B43" s="441" t="s">
        <v>304</v>
      </c>
      <c r="C43" s="381">
        <v>101.95</v>
      </c>
      <c r="D43" s="382">
        <v>102.33333333333333</v>
      </c>
      <c r="E43" s="382">
        <v>101.26666666666665</v>
      </c>
      <c r="F43" s="382">
        <v>100.58333333333333</v>
      </c>
      <c r="G43" s="382">
        <v>99.516666666666652</v>
      </c>
      <c r="H43" s="382">
        <v>103.01666666666665</v>
      </c>
      <c r="I43" s="382">
        <v>104.08333333333334</v>
      </c>
      <c r="J43" s="382">
        <v>104.76666666666665</v>
      </c>
      <c r="K43" s="381">
        <v>103.4</v>
      </c>
      <c r="L43" s="381">
        <v>101.65</v>
      </c>
      <c r="M43" s="381">
        <v>7.1682399999999999</v>
      </c>
      <c r="N43" s="1"/>
      <c r="O43" s="1"/>
    </row>
    <row r="44" spans="1:15" ht="12.75" customHeight="1">
      <c r="A44" s="33">
        <v>34</v>
      </c>
      <c r="B44" s="441" t="s">
        <v>55</v>
      </c>
      <c r="C44" s="381">
        <v>138.9</v>
      </c>
      <c r="D44" s="382">
        <v>137.56666666666669</v>
      </c>
      <c r="E44" s="382">
        <v>135.83333333333337</v>
      </c>
      <c r="F44" s="382">
        <v>132.76666666666668</v>
      </c>
      <c r="G44" s="382">
        <v>131.03333333333336</v>
      </c>
      <c r="H44" s="382">
        <v>140.63333333333338</v>
      </c>
      <c r="I44" s="382">
        <v>142.36666666666667</v>
      </c>
      <c r="J44" s="382">
        <v>145.43333333333339</v>
      </c>
      <c r="K44" s="381">
        <v>139.30000000000001</v>
      </c>
      <c r="L44" s="381">
        <v>134.5</v>
      </c>
      <c r="M44" s="381">
        <v>119.01175000000001</v>
      </c>
      <c r="N44" s="1"/>
      <c r="O44" s="1"/>
    </row>
    <row r="45" spans="1:15" ht="12.75" customHeight="1">
      <c r="A45" s="33">
        <v>35</v>
      </c>
      <c r="B45" s="441" t="s">
        <v>57</v>
      </c>
      <c r="C45" s="381">
        <v>3543.8</v>
      </c>
      <c r="D45" s="382">
        <v>3553.4166666666665</v>
      </c>
      <c r="E45" s="382">
        <v>3524.3833333333332</v>
      </c>
      <c r="F45" s="382">
        <v>3504.9666666666667</v>
      </c>
      <c r="G45" s="382">
        <v>3475.9333333333334</v>
      </c>
      <c r="H45" s="382">
        <v>3572.833333333333</v>
      </c>
      <c r="I45" s="382">
        <v>3601.8666666666668</v>
      </c>
      <c r="J45" s="382">
        <v>3621.2833333333328</v>
      </c>
      <c r="K45" s="381">
        <v>3582.45</v>
      </c>
      <c r="L45" s="381">
        <v>3534</v>
      </c>
      <c r="M45" s="381">
        <v>5.94543</v>
      </c>
      <c r="N45" s="1"/>
      <c r="O45" s="1"/>
    </row>
    <row r="46" spans="1:15" ht="12.75" customHeight="1">
      <c r="A46" s="33">
        <v>36</v>
      </c>
      <c r="B46" s="441" t="s">
        <v>305</v>
      </c>
      <c r="C46" s="381">
        <v>182.3</v>
      </c>
      <c r="D46" s="382">
        <v>182.75</v>
      </c>
      <c r="E46" s="382">
        <v>180.1</v>
      </c>
      <c r="F46" s="382">
        <v>177.9</v>
      </c>
      <c r="G46" s="382">
        <v>175.25</v>
      </c>
      <c r="H46" s="382">
        <v>184.95</v>
      </c>
      <c r="I46" s="382">
        <v>187.59999999999997</v>
      </c>
      <c r="J46" s="382">
        <v>189.79999999999998</v>
      </c>
      <c r="K46" s="381">
        <v>185.4</v>
      </c>
      <c r="L46" s="381">
        <v>180.55</v>
      </c>
      <c r="M46" s="381">
        <v>3.1856900000000001</v>
      </c>
      <c r="N46" s="1"/>
      <c r="O46" s="1"/>
    </row>
    <row r="47" spans="1:15" ht="12.75" customHeight="1">
      <c r="A47" s="33">
        <v>37</v>
      </c>
      <c r="B47" s="441" t="s">
        <v>307</v>
      </c>
      <c r="C47" s="381">
        <v>2485.6</v>
      </c>
      <c r="D47" s="382">
        <v>2474.9333333333334</v>
      </c>
      <c r="E47" s="382">
        <v>2455.8666666666668</v>
      </c>
      <c r="F47" s="382">
        <v>2426.1333333333332</v>
      </c>
      <c r="G47" s="382">
        <v>2407.0666666666666</v>
      </c>
      <c r="H47" s="382">
        <v>2504.666666666667</v>
      </c>
      <c r="I47" s="382">
        <v>2523.7333333333336</v>
      </c>
      <c r="J47" s="382">
        <v>2553.4666666666672</v>
      </c>
      <c r="K47" s="381">
        <v>2494</v>
      </c>
      <c r="L47" s="381">
        <v>2445.1999999999998</v>
      </c>
      <c r="M47" s="381">
        <v>3.00468</v>
      </c>
      <c r="N47" s="1"/>
      <c r="O47" s="1"/>
    </row>
    <row r="48" spans="1:15" ht="12.75" customHeight="1">
      <c r="A48" s="33">
        <v>38</v>
      </c>
      <c r="B48" s="441" t="s">
        <v>306</v>
      </c>
      <c r="C48" s="381">
        <v>3023.6</v>
      </c>
      <c r="D48" s="382">
        <v>3023.5333333333333</v>
      </c>
      <c r="E48" s="382">
        <v>3011.0666666666666</v>
      </c>
      <c r="F48" s="382">
        <v>2998.5333333333333</v>
      </c>
      <c r="G48" s="382">
        <v>2986.0666666666666</v>
      </c>
      <c r="H48" s="382">
        <v>3036.0666666666666</v>
      </c>
      <c r="I48" s="382">
        <v>3048.5333333333328</v>
      </c>
      <c r="J48" s="382">
        <v>3061.0666666666666</v>
      </c>
      <c r="K48" s="381">
        <v>3036</v>
      </c>
      <c r="L48" s="381">
        <v>3011</v>
      </c>
      <c r="M48" s="381">
        <v>0.10261000000000001</v>
      </c>
      <c r="N48" s="1"/>
      <c r="O48" s="1"/>
    </row>
    <row r="49" spans="1:15" ht="12.75" customHeight="1">
      <c r="A49" s="33">
        <v>39</v>
      </c>
      <c r="B49" s="441" t="s">
        <v>241</v>
      </c>
      <c r="C49" s="381">
        <v>1796.7</v>
      </c>
      <c r="D49" s="382">
        <v>1788.8999999999999</v>
      </c>
      <c r="E49" s="382">
        <v>1772.7999999999997</v>
      </c>
      <c r="F49" s="382">
        <v>1748.8999999999999</v>
      </c>
      <c r="G49" s="382">
        <v>1732.7999999999997</v>
      </c>
      <c r="H49" s="382">
        <v>1812.7999999999997</v>
      </c>
      <c r="I49" s="382">
        <v>1828.8999999999996</v>
      </c>
      <c r="J49" s="382">
        <v>1852.7999999999997</v>
      </c>
      <c r="K49" s="381">
        <v>1805</v>
      </c>
      <c r="L49" s="381">
        <v>1765</v>
      </c>
      <c r="M49" s="381">
        <v>1.21926</v>
      </c>
      <c r="N49" s="1"/>
      <c r="O49" s="1"/>
    </row>
    <row r="50" spans="1:15" ht="12.75" customHeight="1">
      <c r="A50" s="33">
        <v>40</v>
      </c>
      <c r="B50" s="441" t="s">
        <v>308</v>
      </c>
      <c r="C50" s="381">
        <v>9997.85</v>
      </c>
      <c r="D50" s="382">
        <v>9937.5</v>
      </c>
      <c r="E50" s="382">
        <v>9675</v>
      </c>
      <c r="F50" s="382">
        <v>9352.15</v>
      </c>
      <c r="G50" s="382">
        <v>9089.65</v>
      </c>
      <c r="H50" s="382">
        <v>10260.35</v>
      </c>
      <c r="I50" s="382">
        <v>10522.85</v>
      </c>
      <c r="J50" s="382">
        <v>10845.7</v>
      </c>
      <c r="K50" s="381">
        <v>10200</v>
      </c>
      <c r="L50" s="381">
        <v>9614.65</v>
      </c>
      <c r="M50" s="381">
        <v>0.43439</v>
      </c>
      <c r="N50" s="1"/>
      <c r="O50" s="1"/>
    </row>
    <row r="51" spans="1:15" ht="12.75" customHeight="1">
      <c r="A51" s="33">
        <v>41</v>
      </c>
      <c r="B51" s="441" t="s">
        <v>59</v>
      </c>
      <c r="C51" s="381">
        <v>1297.3</v>
      </c>
      <c r="D51" s="382">
        <v>1299.3666666666666</v>
      </c>
      <c r="E51" s="382">
        <v>1284.6833333333332</v>
      </c>
      <c r="F51" s="382">
        <v>1272.0666666666666</v>
      </c>
      <c r="G51" s="382">
        <v>1257.3833333333332</v>
      </c>
      <c r="H51" s="382">
        <v>1311.9833333333331</v>
      </c>
      <c r="I51" s="382">
        <v>1326.6666666666665</v>
      </c>
      <c r="J51" s="382">
        <v>1339.2833333333331</v>
      </c>
      <c r="K51" s="381">
        <v>1314.05</v>
      </c>
      <c r="L51" s="381">
        <v>1286.75</v>
      </c>
      <c r="M51" s="381">
        <v>15.124280000000001</v>
      </c>
      <c r="N51" s="1"/>
      <c r="O51" s="1"/>
    </row>
    <row r="52" spans="1:15" ht="12.75" customHeight="1">
      <c r="A52" s="33">
        <v>42</v>
      </c>
      <c r="B52" s="441" t="s">
        <v>60</v>
      </c>
      <c r="C52" s="381">
        <v>716.9</v>
      </c>
      <c r="D52" s="382">
        <v>717.45000000000016</v>
      </c>
      <c r="E52" s="382">
        <v>710.90000000000032</v>
      </c>
      <c r="F52" s="382">
        <v>704.9000000000002</v>
      </c>
      <c r="G52" s="382">
        <v>698.35000000000036</v>
      </c>
      <c r="H52" s="382">
        <v>723.45000000000027</v>
      </c>
      <c r="I52" s="382">
        <v>730.00000000000023</v>
      </c>
      <c r="J52" s="382">
        <v>736.00000000000023</v>
      </c>
      <c r="K52" s="381">
        <v>724</v>
      </c>
      <c r="L52" s="381">
        <v>711.45</v>
      </c>
      <c r="M52" s="381">
        <v>11.369540000000001</v>
      </c>
      <c r="N52" s="1"/>
      <c r="O52" s="1"/>
    </row>
    <row r="53" spans="1:15" ht="12.75" customHeight="1">
      <c r="A53" s="33">
        <v>43</v>
      </c>
      <c r="B53" s="441" t="s">
        <v>309</v>
      </c>
      <c r="C53" s="381">
        <v>605.6</v>
      </c>
      <c r="D53" s="382">
        <v>606.9666666666667</v>
      </c>
      <c r="E53" s="382">
        <v>591.03333333333342</v>
      </c>
      <c r="F53" s="382">
        <v>576.4666666666667</v>
      </c>
      <c r="G53" s="382">
        <v>560.53333333333342</v>
      </c>
      <c r="H53" s="382">
        <v>621.53333333333342</v>
      </c>
      <c r="I53" s="382">
        <v>637.46666666666681</v>
      </c>
      <c r="J53" s="382">
        <v>652.03333333333342</v>
      </c>
      <c r="K53" s="381">
        <v>622.9</v>
      </c>
      <c r="L53" s="381">
        <v>592.4</v>
      </c>
      <c r="M53" s="381">
        <v>11.18632</v>
      </c>
      <c r="N53" s="1"/>
      <c r="O53" s="1"/>
    </row>
    <row r="54" spans="1:15" ht="12.75" customHeight="1">
      <c r="A54" s="33">
        <v>44</v>
      </c>
      <c r="B54" s="441" t="s">
        <v>61</v>
      </c>
      <c r="C54" s="381">
        <v>746.85</v>
      </c>
      <c r="D54" s="382">
        <v>747.15000000000009</v>
      </c>
      <c r="E54" s="382">
        <v>742.85000000000014</v>
      </c>
      <c r="F54" s="382">
        <v>738.85</v>
      </c>
      <c r="G54" s="382">
        <v>734.55000000000007</v>
      </c>
      <c r="H54" s="382">
        <v>751.1500000000002</v>
      </c>
      <c r="I54" s="382">
        <v>755.45000000000016</v>
      </c>
      <c r="J54" s="382">
        <v>759.45000000000027</v>
      </c>
      <c r="K54" s="381">
        <v>751.45</v>
      </c>
      <c r="L54" s="381">
        <v>743.15</v>
      </c>
      <c r="M54" s="381">
        <v>52.945630000000001</v>
      </c>
      <c r="N54" s="1"/>
      <c r="O54" s="1"/>
    </row>
    <row r="55" spans="1:15" ht="12.75" customHeight="1">
      <c r="A55" s="33">
        <v>45</v>
      </c>
      <c r="B55" s="441" t="s">
        <v>62</v>
      </c>
      <c r="C55" s="381">
        <v>3440.1</v>
      </c>
      <c r="D55" s="382">
        <v>3435.4500000000003</v>
      </c>
      <c r="E55" s="382">
        <v>3418.9000000000005</v>
      </c>
      <c r="F55" s="382">
        <v>3397.7000000000003</v>
      </c>
      <c r="G55" s="382">
        <v>3381.1500000000005</v>
      </c>
      <c r="H55" s="382">
        <v>3456.6500000000005</v>
      </c>
      <c r="I55" s="382">
        <v>3473.2000000000007</v>
      </c>
      <c r="J55" s="382">
        <v>3494.4000000000005</v>
      </c>
      <c r="K55" s="381">
        <v>3452</v>
      </c>
      <c r="L55" s="381">
        <v>3414.25</v>
      </c>
      <c r="M55" s="381">
        <v>1.9845200000000001</v>
      </c>
      <c r="N55" s="1"/>
      <c r="O55" s="1"/>
    </row>
    <row r="56" spans="1:15" ht="12.75" customHeight="1">
      <c r="A56" s="33">
        <v>46</v>
      </c>
      <c r="B56" s="441" t="s">
        <v>313</v>
      </c>
      <c r="C56" s="381">
        <v>193.65</v>
      </c>
      <c r="D56" s="382">
        <v>195.48333333333335</v>
      </c>
      <c r="E56" s="382">
        <v>191.41666666666669</v>
      </c>
      <c r="F56" s="382">
        <v>189.18333333333334</v>
      </c>
      <c r="G56" s="382">
        <v>185.11666666666667</v>
      </c>
      <c r="H56" s="382">
        <v>197.7166666666667</v>
      </c>
      <c r="I56" s="382">
        <v>201.78333333333336</v>
      </c>
      <c r="J56" s="382">
        <v>204.01666666666671</v>
      </c>
      <c r="K56" s="381">
        <v>199.55</v>
      </c>
      <c r="L56" s="381">
        <v>193.25</v>
      </c>
      <c r="M56" s="381">
        <v>8.3777100000000004</v>
      </c>
      <c r="N56" s="1"/>
      <c r="O56" s="1"/>
    </row>
    <row r="57" spans="1:15" ht="12.75" customHeight="1">
      <c r="A57" s="33">
        <v>47</v>
      </c>
      <c r="B57" s="441" t="s">
        <v>314</v>
      </c>
      <c r="C57" s="381">
        <v>1233</v>
      </c>
      <c r="D57" s="382">
        <v>1235.5666666666666</v>
      </c>
      <c r="E57" s="382">
        <v>1222.4333333333332</v>
      </c>
      <c r="F57" s="382">
        <v>1211.8666666666666</v>
      </c>
      <c r="G57" s="382">
        <v>1198.7333333333331</v>
      </c>
      <c r="H57" s="382">
        <v>1246.1333333333332</v>
      </c>
      <c r="I57" s="382">
        <v>1259.2666666666664</v>
      </c>
      <c r="J57" s="382">
        <v>1269.8333333333333</v>
      </c>
      <c r="K57" s="381">
        <v>1248.7</v>
      </c>
      <c r="L57" s="381">
        <v>1225</v>
      </c>
      <c r="M57" s="381">
        <v>0.85501000000000005</v>
      </c>
      <c r="N57" s="1"/>
      <c r="O57" s="1"/>
    </row>
    <row r="58" spans="1:15" ht="12.75" customHeight="1">
      <c r="A58" s="33">
        <v>48</v>
      </c>
      <c r="B58" s="441" t="s">
        <v>64</v>
      </c>
      <c r="C58" s="381">
        <v>17935.3</v>
      </c>
      <c r="D58" s="382">
        <v>17958.433333333334</v>
      </c>
      <c r="E58" s="382">
        <v>17726.866666666669</v>
      </c>
      <c r="F58" s="382">
        <v>17518.433333333334</v>
      </c>
      <c r="G58" s="382">
        <v>17286.866666666669</v>
      </c>
      <c r="H58" s="382">
        <v>18166.866666666669</v>
      </c>
      <c r="I58" s="382">
        <v>18398.433333333334</v>
      </c>
      <c r="J58" s="382">
        <v>18606.866666666669</v>
      </c>
      <c r="K58" s="381">
        <v>18190</v>
      </c>
      <c r="L58" s="381">
        <v>17750</v>
      </c>
      <c r="M58" s="381">
        <v>2.23394</v>
      </c>
      <c r="N58" s="1"/>
      <c r="O58" s="1"/>
    </row>
    <row r="59" spans="1:15" ht="12" customHeight="1">
      <c r="A59" s="33">
        <v>49</v>
      </c>
      <c r="B59" s="441" t="s">
        <v>246</v>
      </c>
      <c r="C59" s="381">
        <v>5320.05</v>
      </c>
      <c r="D59" s="382">
        <v>5303.3499999999995</v>
      </c>
      <c r="E59" s="382">
        <v>5266.6999999999989</v>
      </c>
      <c r="F59" s="382">
        <v>5213.3499999999995</v>
      </c>
      <c r="G59" s="382">
        <v>5176.6999999999989</v>
      </c>
      <c r="H59" s="382">
        <v>5356.6999999999989</v>
      </c>
      <c r="I59" s="382">
        <v>5393.3499999999985</v>
      </c>
      <c r="J59" s="382">
        <v>5446.6999999999989</v>
      </c>
      <c r="K59" s="381">
        <v>5340</v>
      </c>
      <c r="L59" s="381">
        <v>5250</v>
      </c>
      <c r="M59" s="381">
        <v>0.20238999999999999</v>
      </c>
      <c r="N59" s="1"/>
      <c r="O59" s="1"/>
    </row>
    <row r="60" spans="1:15" ht="12.75" customHeight="1">
      <c r="A60" s="33">
        <v>50</v>
      </c>
      <c r="B60" s="441" t="s">
        <v>65</v>
      </c>
      <c r="C60" s="381">
        <v>7774.5</v>
      </c>
      <c r="D60" s="382">
        <v>7778.4333333333334</v>
      </c>
      <c r="E60" s="382">
        <v>7687.8666666666668</v>
      </c>
      <c r="F60" s="382">
        <v>7601.2333333333336</v>
      </c>
      <c r="G60" s="382">
        <v>7510.666666666667</v>
      </c>
      <c r="H60" s="382">
        <v>7865.0666666666666</v>
      </c>
      <c r="I60" s="382">
        <v>7955.6333333333341</v>
      </c>
      <c r="J60" s="382">
        <v>8042.2666666666664</v>
      </c>
      <c r="K60" s="381">
        <v>7869</v>
      </c>
      <c r="L60" s="381">
        <v>7691.8</v>
      </c>
      <c r="M60" s="381">
        <v>14.58404</v>
      </c>
      <c r="N60" s="1"/>
      <c r="O60" s="1"/>
    </row>
    <row r="61" spans="1:15" ht="12.75" customHeight="1">
      <c r="A61" s="33">
        <v>51</v>
      </c>
      <c r="B61" s="441" t="s">
        <v>315</v>
      </c>
      <c r="C61" s="381">
        <v>3685</v>
      </c>
      <c r="D61" s="382">
        <v>3706.3333333333335</v>
      </c>
      <c r="E61" s="382">
        <v>3653.7166666666672</v>
      </c>
      <c r="F61" s="382">
        <v>3622.4333333333338</v>
      </c>
      <c r="G61" s="382">
        <v>3569.8166666666675</v>
      </c>
      <c r="H61" s="382">
        <v>3737.6166666666668</v>
      </c>
      <c r="I61" s="382">
        <v>3790.2333333333327</v>
      </c>
      <c r="J61" s="382">
        <v>3821.5166666666664</v>
      </c>
      <c r="K61" s="381">
        <v>3758.95</v>
      </c>
      <c r="L61" s="381">
        <v>3675.05</v>
      </c>
      <c r="M61" s="381">
        <v>0.67361000000000004</v>
      </c>
      <c r="N61" s="1"/>
      <c r="O61" s="1"/>
    </row>
    <row r="62" spans="1:15" ht="12.75" customHeight="1">
      <c r="A62" s="33">
        <v>52</v>
      </c>
      <c r="B62" s="441" t="s">
        <v>66</v>
      </c>
      <c r="C62" s="381">
        <v>2450.6999999999998</v>
      </c>
      <c r="D62" s="382">
        <v>2432.4833333333331</v>
      </c>
      <c r="E62" s="382">
        <v>2409.9666666666662</v>
      </c>
      <c r="F62" s="382">
        <v>2369.2333333333331</v>
      </c>
      <c r="G62" s="382">
        <v>2346.7166666666662</v>
      </c>
      <c r="H62" s="382">
        <v>2473.2166666666662</v>
      </c>
      <c r="I62" s="382">
        <v>2495.7333333333336</v>
      </c>
      <c r="J62" s="382">
        <v>2536.4666666666662</v>
      </c>
      <c r="K62" s="381">
        <v>2455</v>
      </c>
      <c r="L62" s="381">
        <v>2391.75</v>
      </c>
      <c r="M62" s="381">
        <v>2.3893300000000002</v>
      </c>
      <c r="N62" s="1"/>
      <c r="O62" s="1"/>
    </row>
    <row r="63" spans="1:15" ht="12.75" customHeight="1">
      <c r="A63" s="33">
        <v>53</v>
      </c>
      <c r="B63" s="441" t="s">
        <v>316</v>
      </c>
      <c r="C63" s="381">
        <v>423.8</v>
      </c>
      <c r="D63" s="382">
        <v>426.60000000000008</v>
      </c>
      <c r="E63" s="382">
        <v>416.30000000000018</v>
      </c>
      <c r="F63" s="382">
        <v>408.80000000000013</v>
      </c>
      <c r="G63" s="382">
        <v>398.50000000000023</v>
      </c>
      <c r="H63" s="382">
        <v>434.10000000000014</v>
      </c>
      <c r="I63" s="382">
        <v>444.4</v>
      </c>
      <c r="J63" s="382">
        <v>451.90000000000009</v>
      </c>
      <c r="K63" s="381">
        <v>436.9</v>
      </c>
      <c r="L63" s="381">
        <v>419.1</v>
      </c>
      <c r="M63" s="381">
        <v>31.70345</v>
      </c>
      <c r="N63" s="1"/>
      <c r="O63" s="1"/>
    </row>
    <row r="64" spans="1:15" ht="12.75" customHeight="1">
      <c r="A64" s="33">
        <v>54</v>
      </c>
      <c r="B64" s="441" t="s">
        <v>67</v>
      </c>
      <c r="C64" s="381">
        <v>283.64999999999998</v>
      </c>
      <c r="D64" s="382">
        <v>282.11666666666662</v>
      </c>
      <c r="E64" s="382">
        <v>279.53333333333325</v>
      </c>
      <c r="F64" s="382">
        <v>275.41666666666663</v>
      </c>
      <c r="G64" s="382">
        <v>272.83333333333326</v>
      </c>
      <c r="H64" s="382">
        <v>286.23333333333323</v>
      </c>
      <c r="I64" s="382">
        <v>288.81666666666661</v>
      </c>
      <c r="J64" s="382">
        <v>292.93333333333322</v>
      </c>
      <c r="K64" s="381">
        <v>284.7</v>
      </c>
      <c r="L64" s="381">
        <v>278</v>
      </c>
      <c r="M64" s="381">
        <v>66.277280000000005</v>
      </c>
      <c r="N64" s="1"/>
      <c r="O64" s="1"/>
    </row>
    <row r="65" spans="1:15" ht="12.75" customHeight="1">
      <c r="A65" s="33">
        <v>55</v>
      </c>
      <c r="B65" s="441" t="s">
        <v>68</v>
      </c>
      <c r="C65" s="381">
        <v>92.75</v>
      </c>
      <c r="D65" s="382">
        <v>92.783333333333346</v>
      </c>
      <c r="E65" s="382">
        <v>92.066666666666691</v>
      </c>
      <c r="F65" s="382">
        <v>91.38333333333334</v>
      </c>
      <c r="G65" s="382">
        <v>90.666666666666686</v>
      </c>
      <c r="H65" s="382">
        <v>93.466666666666697</v>
      </c>
      <c r="I65" s="382">
        <v>94.183333333333366</v>
      </c>
      <c r="J65" s="382">
        <v>94.866666666666703</v>
      </c>
      <c r="K65" s="381">
        <v>93.5</v>
      </c>
      <c r="L65" s="381">
        <v>92.1</v>
      </c>
      <c r="M65" s="381">
        <v>239.47845000000001</v>
      </c>
      <c r="N65" s="1"/>
      <c r="O65" s="1"/>
    </row>
    <row r="66" spans="1:15" ht="12.75" customHeight="1">
      <c r="A66" s="33">
        <v>56</v>
      </c>
      <c r="B66" s="441" t="s">
        <v>247</v>
      </c>
      <c r="C66" s="381">
        <v>54.65</v>
      </c>
      <c r="D66" s="382">
        <v>54.833333333333336</v>
      </c>
      <c r="E66" s="382">
        <v>54.266666666666673</v>
      </c>
      <c r="F66" s="382">
        <v>53.88333333333334</v>
      </c>
      <c r="G66" s="382">
        <v>53.316666666666677</v>
      </c>
      <c r="H66" s="382">
        <v>55.216666666666669</v>
      </c>
      <c r="I66" s="382">
        <v>55.783333333333331</v>
      </c>
      <c r="J66" s="382">
        <v>56.166666666666664</v>
      </c>
      <c r="K66" s="381">
        <v>55.4</v>
      </c>
      <c r="L66" s="381">
        <v>54.45</v>
      </c>
      <c r="M66" s="381">
        <v>36.000039999999998</v>
      </c>
      <c r="N66" s="1"/>
      <c r="O66" s="1"/>
    </row>
    <row r="67" spans="1:15" ht="12.75" customHeight="1">
      <c r="A67" s="33">
        <v>57</v>
      </c>
      <c r="B67" s="441" t="s">
        <v>310</v>
      </c>
      <c r="C67" s="381">
        <v>3210.85</v>
      </c>
      <c r="D67" s="382">
        <v>3222.65</v>
      </c>
      <c r="E67" s="382">
        <v>3168.3</v>
      </c>
      <c r="F67" s="382">
        <v>3125.75</v>
      </c>
      <c r="G67" s="382">
        <v>3071.4</v>
      </c>
      <c r="H67" s="382">
        <v>3265.2000000000003</v>
      </c>
      <c r="I67" s="382">
        <v>3319.5499999999997</v>
      </c>
      <c r="J67" s="382">
        <v>3362.1000000000004</v>
      </c>
      <c r="K67" s="381">
        <v>3277</v>
      </c>
      <c r="L67" s="381">
        <v>3180.1</v>
      </c>
      <c r="M67" s="381">
        <v>0.68106</v>
      </c>
      <c r="N67" s="1"/>
      <c r="O67" s="1"/>
    </row>
    <row r="68" spans="1:15" ht="12.75" customHeight="1">
      <c r="A68" s="33">
        <v>58</v>
      </c>
      <c r="B68" s="441" t="s">
        <v>69</v>
      </c>
      <c r="C68" s="381">
        <v>1983.6</v>
      </c>
      <c r="D68" s="382">
        <v>1965.5666666666666</v>
      </c>
      <c r="E68" s="382">
        <v>1943.4833333333331</v>
      </c>
      <c r="F68" s="382">
        <v>1903.3666666666666</v>
      </c>
      <c r="G68" s="382">
        <v>1881.2833333333331</v>
      </c>
      <c r="H68" s="382">
        <v>2005.6833333333332</v>
      </c>
      <c r="I68" s="382">
        <v>2027.7666666666667</v>
      </c>
      <c r="J68" s="382">
        <v>2067.8833333333332</v>
      </c>
      <c r="K68" s="381">
        <v>1987.65</v>
      </c>
      <c r="L68" s="381">
        <v>1925.45</v>
      </c>
      <c r="M68" s="381">
        <v>8.1119400000000006</v>
      </c>
      <c r="N68" s="1"/>
      <c r="O68" s="1"/>
    </row>
    <row r="69" spans="1:15" ht="12.75" customHeight="1">
      <c r="A69" s="33">
        <v>59</v>
      </c>
      <c r="B69" s="441" t="s">
        <v>318</v>
      </c>
      <c r="C69" s="381">
        <v>5110.1000000000004</v>
      </c>
      <c r="D69" s="382">
        <v>5100.3666666666668</v>
      </c>
      <c r="E69" s="382">
        <v>5080.7333333333336</v>
      </c>
      <c r="F69" s="382">
        <v>5051.3666666666668</v>
      </c>
      <c r="G69" s="382">
        <v>5031.7333333333336</v>
      </c>
      <c r="H69" s="382">
        <v>5129.7333333333336</v>
      </c>
      <c r="I69" s="382">
        <v>5149.3666666666668</v>
      </c>
      <c r="J69" s="382">
        <v>5178.7333333333336</v>
      </c>
      <c r="K69" s="381">
        <v>5120</v>
      </c>
      <c r="L69" s="381">
        <v>5071</v>
      </c>
      <c r="M69" s="381">
        <v>8.4080000000000002E-2</v>
      </c>
      <c r="N69" s="1"/>
      <c r="O69" s="1"/>
    </row>
    <row r="70" spans="1:15" ht="12.75" customHeight="1">
      <c r="A70" s="33">
        <v>60</v>
      </c>
      <c r="B70" s="441" t="s">
        <v>248</v>
      </c>
      <c r="C70" s="381">
        <v>1119.0999999999999</v>
      </c>
      <c r="D70" s="382">
        <v>1119.3333333333333</v>
      </c>
      <c r="E70" s="382">
        <v>1110.8666666666666</v>
      </c>
      <c r="F70" s="382">
        <v>1102.6333333333332</v>
      </c>
      <c r="G70" s="382">
        <v>1094.1666666666665</v>
      </c>
      <c r="H70" s="382">
        <v>1127.5666666666666</v>
      </c>
      <c r="I70" s="382">
        <v>1136.0333333333333</v>
      </c>
      <c r="J70" s="382">
        <v>1144.2666666666667</v>
      </c>
      <c r="K70" s="381">
        <v>1127.8</v>
      </c>
      <c r="L70" s="381">
        <v>1111.0999999999999</v>
      </c>
      <c r="M70" s="381">
        <v>0.25975999999999999</v>
      </c>
      <c r="N70" s="1"/>
      <c r="O70" s="1"/>
    </row>
    <row r="71" spans="1:15" ht="12.75" customHeight="1">
      <c r="A71" s="33">
        <v>61</v>
      </c>
      <c r="B71" s="441" t="s">
        <v>319</v>
      </c>
      <c r="C71" s="381">
        <v>416.4</v>
      </c>
      <c r="D71" s="382">
        <v>414.41666666666669</v>
      </c>
      <c r="E71" s="382">
        <v>411.03333333333336</v>
      </c>
      <c r="F71" s="382">
        <v>405.66666666666669</v>
      </c>
      <c r="G71" s="382">
        <v>402.28333333333336</v>
      </c>
      <c r="H71" s="382">
        <v>419.78333333333336</v>
      </c>
      <c r="I71" s="382">
        <v>423.16666666666669</v>
      </c>
      <c r="J71" s="382">
        <v>428.53333333333336</v>
      </c>
      <c r="K71" s="381">
        <v>417.8</v>
      </c>
      <c r="L71" s="381">
        <v>409.05</v>
      </c>
      <c r="M71" s="381">
        <v>1.64907</v>
      </c>
      <c r="N71" s="1"/>
      <c r="O71" s="1"/>
    </row>
    <row r="72" spans="1:15" ht="12.75" customHeight="1">
      <c r="A72" s="33">
        <v>62</v>
      </c>
      <c r="B72" s="441" t="s">
        <v>71</v>
      </c>
      <c r="C72" s="381">
        <v>210.6</v>
      </c>
      <c r="D72" s="382">
        <v>210.44999999999996</v>
      </c>
      <c r="E72" s="382">
        <v>208.94999999999993</v>
      </c>
      <c r="F72" s="382">
        <v>207.29999999999998</v>
      </c>
      <c r="G72" s="382">
        <v>205.79999999999995</v>
      </c>
      <c r="H72" s="382">
        <v>212.09999999999991</v>
      </c>
      <c r="I72" s="382">
        <v>213.59999999999997</v>
      </c>
      <c r="J72" s="382">
        <v>215.24999999999989</v>
      </c>
      <c r="K72" s="381">
        <v>211.95</v>
      </c>
      <c r="L72" s="381">
        <v>208.8</v>
      </c>
      <c r="M72" s="381">
        <v>25.982479999999999</v>
      </c>
      <c r="N72" s="1"/>
      <c r="O72" s="1"/>
    </row>
    <row r="73" spans="1:15" ht="12.75" customHeight="1">
      <c r="A73" s="33">
        <v>63</v>
      </c>
      <c r="B73" s="441" t="s">
        <v>311</v>
      </c>
      <c r="C73" s="381">
        <v>1893.55</v>
      </c>
      <c r="D73" s="382">
        <v>1896.1166666666668</v>
      </c>
      <c r="E73" s="382">
        <v>1877.4333333333336</v>
      </c>
      <c r="F73" s="382">
        <v>1861.3166666666668</v>
      </c>
      <c r="G73" s="382">
        <v>1842.6333333333337</v>
      </c>
      <c r="H73" s="382">
        <v>1912.2333333333336</v>
      </c>
      <c r="I73" s="382">
        <v>1930.916666666667</v>
      </c>
      <c r="J73" s="382">
        <v>1947.0333333333335</v>
      </c>
      <c r="K73" s="381">
        <v>1914.8</v>
      </c>
      <c r="L73" s="381">
        <v>1880</v>
      </c>
      <c r="M73" s="381">
        <v>2.41825</v>
      </c>
      <c r="N73" s="1"/>
      <c r="O73" s="1"/>
    </row>
    <row r="74" spans="1:15" ht="12.75" customHeight="1">
      <c r="A74" s="33">
        <v>64</v>
      </c>
      <c r="B74" s="441" t="s">
        <v>72</v>
      </c>
      <c r="C74" s="381">
        <v>788.9</v>
      </c>
      <c r="D74" s="382">
        <v>786.98333333333323</v>
      </c>
      <c r="E74" s="382">
        <v>783.16666666666652</v>
      </c>
      <c r="F74" s="382">
        <v>777.43333333333328</v>
      </c>
      <c r="G74" s="382">
        <v>773.61666666666656</v>
      </c>
      <c r="H74" s="382">
        <v>792.71666666666647</v>
      </c>
      <c r="I74" s="382">
        <v>796.5333333333333</v>
      </c>
      <c r="J74" s="382">
        <v>802.26666666666642</v>
      </c>
      <c r="K74" s="381">
        <v>790.8</v>
      </c>
      <c r="L74" s="381">
        <v>781.25</v>
      </c>
      <c r="M74" s="381">
        <v>2.5840000000000001</v>
      </c>
      <c r="N74" s="1"/>
      <c r="O74" s="1"/>
    </row>
    <row r="75" spans="1:15" ht="12.75" customHeight="1">
      <c r="A75" s="33">
        <v>65</v>
      </c>
      <c r="B75" s="441" t="s">
        <v>73</v>
      </c>
      <c r="C75" s="381">
        <v>760.5</v>
      </c>
      <c r="D75" s="382">
        <v>753.9666666666667</v>
      </c>
      <c r="E75" s="382">
        <v>742.18333333333339</v>
      </c>
      <c r="F75" s="382">
        <v>723.86666666666667</v>
      </c>
      <c r="G75" s="382">
        <v>712.08333333333337</v>
      </c>
      <c r="H75" s="382">
        <v>772.28333333333342</v>
      </c>
      <c r="I75" s="382">
        <v>784.06666666666672</v>
      </c>
      <c r="J75" s="382">
        <v>802.38333333333344</v>
      </c>
      <c r="K75" s="381">
        <v>765.75</v>
      </c>
      <c r="L75" s="381">
        <v>735.65</v>
      </c>
      <c r="M75" s="381">
        <v>31.362629999999999</v>
      </c>
      <c r="N75" s="1"/>
      <c r="O75" s="1"/>
    </row>
    <row r="76" spans="1:15" ht="12.75" customHeight="1">
      <c r="A76" s="33">
        <v>66</v>
      </c>
      <c r="B76" s="441" t="s">
        <v>320</v>
      </c>
      <c r="C76" s="381">
        <v>12900.85</v>
      </c>
      <c r="D76" s="382">
        <v>12635.950000000003</v>
      </c>
      <c r="E76" s="382">
        <v>12276.950000000004</v>
      </c>
      <c r="F76" s="382">
        <v>11653.050000000001</v>
      </c>
      <c r="G76" s="382">
        <v>11294.050000000003</v>
      </c>
      <c r="H76" s="382">
        <v>13259.850000000006</v>
      </c>
      <c r="I76" s="382">
        <v>13618.850000000002</v>
      </c>
      <c r="J76" s="382">
        <v>14242.750000000007</v>
      </c>
      <c r="K76" s="381">
        <v>12994.95</v>
      </c>
      <c r="L76" s="381">
        <v>12012.05</v>
      </c>
      <c r="M76" s="381">
        <v>0.18783</v>
      </c>
      <c r="N76" s="1"/>
      <c r="O76" s="1"/>
    </row>
    <row r="77" spans="1:15" ht="12.75" customHeight="1">
      <c r="A77" s="33">
        <v>67</v>
      </c>
      <c r="B77" s="441" t="s">
        <v>75</v>
      </c>
      <c r="C77" s="381">
        <v>730.2</v>
      </c>
      <c r="D77" s="382">
        <v>722.36666666666679</v>
      </c>
      <c r="E77" s="382">
        <v>712.03333333333353</v>
      </c>
      <c r="F77" s="382">
        <v>693.86666666666679</v>
      </c>
      <c r="G77" s="382">
        <v>683.53333333333353</v>
      </c>
      <c r="H77" s="382">
        <v>740.53333333333353</v>
      </c>
      <c r="I77" s="382">
        <v>750.86666666666679</v>
      </c>
      <c r="J77" s="382">
        <v>769.03333333333353</v>
      </c>
      <c r="K77" s="381">
        <v>732.7</v>
      </c>
      <c r="L77" s="381">
        <v>704.2</v>
      </c>
      <c r="M77" s="381">
        <v>123.66952999999999</v>
      </c>
      <c r="N77" s="1"/>
      <c r="O77" s="1"/>
    </row>
    <row r="78" spans="1:15" ht="12.75" customHeight="1">
      <c r="A78" s="33">
        <v>68</v>
      </c>
      <c r="B78" s="441" t="s">
        <v>76</v>
      </c>
      <c r="C78" s="381">
        <v>62.35</v>
      </c>
      <c r="D78" s="382">
        <v>62.083333333333336</v>
      </c>
      <c r="E78" s="382">
        <v>61.56666666666667</v>
      </c>
      <c r="F78" s="382">
        <v>60.783333333333331</v>
      </c>
      <c r="G78" s="382">
        <v>60.266666666666666</v>
      </c>
      <c r="H78" s="382">
        <v>62.866666666666674</v>
      </c>
      <c r="I78" s="382">
        <v>63.38333333333334</v>
      </c>
      <c r="J78" s="382">
        <v>64.166666666666686</v>
      </c>
      <c r="K78" s="381">
        <v>62.6</v>
      </c>
      <c r="L78" s="381">
        <v>61.3</v>
      </c>
      <c r="M78" s="381">
        <v>227.51471000000001</v>
      </c>
      <c r="N78" s="1"/>
      <c r="O78" s="1"/>
    </row>
    <row r="79" spans="1:15" ht="12.75" customHeight="1">
      <c r="A79" s="33">
        <v>69</v>
      </c>
      <c r="B79" s="441" t="s">
        <v>77</v>
      </c>
      <c r="C79" s="381">
        <v>364.85</v>
      </c>
      <c r="D79" s="382">
        <v>362.4666666666667</v>
      </c>
      <c r="E79" s="382">
        <v>358.93333333333339</v>
      </c>
      <c r="F79" s="382">
        <v>353.01666666666671</v>
      </c>
      <c r="G79" s="382">
        <v>349.48333333333341</v>
      </c>
      <c r="H79" s="382">
        <v>368.38333333333338</v>
      </c>
      <c r="I79" s="382">
        <v>371.91666666666669</v>
      </c>
      <c r="J79" s="382">
        <v>377.83333333333337</v>
      </c>
      <c r="K79" s="381">
        <v>366</v>
      </c>
      <c r="L79" s="381">
        <v>356.55</v>
      </c>
      <c r="M79" s="381">
        <v>17.3827</v>
      </c>
      <c r="N79" s="1"/>
      <c r="O79" s="1"/>
    </row>
    <row r="80" spans="1:15" ht="12.75" customHeight="1">
      <c r="A80" s="33">
        <v>70</v>
      </c>
      <c r="B80" s="441" t="s">
        <v>321</v>
      </c>
      <c r="C80" s="381">
        <v>1503.1</v>
      </c>
      <c r="D80" s="382">
        <v>1497.3166666666666</v>
      </c>
      <c r="E80" s="382">
        <v>1456.6333333333332</v>
      </c>
      <c r="F80" s="382">
        <v>1410.1666666666665</v>
      </c>
      <c r="G80" s="382">
        <v>1369.4833333333331</v>
      </c>
      <c r="H80" s="382">
        <v>1543.7833333333333</v>
      </c>
      <c r="I80" s="382">
        <v>1584.4666666666667</v>
      </c>
      <c r="J80" s="382">
        <v>1630.9333333333334</v>
      </c>
      <c r="K80" s="381">
        <v>1538</v>
      </c>
      <c r="L80" s="381">
        <v>1450.85</v>
      </c>
      <c r="M80" s="381">
        <v>4.1366399999999999</v>
      </c>
      <c r="N80" s="1"/>
      <c r="O80" s="1"/>
    </row>
    <row r="81" spans="1:15" ht="12.75" customHeight="1">
      <c r="A81" s="33">
        <v>71</v>
      </c>
      <c r="B81" s="441" t="s">
        <v>323</v>
      </c>
      <c r="C81" s="381">
        <v>7411.05</v>
      </c>
      <c r="D81" s="382">
        <v>7309.45</v>
      </c>
      <c r="E81" s="382">
        <v>7128.9</v>
      </c>
      <c r="F81" s="382">
        <v>6846.75</v>
      </c>
      <c r="G81" s="382">
        <v>6666.2</v>
      </c>
      <c r="H81" s="382">
        <v>7591.5999999999995</v>
      </c>
      <c r="I81" s="382">
        <v>7772.1500000000005</v>
      </c>
      <c r="J81" s="382">
        <v>8054.2999999999993</v>
      </c>
      <c r="K81" s="381">
        <v>7490</v>
      </c>
      <c r="L81" s="381">
        <v>7027.3</v>
      </c>
      <c r="M81" s="381">
        <v>0.53496999999999995</v>
      </c>
      <c r="N81" s="1"/>
      <c r="O81" s="1"/>
    </row>
    <row r="82" spans="1:15" ht="12.75" customHeight="1">
      <c r="A82" s="33">
        <v>72</v>
      </c>
      <c r="B82" s="441" t="s">
        <v>324</v>
      </c>
      <c r="C82" s="381">
        <v>1005.8</v>
      </c>
      <c r="D82" s="382">
        <v>997.13333333333333</v>
      </c>
      <c r="E82" s="382">
        <v>981.66666666666663</v>
      </c>
      <c r="F82" s="382">
        <v>957.5333333333333</v>
      </c>
      <c r="G82" s="382">
        <v>942.06666666666661</v>
      </c>
      <c r="H82" s="382">
        <v>1021.2666666666667</v>
      </c>
      <c r="I82" s="382">
        <v>1036.7333333333333</v>
      </c>
      <c r="J82" s="382">
        <v>1060.8666666666668</v>
      </c>
      <c r="K82" s="381">
        <v>1012.6</v>
      </c>
      <c r="L82" s="381">
        <v>973</v>
      </c>
      <c r="M82" s="381">
        <v>0.90412000000000003</v>
      </c>
      <c r="N82" s="1"/>
      <c r="O82" s="1"/>
    </row>
    <row r="83" spans="1:15" ht="12.75" customHeight="1">
      <c r="A83" s="33">
        <v>73</v>
      </c>
      <c r="B83" s="441" t="s">
        <v>78</v>
      </c>
      <c r="C83" s="381">
        <v>17405.05</v>
      </c>
      <c r="D83" s="382">
        <v>17385.016666666666</v>
      </c>
      <c r="E83" s="382">
        <v>17320.033333333333</v>
      </c>
      <c r="F83" s="382">
        <v>17235.016666666666</v>
      </c>
      <c r="G83" s="382">
        <v>17170.033333333333</v>
      </c>
      <c r="H83" s="382">
        <v>17470.033333333333</v>
      </c>
      <c r="I83" s="382">
        <v>17535.016666666663</v>
      </c>
      <c r="J83" s="382">
        <v>17620.033333333333</v>
      </c>
      <c r="K83" s="381">
        <v>17450</v>
      </c>
      <c r="L83" s="381">
        <v>17300</v>
      </c>
      <c r="M83" s="381">
        <v>0.14693000000000001</v>
      </c>
      <c r="N83" s="1"/>
      <c r="O83" s="1"/>
    </row>
    <row r="84" spans="1:15" ht="12.75" customHeight="1">
      <c r="A84" s="33">
        <v>74</v>
      </c>
      <c r="B84" s="441" t="s">
        <v>80</v>
      </c>
      <c r="C84" s="381">
        <v>388.7</v>
      </c>
      <c r="D84" s="382">
        <v>390.40000000000003</v>
      </c>
      <c r="E84" s="382">
        <v>384.85000000000008</v>
      </c>
      <c r="F84" s="382">
        <v>381.00000000000006</v>
      </c>
      <c r="G84" s="382">
        <v>375.4500000000001</v>
      </c>
      <c r="H84" s="382">
        <v>394.25000000000006</v>
      </c>
      <c r="I84" s="382">
        <v>399.8</v>
      </c>
      <c r="J84" s="382">
        <v>403.65000000000003</v>
      </c>
      <c r="K84" s="381">
        <v>395.95</v>
      </c>
      <c r="L84" s="381">
        <v>386.55</v>
      </c>
      <c r="M84" s="381">
        <v>46.234099999999998</v>
      </c>
      <c r="N84" s="1"/>
      <c r="O84" s="1"/>
    </row>
    <row r="85" spans="1:15" ht="12.75" customHeight="1">
      <c r="A85" s="33">
        <v>75</v>
      </c>
      <c r="B85" s="441" t="s">
        <v>325</v>
      </c>
      <c r="C85" s="381">
        <v>470.25</v>
      </c>
      <c r="D85" s="382">
        <v>470.95</v>
      </c>
      <c r="E85" s="382">
        <v>462.9</v>
      </c>
      <c r="F85" s="382">
        <v>455.55</v>
      </c>
      <c r="G85" s="382">
        <v>447.5</v>
      </c>
      <c r="H85" s="382">
        <v>478.29999999999995</v>
      </c>
      <c r="I85" s="382">
        <v>486.35</v>
      </c>
      <c r="J85" s="382">
        <v>493.69999999999993</v>
      </c>
      <c r="K85" s="381">
        <v>479</v>
      </c>
      <c r="L85" s="381">
        <v>463.6</v>
      </c>
      <c r="M85" s="381">
        <v>5.4556699999999996</v>
      </c>
      <c r="N85" s="1"/>
      <c r="O85" s="1"/>
    </row>
    <row r="86" spans="1:15" ht="12.75" customHeight="1">
      <c r="A86" s="33">
        <v>76</v>
      </c>
      <c r="B86" s="441" t="s">
        <v>81</v>
      </c>
      <c r="C86" s="381">
        <v>3700.2</v>
      </c>
      <c r="D86" s="382">
        <v>3716.9833333333336</v>
      </c>
      <c r="E86" s="382">
        <v>3674.2166666666672</v>
      </c>
      <c r="F86" s="382">
        <v>3648.2333333333336</v>
      </c>
      <c r="G86" s="382">
        <v>3605.4666666666672</v>
      </c>
      <c r="H86" s="382">
        <v>3742.9666666666672</v>
      </c>
      <c r="I86" s="382">
        <v>3785.7333333333336</v>
      </c>
      <c r="J86" s="382">
        <v>3811.7166666666672</v>
      </c>
      <c r="K86" s="381">
        <v>3759.75</v>
      </c>
      <c r="L86" s="381">
        <v>3691</v>
      </c>
      <c r="M86" s="381">
        <v>3.1109499999999999</v>
      </c>
      <c r="N86" s="1"/>
      <c r="O86" s="1"/>
    </row>
    <row r="87" spans="1:15" ht="12.75" customHeight="1">
      <c r="A87" s="33">
        <v>77</v>
      </c>
      <c r="B87" s="441" t="s">
        <v>312</v>
      </c>
      <c r="C87" s="381">
        <v>1946.15</v>
      </c>
      <c r="D87" s="382">
        <v>1952.8999999999999</v>
      </c>
      <c r="E87" s="382">
        <v>1926.7999999999997</v>
      </c>
      <c r="F87" s="382">
        <v>1907.4499999999998</v>
      </c>
      <c r="G87" s="382">
        <v>1881.3499999999997</v>
      </c>
      <c r="H87" s="382">
        <v>1972.2499999999998</v>
      </c>
      <c r="I87" s="382">
        <v>1998.3499999999997</v>
      </c>
      <c r="J87" s="382">
        <v>2017.6999999999998</v>
      </c>
      <c r="K87" s="381">
        <v>1979</v>
      </c>
      <c r="L87" s="381">
        <v>1933.55</v>
      </c>
      <c r="M87" s="381">
        <v>3.9677500000000001</v>
      </c>
      <c r="N87" s="1"/>
      <c r="O87" s="1"/>
    </row>
    <row r="88" spans="1:15" ht="12.75" customHeight="1">
      <c r="A88" s="33">
        <v>78</v>
      </c>
      <c r="B88" s="441" t="s">
        <v>322</v>
      </c>
      <c r="C88" s="381">
        <v>575</v>
      </c>
      <c r="D88" s="382">
        <v>574.36666666666667</v>
      </c>
      <c r="E88" s="382">
        <v>569.43333333333339</v>
      </c>
      <c r="F88" s="382">
        <v>563.86666666666667</v>
      </c>
      <c r="G88" s="382">
        <v>558.93333333333339</v>
      </c>
      <c r="H88" s="382">
        <v>579.93333333333339</v>
      </c>
      <c r="I88" s="382">
        <v>584.86666666666656</v>
      </c>
      <c r="J88" s="382">
        <v>590.43333333333339</v>
      </c>
      <c r="K88" s="381">
        <v>579.29999999999995</v>
      </c>
      <c r="L88" s="381">
        <v>568.79999999999995</v>
      </c>
      <c r="M88" s="381">
        <v>17.831389999999999</v>
      </c>
      <c r="N88" s="1"/>
      <c r="O88" s="1"/>
    </row>
    <row r="89" spans="1:15" ht="12.75" customHeight="1">
      <c r="A89" s="33">
        <v>79</v>
      </c>
      <c r="B89" s="441" t="s">
        <v>326</v>
      </c>
      <c r="C89" s="381">
        <v>146.25</v>
      </c>
      <c r="D89" s="382">
        <v>145.63333333333333</v>
      </c>
      <c r="E89" s="382">
        <v>143.61666666666665</v>
      </c>
      <c r="F89" s="382">
        <v>140.98333333333332</v>
      </c>
      <c r="G89" s="382">
        <v>138.96666666666664</v>
      </c>
      <c r="H89" s="382">
        <v>148.26666666666665</v>
      </c>
      <c r="I89" s="382">
        <v>150.2833333333333</v>
      </c>
      <c r="J89" s="382">
        <v>152.91666666666666</v>
      </c>
      <c r="K89" s="381">
        <v>147.65</v>
      </c>
      <c r="L89" s="381">
        <v>143</v>
      </c>
      <c r="M89" s="381">
        <v>22.978290000000001</v>
      </c>
      <c r="N89" s="1"/>
      <c r="O89" s="1"/>
    </row>
    <row r="90" spans="1:15" ht="12.75" customHeight="1">
      <c r="A90" s="33">
        <v>80</v>
      </c>
      <c r="B90" s="441" t="s">
        <v>82</v>
      </c>
      <c r="C90" s="381">
        <v>443.4</v>
      </c>
      <c r="D90" s="382">
        <v>444.51666666666665</v>
      </c>
      <c r="E90" s="382">
        <v>440.38333333333333</v>
      </c>
      <c r="F90" s="382">
        <v>437.36666666666667</v>
      </c>
      <c r="G90" s="382">
        <v>433.23333333333335</v>
      </c>
      <c r="H90" s="382">
        <v>447.5333333333333</v>
      </c>
      <c r="I90" s="382">
        <v>451.66666666666663</v>
      </c>
      <c r="J90" s="382">
        <v>454.68333333333328</v>
      </c>
      <c r="K90" s="381">
        <v>448.65</v>
      </c>
      <c r="L90" s="381">
        <v>441.5</v>
      </c>
      <c r="M90" s="381">
        <v>17.32348</v>
      </c>
      <c r="N90" s="1"/>
      <c r="O90" s="1"/>
    </row>
    <row r="91" spans="1:15" ht="12.75" customHeight="1">
      <c r="A91" s="33">
        <v>81</v>
      </c>
      <c r="B91" s="441" t="s">
        <v>344</v>
      </c>
      <c r="C91" s="381">
        <v>2849</v>
      </c>
      <c r="D91" s="382">
        <v>2844.3166666666671</v>
      </c>
      <c r="E91" s="382">
        <v>2822.6333333333341</v>
      </c>
      <c r="F91" s="382">
        <v>2796.2666666666669</v>
      </c>
      <c r="G91" s="382">
        <v>2774.5833333333339</v>
      </c>
      <c r="H91" s="382">
        <v>2870.6833333333343</v>
      </c>
      <c r="I91" s="382">
        <v>2892.3666666666677</v>
      </c>
      <c r="J91" s="382">
        <v>2918.7333333333345</v>
      </c>
      <c r="K91" s="381">
        <v>2866</v>
      </c>
      <c r="L91" s="381">
        <v>2817.95</v>
      </c>
      <c r="M91" s="381">
        <v>1.1024700000000001</v>
      </c>
      <c r="N91" s="1"/>
      <c r="O91" s="1"/>
    </row>
    <row r="92" spans="1:15" ht="12.75" customHeight="1">
      <c r="A92" s="33">
        <v>82</v>
      </c>
      <c r="B92" s="441" t="s">
        <v>83</v>
      </c>
      <c r="C92" s="381">
        <v>222.75</v>
      </c>
      <c r="D92" s="382">
        <v>223.46666666666667</v>
      </c>
      <c r="E92" s="382">
        <v>220.78333333333333</v>
      </c>
      <c r="F92" s="382">
        <v>218.81666666666666</v>
      </c>
      <c r="G92" s="382">
        <v>216.13333333333333</v>
      </c>
      <c r="H92" s="382">
        <v>225.43333333333334</v>
      </c>
      <c r="I92" s="382">
        <v>228.11666666666667</v>
      </c>
      <c r="J92" s="382">
        <v>230.08333333333334</v>
      </c>
      <c r="K92" s="381">
        <v>226.15</v>
      </c>
      <c r="L92" s="381">
        <v>221.5</v>
      </c>
      <c r="M92" s="381">
        <v>80.845579999999998</v>
      </c>
      <c r="N92" s="1"/>
      <c r="O92" s="1"/>
    </row>
    <row r="93" spans="1:15" ht="12.75" customHeight="1">
      <c r="A93" s="33">
        <v>83</v>
      </c>
      <c r="B93" s="441" t="s">
        <v>330</v>
      </c>
      <c r="C93" s="381">
        <v>607</v>
      </c>
      <c r="D93" s="382">
        <v>607.55000000000007</v>
      </c>
      <c r="E93" s="382">
        <v>598.35000000000014</v>
      </c>
      <c r="F93" s="382">
        <v>589.70000000000005</v>
      </c>
      <c r="G93" s="382">
        <v>580.50000000000011</v>
      </c>
      <c r="H93" s="382">
        <v>616.20000000000016</v>
      </c>
      <c r="I93" s="382">
        <v>625.4000000000002</v>
      </c>
      <c r="J93" s="382">
        <v>634.05000000000018</v>
      </c>
      <c r="K93" s="381">
        <v>616.75</v>
      </c>
      <c r="L93" s="381">
        <v>598.9</v>
      </c>
      <c r="M93" s="381">
        <v>6.5963099999999999</v>
      </c>
      <c r="N93" s="1"/>
      <c r="O93" s="1"/>
    </row>
    <row r="94" spans="1:15" ht="12.75" customHeight="1">
      <c r="A94" s="33">
        <v>84</v>
      </c>
      <c r="B94" s="441" t="s">
        <v>331</v>
      </c>
      <c r="C94" s="381">
        <v>835.65</v>
      </c>
      <c r="D94" s="382">
        <v>835.86666666666667</v>
      </c>
      <c r="E94" s="382">
        <v>829.93333333333339</v>
      </c>
      <c r="F94" s="382">
        <v>824.2166666666667</v>
      </c>
      <c r="G94" s="382">
        <v>818.28333333333342</v>
      </c>
      <c r="H94" s="382">
        <v>841.58333333333337</v>
      </c>
      <c r="I94" s="382">
        <v>847.51666666666654</v>
      </c>
      <c r="J94" s="382">
        <v>853.23333333333335</v>
      </c>
      <c r="K94" s="381">
        <v>841.8</v>
      </c>
      <c r="L94" s="381">
        <v>830.15</v>
      </c>
      <c r="M94" s="381">
        <v>0.53815000000000002</v>
      </c>
      <c r="N94" s="1"/>
      <c r="O94" s="1"/>
    </row>
    <row r="95" spans="1:15" ht="12.75" customHeight="1">
      <c r="A95" s="33">
        <v>85</v>
      </c>
      <c r="B95" s="441" t="s">
        <v>333</v>
      </c>
      <c r="C95" s="381">
        <v>988.95</v>
      </c>
      <c r="D95" s="382">
        <v>998.43333333333339</v>
      </c>
      <c r="E95" s="382">
        <v>962.9666666666667</v>
      </c>
      <c r="F95" s="382">
        <v>936.98333333333335</v>
      </c>
      <c r="G95" s="382">
        <v>901.51666666666665</v>
      </c>
      <c r="H95" s="382">
        <v>1024.4166666666667</v>
      </c>
      <c r="I95" s="382">
        <v>1059.8833333333334</v>
      </c>
      <c r="J95" s="382">
        <v>1085.8666666666668</v>
      </c>
      <c r="K95" s="381">
        <v>1033.9000000000001</v>
      </c>
      <c r="L95" s="381">
        <v>972.45</v>
      </c>
      <c r="M95" s="381">
        <v>6.93872</v>
      </c>
      <c r="N95" s="1"/>
      <c r="O95" s="1"/>
    </row>
    <row r="96" spans="1:15" ht="12.75" customHeight="1">
      <c r="A96" s="33">
        <v>86</v>
      </c>
      <c r="B96" s="441" t="s">
        <v>250</v>
      </c>
      <c r="C96" s="381">
        <v>124.8</v>
      </c>
      <c r="D96" s="382">
        <v>124.43333333333334</v>
      </c>
      <c r="E96" s="382">
        <v>123.91666666666667</v>
      </c>
      <c r="F96" s="382">
        <v>123.03333333333333</v>
      </c>
      <c r="G96" s="382">
        <v>122.51666666666667</v>
      </c>
      <c r="H96" s="382">
        <v>125.31666666666668</v>
      </c>
      <c r="I96" s="382">
        <v>125.83333333333333</v>
      </c>
      <c r="J96" s="382">
        <v>126.71666666666668</v>
      </c>
      <c r="K96" s="381">
        <v>124.95</v>
      </c>
      <c r="L96" s="381">
        <v>123.55</v>
      </c>
      <c r="M96" s="381">
        <v>6.8456000000000001</v>
      </c>
      <c r="N96" s="1"/>
      <c r="O96" s="1"/>
    </row>
    <row r="97" spans="1:15" ht="12.75" customHeight="1">
      <c r="A97" s="33">
        <v>87</v>
      </c>
      <c r="B97" s="441" t="s">
        <v>327</v>
      </c>
      <c r="C97" s="381">
        <v>422.15</v>
      </c>
      <c r="D97" s="382">
        <v>422.8</v>
      </c>
      <c r="E97" s="382">
        <v>419.8</v>
      </c>
      <c r="F97" s="382">
        <v>417.45</v>
      </c>
      <c r="G97" s="382">
        <v>414.45</v>
      </c>
      <c r="H97" s="382">
        <v>425.15000000000003</v>
      </c>
      <c r="I97" s="382">
        <v>428.15000000000003</v>
      </c>
      <c r="J97" s="382">
        <v>430.50000000000006</v>
      </c>
      <c r="K97" s="381">
        <v>425.8</v>
      </c>
      <c r="L97" s="381">
        <v>420.45</v>
      </c>
      <c r="M97" s="381">
        <v>1.5104500000000001</v>
      </c>
      <c r="N97" s="1"/>
      <c r="O97" s="1"/>
    </row>
    <row r="98" spans="1:15" ht="12.75" customHeight="1">
      <c r="A98" s="33">
        <v>88</v>
      </c>
      <c r="B98" s="441" t="s">
        <v>336</v>
      </c>
      <c r="C98" s="381">
        <v>1537.55</v>
      </c>
      <c r="D98" s="382">
        <v>1539.1499999999999</v>
      </c>
      <c r="E98" s="382">
        <v>1528.4499999999998</v>
      </c>
      <c r="F98" s="382">
        <v>1519.35</v>
      </c>
      <c r="G98" s="382">
        <v>1508.6499999999999</v>
      </c>
      <c r="H98" s="382">
        <v>1548.2499999999998</v>
      </c>
      <c r="I98" s="382">
        <v>1558.95</v>
      </c>
      <c r="J98" s="382">
        <v>1568.0499999999997</v>
      </c>
      <c r="K98" s="381">
        <v>1549.85</v>
      </c>
      <c r="L98" s="381">
        <v>1530.05</v>
      </c>
      <c r="M98" s="381">
        <v>2.7926600000000001</v>
      </c>
      <c r="N98" s="1"/>
      <c r="O98" s="1"/>
    </row>
    <row r="99" spans="1:15" ht="12.75" customHeight="1">
      <c r="A99" s="33">
        <v>89</v>
      </c>
      <c r="B99" s="441" t="s">
        <v>334</v>
      </c>
      <c r="C99" s="381">
        <v>1130.7</v>
      </c>
      <c r="D99" s="382">
        <v>1137.8999999999999</v>
      </c>
      <c r="E99" s="382">
        <v>1093.7999999999997</v>
      </c>
      <c r="F99" s="382">
        <v>1056.8999999999999</v>
      </c>
      <c r="G99" s="382">
        <v>1012.7999999999997</v>
      </c>
      <c r="H99" s="382">
        <v>1174.7999999999997</v>
      </c>
      <c r="I99" s="382">
        <v>1218.8999999999996</v>
      </c>
      <c r="J99" s="382">
        <v>1255.7999999999997</v>
      </c>
      <c r="K99" s="381">
        <v>1182</v>
      </c>
      <c r="L99" s="381">
        <v>1101</v>
      </c>
      <c r="M99" s="381">
        <v>2.6045199999999999</v>
      </c>
      <c r="N99" s="1"/>
      <c r="O99" s="1"/>
    </row>
    <row r="100" spans="1:15" ht="12.75" customHeight="1">
      <c r="A100" s="33">
        <v>90</v>
      </c>
      <c r="B100" s="441" t="s">
        <v>335</v>
      </c>
      <c r="C100" s="381">
        <v>21.7</v>
      </c>
      <c r="D100" s="382">
        <v>21.816666666666663</v>
      </c>
      <c r="E100" s="382">
        <v>21.533333333333324</v>
      </c>
      <c r="F100" s="382">
        <v>21.36666666666666</v>
      </c>
      <c r="G100" s="382">
        <v>21.083333333333321</v>
      </c>
      <c r="H100" s="382">
        <v>21.983333333333327</v>
      </c>
      <c r="I100" s="382">
        <v>22.266666666666666</v>
      </c>
      <c r="J100" s="382">
        <v>22.43333333333333</v>
      </c>
      <c r="K100" s="381">
        <v>22.1</v>
      </c>
      <c r="L100" s="381">
        <v>21.65</v>
      </c>
      <c r="M100" s="381">
        <v>33.285209999999999</v>
      </c>
      <c r="N100" s="1"/>
      <c r="O100" s="1"/>
    </row>
    <row r="101" spans="1:15" ht="12.75" customHeight="1">
      <c r="A101" s="33">
        <v>91</v>
      </c>
      <c r="B101" s="441" t="s">
        <v>337</v>
      </c>
      <c r="C101" s="381">
        <v>648.65</v>
      </c>
      <c r="D101" s="382">
        <v>650.15</v>
      </c>
      <c r="E101" s="382">
        <v>640.79999999999995</v>
      </c>
      <c r="F101" s="382">
        <v>632.94999999999993</v>
      </c>
      <c r="G101" s="382">
        <v>623.59999999999991</v>
      </c>
      <c r="H101" s="382">
        <v>658</v>
      </c>
      <c r="I101" s="382">
        <v>667.35000000000014</v>
      </c>
      <c r="J101" s="382">
        <v>675.2</v>
      </c>
      <c r="K101" s="381">
        <v>659.5</v>
      </c>
      <c r="L101" s="381">
        <v>642.29999999999995</v>
      </c>
      <c r="M101" s="381">
        <v>2.26383</v>
      </c>
      <c r="N101" s="1"/>
      <c r="O101" s="1"/>
    </row>
    <row r="102" spans="1:15" ht="12.75" customHeight="1">
      <c r="A102" s="33">
        <v>92</v>
      </c>
      <c r="B102" s="441" t="s">
        <v>338</v>
      </c>
      <c r="C102" s="381">
        <v>989.9</v>
      </c>
      <c r="D102" s="382">
        <v>997</v>
      </c>
      <c r="E102" s="382">
        <v>970</v>
      </c>
      <c r="F102" s="382">
        <v>950.1</v>
      </c>
      <c r="G102" s="382">
        <v>923.1</v>
      </c>
      <c r="H102" s="382">
        <v>1016.9</v>
      </c>
      <c r="I102" s="382">
        <v>1043.9000000000001</v>
      </c>
      <c r="J102" s="382">
        <v>1063.8</v>
      </c>
      <c r="K102" s="381">
        <v>1024</v>
      </c>
      <c r="L102" s="381">
        <v>977.1</v>
      </c>
      <c r="M102" s="381">
        <v>11.94143</v>
      </c>
      <c r="N102" s="1"/>
      <c r="O102" s="1"/>
    </row>
    <row r="103" spans="1:15" ht="12.75" customHeight="1">
      <c r="A103" s="33">
        <v>93</v>
      </c>
      <c r="B103" s="441" t="s">
        <v>339</v>
      </c>
      <c r="C103" s="381">
        <v>4867.05</v>
      </c>
      <c r="D103" s="382">
        <v>4889.583333333333</v>
      </c>
      <c r="E103" s="382">
        <v>4814.5166666666664</v>
      </c>
      <c r="F103" s="382">
        <v>4761.9833333333336</v>
      </c>
      <c r="G103" s="382">
        <v>4686.916666666667</v>
      </c>
      <c r="H103" s="382">
        <v>4942.1166666666659</v>
      </c>
      <c r="I103" s="382">
        <v>5017.1833333333334</v>
      </c>
      <c r="J103" s="382">
        <v>5069.7166666666653</v>
      </c>
      <c r="K103" s="381">
        <v>4964.6499999999996</v>
      </c>
      <c r="L103" s="381">
        <v>4837.05</v>
      </c>
      <c r="M103" s="381">
        <v>5.5820000000000002E-2</v>
      </c>
      <c r="N103" s="1"/>
      <c r="O103" s="1"/>
    </row>
    <row r="104" spans="1:15" ht="12.75" customHeight="1">
      <c r="A104" s="33">
        <v>94</v>
      </c>
      <c r="B104" s="441" t="s">
        <v>249</v>
      </c>
      <c r="C104" s="381">
        <v>92.95</v>
      </c>
      <c r="D104" s="382">
        <v>92.833333333333329</v>
      </c>
      <c r="E104" s="382">
        <v>92.316666666666663</v>
      </c>
      <c r="F104" s="382">
        <v>91.683333333333337</v>
      </c>
      <c r="G104" s="382">
        <v>91.166666666666671</v>
      </c>
      <c r="H104" s="382">
        <v>93.466666666666654</v>
      </c>
      <c r="I104" s="382">
        <v>93.983333333333334</v>
      </c>
      <c r="J104" s="382">
        <v>94.616666666666646</v>
      </c>
      <c r="K104" s="381">
        <v>93.35</v>
      </c>
      <c r="L104" s="381">
        <v>92.2</v>
      </c>
      <c r="M104" s="381">
        <v>28.694210000000002</v>
      </c>
      <c r="N104" s="1"/>
      <c r="O104" s="1"/>
    </row>
    <row r="105" spans="1:15" ht="12.75" customHeight="1">
      <c r="A105" s="33">
        <v>95</v>
      </c>
      <c r="B105" s="441" t="s">
        <v>332</v>
      </c>
      <c r="C105" s="381">
        <v>515.45000000000005</v>
      </c>
      <c r="D105" s="382">
        <v>517.18333333333339</v>
      </c>
      <c r="E105" s="382">
        <v>510.36666666666679</v>
      </c>
      <c r="F105" s="382">
        <v>505.28333333333342</v>
      </c>
      <c r="G105" s="382">
        <v>498.46666666666681</v>
      </c>
      <c r="H105" s="382">
        <v>522.26666666666677</v>
      </c>
      <c r="I105" s="382">
        <v>529.08333333333337</v>
      </c>
      <c r="J105" s="382">
        <v>534.16666666666674</v>
      </c>
      <c r="K105" s="381">
        <v>524</v>
      </c>
      <c r="L105" s="381">
        <v>512.1</v>
      </c>
      <c r="M105" s="381">
        <v>0.16947000000000001</v>
      </c>
      <c r="N105" s="1"/>
      <c r="O105" s="1"/>
    </row>
    <row r="106" spans="1:15" ht="12.75" customHeight="1">
      <c r="A106" s="33">
        <v>96</v>
      </c>
      <c r="B106" s="441" t="s">
        <v>838</v>
      </c>
      <c r="C106" s="381">
        <v>187.65</v>
      </c>
      <c r="D106" s="382">
        <v>188.69999999999996</v>
      </c>
      <c r="E106" s="382">
        <v>183.14999999999992</v>
      </c>
      <c r="F106" s="382">
        <v>178.64999999999995</v>
      </c>
      <c r="G106" s="382">
        <v>173.09999999999991</v>
      </c>
      <c r="H106" s="382">
        <v>193.19999999999993</v>
      </c>
      <c r="I106" s="382">
        <v>198.74999999999994</v>
      </c>
      <c r="J106" s="382">
        <v>203.24999999999994</v>
      </c>
      <c r="K106" s="381">
        <v>194.25</v>
      </c>
      <c r="L106" s="381">
        <v>184.2</v>
      </c>
      <c r="M106" s="381">
        <v>19.525099999999998</v>
      </c>
      <c r="N106" s="1"/>
      <c r="O106" s="1"/>
    </row>
    <row r="107" spans="1:15" ht="12.75" customHeight="1">
      <c r="A107" s="33">
        <v>97</v>
      </c>
      <c r="B107" s="441" t="s">
        <v>340</v>
      </c>
      <c r="C107" s="381">
        <v>243.6</v>
      </c>
      <c r="D107" s="382">
        <v>239.9</v>
      </c>
      <c r="E107" s="382">
        <v>233.9</v>
      </c>
      <c r="F107" s="382">
        <v>224.2</v>
      </c>
      <c r="G107" s="382">
        <v>218.2</v>
      </c>
      <c r="H107" s="382">
        <v>249.60000000000002</v>
      </c>
      <c r="I107" s="382">
        <v>255.60000000000002</v>
      </c>
      <c r="J107" s="382">
        <v>265.30000000000007</v>
      </c>
      <c r="K107" s="381">
        <v>245.9</v>
      </c>
      <c r="L107" s="381">
        <v>230.2</v>
      </c>
      <c r="M107" s="381">
        <v>5.4675099999999999</v>
      </c>
      <c r="N107" s="1"/>
      <c r="O107" s="1"/>
    </row>
    <row r="108" spans="1:15" ht="12.75" customHeight="1">
      <c r="A108" s="33">
        <v>98</v>
      </c>
      <c r="B108" s="441" t="s">
        <v>341</v>
      </c>
      <c r="C108" s="381">
        <v>453.6</v>
      </c>
      <c r="D108" s="382">
        <v>445</v>
      </c>
      <c r="E108" s="382">
        <v>434.6</v>
      </c>
      <c r="F108" s="382">
        <v>415.6</v>
      </c>
      <c r="G108" s="382">
        <v>405.20000000000005</v>
      </c>
      <c r="H108" s="382">
        <v>464</v>
      </c>
      <c r="I108" s="382">
        <v>474.4</v>
      </c>
      <c r="J108" s="382">
        <v>493.4</v>
      </c>
      <c r="K108" s="381">
        <v>455.4</v>
      </c>
      <c r="L108" s="381">
        <v>426</v>
      </c>
      <c r="M108" s="381">
        <v>74.094830000000002</v>
      </c>
      <c r="N108" s="1"/>
      <c r="O108" s="1"/>
    </row>
    <row r="109" spans="1:15" ht="12.75" customHeight="1">
      <c r="A109" s="33">
        <v>99</v>
      </c>
      <c r="B109" s="441" t="s">
        <v>84</v>
      </c>
      <c r="C109" s="381">
        <v>598.45000000000005</v>
      </c>
      <c r="D109" s="382">
        <v>593.23333333333335</v>
      </c>
      <c r="E109" s="382">
        <v>584.4666666666667</v>
      </c>
      <c r="F109" s="382">
        <v>570.48333333333335</v>
      </c>
      <c r="G109" s="382">
        <v>561.7166666666667</v>
      </c>
      <c r="H109" s="382">
        <v>607.2166666666667</v>
      </c>
      <c r="I109" s="382">
        <v>615.98333333333335</v>
      </c>
      <c r="J109" s="382">
        <v>629.9666666666667</v>
      </c>
      <c r="K109" s="381">
        <v>602</v>
      </c>
      <c r="L109" s="381">
        <v>579.25</v>
      </c>
      <c r="M109" s="381">
        <v>33.858730000000001</v>
      </c>
      <c r="N109" s="1"/>
      <c r="O109" s="1"/>
    </row>
    <row r="110" spans="1:15" ht="12.75" customHeight="1">
      <c r="A110" s="33">
        <v>100</v>
      </c>
      <c r="B110" s="441" t="s">
        <v>342</v>
      </c>
      <c r="C110" s="381">
        <v>643</v>
      </c>
      <c r="D110" s="382">
        <v>646.35</v>
      </c>
      <c r="E110" s="382">
        <v>634.65000000000009</v>
      </c>
      <c r="F110" s="382">
        <v>626.30000000000007</v>
      </c>
      <c r="G110" s="382">
        <v>614.60000000000014</v>
      </c>
      <c r="H110" s="382">
        <v>654.70000000000005</v>
      </c>
      <c r="I110" s="382">
        <v>666.40000000000009</v>
      </c>
      <c r="J110" s="382">
        <v>674.75</v>
      </c>
      <c r="K110" s="381">
        <v>658.05</v>
      </c>
      <c r="L110" s="381">
        <v>638</v>
      </c>
      <c r="M110" s="381">
        <v>0.46306000000000003</v>
      </c>
      <c r="N110" s="1"/>
      <c r="O110" s="1"/>
    </row>
    <row r="111" spans="1:15" ht="12.75" customHeight="1">
      <c r="A111" s="33">
        <v>101</v>
      </c>
      <c r="B111" s="441" t="s">
        <v>85</v>
      </c>
      <c r="C111" s="381">
        <v>906.2</v>
      </c>
      <c r="D111" s="382">
        <v>908.6</v>
      </c>
      <c r="E111" s="382">
        <v>898.80000000000007</v>
      </c>
      <c r="F111" s="382">
        <v>891.40000000000009</v>
      </c>
      <c r="G111" s="382">
        <v>881.60000000000014</v>
      </c>
      <c r="H111" s="382">
        <v>916</v>
      </c>
      <c r="I111" s="382">
        <v>925.8</v>
      </c>
      <c r="J111" s="382">
        <v>933.19999999999993</v>
      </c>
      <c r="K111" s="381">
        <v>918.4</v>
      </c>
      <c r="L111" s="381">
        <v>901.2</v>
      </c>
      <c r="M111" s="381">
        <v>20.905370000000001</v>
      </c>
      <c r="N111" s="1"/>
      <c r="O111" s="1"/>
    </row>
    <row r="112" spans="1:15" ht="12.75" customHeight="1">
      <c r="A112" s="33">
        <v>102</v>
      </c>
      <c r="B112" s="441" t="s">
        <v>86</v>
      </c>
      <c r="C112" s="381">
        <v>159.35</v>
      </c>
      <c r="D112" s="382">
        <v>159.53333333333333</v>
      </c>
      <c r="E112" s="382">
        <v>158.31666666666666</v>
      </c>
      <c r="F112" s="382">
        <v>157.28333333333333</v>
      </c>
      <c r="G112" s="382">
        <v>156.06666666666666</v>
      </c>
      <c r="H112" s="382">
        <v>160.56666666666666</v>
      </c>
      <c r="I112" s="382">
        <v>161.7833333333333</v>
      </c>
      <c r="J112" s="382">
        <v>162.81666666666666</v>
      </c>
      <c r="K112" s="381">
        <v>160.75</v>
      </c>
      <c r="L112" s="381">
        <v>158.5</v>
      </c>
      <c r="M112" s="381">
        <v>63.34581</v>
      </c>
      <c r="N112" s="1"/>
      <c r="O112" s="1"/>
    </row>
    <row r="113" spans="1:15" ht="12.75" customHeight="1">
      <c r="A113" s="33">
        <v>103</v>
      </c>
      <c r="B113" s="441" t="s">
        <v>343</v>
      </c>
      <c r="C113" s="381">
        <v>351.75</v>
      </c>
      <c r="D113" s="382">
        <v>350.7833333333333</v>
      </c>
      <c r="E113" s="382">
        <v>348.06666666666661</v>
      </c>
      <c r="F113" s="382">
        <v>344.38333333333333</v>
      </c>
      <c r="G113" s="382">
        <v>341.66666666666663</v>
      </c>
      <c r="H113" s="382">
        <v>354.46666666666658</v>
      </c>
      <c r="I113" s="382">
        <v>357.18333333333328</v>
      </c>
      <c r="J113" s="382">
        <v>360.86666666666656</v>
      </c>
      <c r="K113" s="381">
        <v>353.5</v>
      </c>
      <c r="L113" s="381">
        <v>347.1</v>
      </c>
      <c r="M113" s="381">
        <v>1.857</v>
      </c>
      <c r="N113" s="1"/>
      <c r="O113" s="1"/>
    </row>
    <row r="114" spans="1:15" ht="12.75" customHeight="1">
      <c r="A114" s="33">
        <v>104</v>
      </c>
      <c r="B114" s="441" t="s">
        <v>88</v>
      </c>
      <c r="C114" s="381">
        <v>5788.35</v>
      </c>
      <c r="D114" s="382">
        <v>5786.3666666666659</v>
      </c>
      <c r="E114" s="382">
        <v>5733.9833333333318</v>
      </c>
      <c r="F114" s="382">
        <v>5679.6166666666659</v>
      </c>
      <c r="G114" s="382">
        <v>5627.2333333333318</v>
      </c>
      <c r="H114" s="382">
        <v>5840.7333333333318</v>
      </c>
      <c r="I114" s="382">
        <v>5893.116666666665</v>
      </c>
      <c r="J114" s="382">
        <v>5947.4833333333318</v>
      </c>
      <c r="K114" s="381">
        <v>5838.75</v>
      </c>
      <c r="L114" s="381">
        <v>5732</v>
      </c>
      <c r="M114" s="381">
        <v>2.46096</v>
      </c>
      <c r="N114" s="1"/>
      <c r="O114" s="1"/>
    </row>
    <row r="115" spans="1:15" ht="12.75" customHeight="1">
      <c r="A115" s="33">
        <v>105</v>
      </c>
      <c r="B115" s="441" t="s">
        <v>89</v>
      </c>
      <c r="C115" s="381">
        <v>1449.35</v>
      </c>
      <c r="D115" s="382">
        <v>1450.7833333333335</v>
      </c>
      <c r="E115" s="382">
        <v>1443.5666666666671</v>
      </c>
      <c r="F115" s="382">
        <v>1437.7833333333335</v>
      </c>
      <c r="G115" s="382">
        <v>1430.5666666666671</v>
      </c>
      <c r="H115" s="382">
        <v>1456.5666666666671</v>
      </c>
      <c r="I115" s="382">
        <v>1463.7833333333338</v>
      </c>
      <c r="J115" s="382">
        <v>1469.5666666666671</v>
      </c>
      <c r="K115" s="381">
        <v>1458</v>
      </c>
      <c r="L115" s="381">
        <v>1445</v>
      </c>
      <c r="M115" s="381">
        <v>2.4847700000000001</v>
      </c>
      <c r="N115" s="1"/>
      <c r="O115" s="1"/>
    </row>
    <row r="116" spans="1:15" ht="12.75" customHeight="1">
      <c r="A116" s="33">
        <v>106</v>
      </c>
      <c r="B116" s="441" t="s">
        <v>90</v>
      </c>
      <c r="C116" s="381">
        <v>656.6</v>
      </c>
      <c r="D116" s="382">
        <v>654.63333333333333</v>
      </c>
      <c r="E116" s="382">
        <v>647.31666666666661</v>
      </c>
      <c r="F116" s="382">
        <v>638.0333333333333</v>
      </c>
      <c r="G116" s="382">
        <v>630.71666666666658</v>
      </c>
      <c r="H116" s="382">
        <v>663.91666666666663</v>
      </c>
      <c r="I116" s="382">
        <v>671.23333333333346</v>
      </c>
      <c r="J116" s="382">
        <v>680.51666666666665</v>
      </c>
      <c r="K116" s="381">
        <v>661.95</v>
      </c>
      <c r="L116" s="381">
        <v>645.35</v>
      </c>
      <c r="M116" s="381">
        <v>20.590789999999998</v>
      </c>
      <c r="N116" s="1"/>
      <c r="O116" s="1"/>
    </row>
    <row r="117" spans="1:15" ht="12.75" customHeight="1">
      <c r="A117" s="33">
        <v>107</v>
      </c>
      <c r="B117" s="441" t="s">
        <v>91</v>
      </c>
      <c r="C117" s="381">
        <v>773.95</v>
      </c>
      <c r="D117" s="382">
        <v>773.41666666666663</v>
      </c>
      <c r="E117" s="382">
        <v>762.83333333333326</v>
      </c>
      <c r="F117" s="382">
        <v>751.71666666666658</v>
      </c>
      <c r="G117" s="382">
        <v>741.13333333333321</v>
      </c>
      <c r="H117" s="382">
        <v>784.5333333333333</v>
      </c>
      <c r="I117" s="382">
        <v>795.11666666666656</v>
      </c>
      <c r="J117" s="382">
        <v>806.23333333333335</v>
      </c>
      <c r="K117" s="381">
        <v>784</v>
      </c>
      <c r="L117" s="381">
        <v>762.3</v>
      </c>
      <c r="M117" s="381">
        <v>4.8743400000000001</v>
      </c>
      <c r="N117" s="1"/>
      <c r="O117" s="1"/>
    </row>
    <row r="118" spans="1:15" ht="12.75" customHeight="1">
      <c r="A118" s="33">
        <v>108</v>
      </c>
      <c r="B118" s="441" t="s">
        <v>345</v>
      </c>
      <c r="C118" s="381">
        <v>565.15</v>
      </c>
      <c r="D118" s="382">
        <v>567.11666666666667</v>
      </c>
      <c r="E118" s="382">
        <v>560.83333333333337</v>
      </c>
      <c r="F118" s="382">
        <v>556.51666666666665</v>
      </c>
      <c r="G118" s="382">
        <v>550.23333333333335</v>
      </c>
      <c r="H118" s="382">
        <v>571.43333333333339</v>
      </c>
      <c r="I118" s="382">
        <v>577.7166666666667</v>
      </c>
      <c r="J118" s="382">
        <v>582.03333333333342</v>
      </c>
      <c r="K118" s="381">
        <v>573.4</v>
      </c>
      <c r="L118" s="381">
        <v>562.79999999999995</v>
      </c>
      <c r="M118" s="381">
        <v>0.61228000000000005</v>
      </c>
      <c r="N118" s="1"/>
      <c r="O118" s="1"/>
    </row>
    <row r="119" spans="1:15" ht="12.75" customHeight="1">
      <c r="A119" s="33">
        <v>109</v>
      </c>
      <c r="B119" s="441" t="s">
        <v>328</v>
      </c>
      <c r="C119" s="381">
        <v>2942.1</v>
      </c>
      <c r="D119" s="382">
        <v>2930.3666666666668</v>
      </c>
      <c r="E119" s="382">
        <v>2911.7333333333336</v>
      </c>
      <c r="F119" s="382">
        <v>2881.3666666666668</v>
      </c>
      <c r="G119" s="382">
        <v>2862.7333333333336</v>
      </c>
      <c r="H119" s="382">
        <v>2960.7333333333336</v>
      </c>
      <c r="I119" s="382">
        <v>2979.3666666666668</v>
      </c>
      <c r="J119" s="382">
        <v>3009.7333333333336</v>
      </c>
      <c r="K119" s="381">
        <v>2949</v>
      </c>
      <c r="L119" s="381">
        <v>2900</v>
      </c>
      <c r="M119" s="381">
        <v>0.33101000000000003</v>
      </c>
      <c r="N119" s="1"/>
      <c r="O119" s="1"/>
    </row>
    <row r="120" spans="1:15" ht="12.75" customHeight="1">
      <c r="A120" s="33">
        <v>110</v>
      </c>
      <c r="B120" s="441" t="s">
        <v>251</v>
      </c>
      <c r="C120" s="381">
        <v>444.5</v>
      </c>
      <c r="D120" s="382">
        <v>445.41666666666669</v>
      </c>
      <c r="E120" s="382">
        <v>441.48333333333335</v>
      </c>
      <c r="F120" s="382">
        <v>438.46666666666664</v>
      </c>
      <c r="G120" s="382">
        <v>434.5333333333333</v>
      </c>
      <c r="H120" s="382">
        <v>448.43333333333339</v>
      </c>
      <c r="I120" s="382">
        <v>452.36666666666667</v>
      </c>
      <c r="J120" s="382">
        <v>455.38333333333344</v>
      </c>
      <c r="K120" s="381">
        <v>449.35</v>
      </c>
      <c r="L120" s="381">
        <v>442.4</v>
      </c>
      <c r="M120" s="381">
        <v>7.8143200000000004</v>
      </c>
      <c r="N120" s="1"/>
      <c r="O120" s="1"/>
    </row>
    <row r="121" spans="1:15" ht="12.75" customHeight="1">
      <c r="A121" s="33">
        <v>111</v>
      </c>
      <c r="B121" s="441" t="s">
        <v>329</v>
      </c>
      <c r="C121" s="381">
        <v>253.3</v>
      </c>
      <c r="D121" s="382">
        <v>255.85</v>
      </c>
      <c r="E121" s="382">
        <v>249.45</v>
      </c>
      <c r="F121" s="382">
        <v>245.6</v>
      </c>
      <c r="G121" s="382">
        <v>239.2</v>
      </c>
      <c r="H121" s="382">
        <v>259.7</v>
      </c>
      <c r="I121" s="382">
        <v>266.10000000000002</v>
      </c>
      <c r="J121" s="382">
        <v>269.95</v>
      </c>
      <c r="K121" s="381">
        <v>262.25</v>
      </c>
      <c r="L121" s="381">
        <v>252</v>
      </c>
      <c r="M121" s="381">
        <v>1.2406900000000001</v>
      </c>
      <c r="N121" s="1"/>
      <c r="O121" s="1"/>
    </row>
    <row r="122" spans="1:15" ht="12.75" customHeight="1">
      <c r="A122" s="33">
        <v>112</v>
      </c>
      <c r="B122" s="441" t="s">
        <v>92</v>
      </c>
      <c r="C122" s="381">
        <v>145.65</v>
      </c>
      <c r="D122" s="382">
        <v>145.46666666666667</v>
      </c>
      <c r="E122" s="382">
        <v>144.68333333333334</v>
      </c>
      <c r="F122" s="382">
        <v>143.71666666666667</v>
      </c>
      <c r="G122" s="382">
        <v>142.93333333333334</v>
      </c>
      <c r="H122" s="382">
        <v>146.43333333333334</v>
      </c>
      <c r="I122" s="382">
        <v>147.2166666666667</v>
      </c>
      <c r="J122" s="382">
        <v>148.18333333333334</v>
      </c>
      <c r="K122" s="381">
        <v>146.25</v>
      </c>
      <c r="L122" s="381">
        <v>144.5</v>
      </c>
      <c r="M122" s="381">
        <v>9.5709</v>
      </c>
      <c r="N122" s="1"/>
      <c r="O122" s="1"/>
    </row>
    <row r="123" spans="1:15" ht="12.75" customHeight="1">
      <c r="A123" s="33">
        <v>113</v>
      </c>
      <c r="B123" s="441" t="s">
        <v>93</v>
      </c>
      <c r="C123" s="381">
        <v>974.2</v>
      </c>
      <c r="D123" s="382">
        <v>973.6</v>
      </c>
      <c r="E123" s="382">
        <v>963.6</v>
      </c>
      <c r="F123" s="382">
        <v>953</v>
      </c>
      <c r="G123" s="382">
        <v>943</v>
      </c>
      <c r="H123" s="382">
        <v>984.2</v>
      </c>
      <c r="I123" s="382">
        <v>994.2</v>
      </c>
      <c r="J123" s="382">
        <v>1004.8000000000001</v>
      </c>
      <c r="K123" s="381">
        <v>983.6</v>
      </c>
      <c r="L123" s="381">
        <v>963</v>
      </c>
      <c r="M123" s="381">
        <v>2.0115599999999998</v>
      </c>
      <c r="N123" s="1"/>
      <c r="O123" s="1"/>
    </row>
    <row r="124" spans="1:15" ht="12.75" customHeight="1">
      <c r="A124" s="33">
        <v>114</v>
      </c>
      <c r="B124" s="441" t="s">
        <v>346</v>
      </c>
      <c r="C124" s="381">
        <v>1042.05</v>
      </c>
      <c r="D124" s="382">
        <v>1044.9833333333333</v>
      </c>
      <c r="E124" s="382">
        <v>1030.5666666666666</v>
      </c>
      <c r="F124" s="382">
        <v>1019.0833333333333</v>
      </c>
      <c r="G124" s="382">
        <v>1004.6666666666665</v>
      </c>
      <c r="H124" s="382">
        <v>1056.4666666666667</v>
      </c>
      <c r="I124" s="382">
        <v>1070.8833333333332</v>
      </c>
      <c r="J124" s="382">
        <v>1082.3666666666668</v>
      </c>
      <c r="K124" s="381">
        <v>1059.4000000000001</v>
      </c>
      <c r="L124" s="381">
        <v>1033.5</v>
      </c>
      <c r="M124" s="381">
        <v>2.4472999999999998</v>
      </c>
      <c r="N124" s="1"/>
      <c r="O124" s="1"/>
    </row>
    <row r="125" spans="1:15" ht="12.75" customHeight="1">
      <c r="A125" s="33">
        <v>115</v>
      </c>
      <c r="B125" s="441" t="s">
        <v>94</v>
      </c>
      <c r="C125" s="381">
        <v>582.5</v>
      </c>
      <c r="D125" s="382">
        <v>584.5</v>
      </c>
      <c r="E125" s="382">
        <v>578.6</v>
      </c>
      <c r="F125" s="382">
        <v>574.70000000000005</v>
      </c>
      <c r="G125" s="382">
        <v>568.80000000000007</v>
      </c>
      <c r="H125" s="382">
        <v>588.4</v>
      </c>
      <c r="I125" s="382">
        <v>594.30000000000007</v>
      </c>
      <c r="J125" s="382">
        <v>598.19999999999993</v>
      </c>
      <c r="K125" s="381">
        <v>590.4</v>
      </c>
      <c r="L125" s="381">
        <v>580.6</v>
      </c>
      <c r="M125" s="381">
        <v>12.873519999999999</v>
      </c>
      <c r="N125" s="1"/>
      <c r="O125" s="1"/>
    </row>
    <row r="126" spans="1:15" ht="12.75" customHeight="1">
      <c r="A126" s="33">
        <v>116</v>
      </c>
      <c r="B126" s="441" t="s">
        <v>252</v>
      </c>
      <c r="C126" s="381">
        <v>2026.8</v>
      </c>
      <c r="D126" s="382">
        <v>2021.6000000000001</v>
      </c>
      <c r="E126" s="382">
        <v>2008.2000000000003</v>
      </c>
      <c r="F126" s="382">
        <v>1989.6000000000001</v>
      </c>
      <c r="G126" s="382">
        <v>1976.2000000000003</v>
      </c>
      <c r="H126" s="382">
        <v>2040.2000000000003</v>
      </c>
      <c r="I126" s="382">
        <v>2053.6000000000004</v>
      </c>
      <c r="J126" s="382">
        <v>2072.2000000000003</v>
      </c>
      <c r="K126" s="381">
        <v>2035</v>
      </c>
      <c r="L126" s="381">
        <v>2003</v>
      </c>
      <c r="M126" s="381">
        <v>1.21956</v>
      </c>
      <c r="N126" s="1"/>
      <c r="O126" s="1"/>
    </row>
    <row r="127" spans="1:15" ht="12.75" customHeight="1">
      <c r="A127" s="33">
        <v>117</v>
      </c>
      <c r="B127" s="441" t="s">
        <v>351</v>
      </c>
      <c r="C127" s="381">
        <v>410.95</v>
      </c>
      <c r="D127" s="382">
        <v>412.81666666666661</v>
      </c>
      <c r="E127" s="382">
        <v>408.23333333333323</v>
      </c>
      <c r="F127" s="382">
        <v>405.51666666666665</v>
      </c>
      <c r="G127" s="382">
        <v>400.93333333333328</v>
      </c>
      <c r="H127" s="382">
        <v>415.53333333333319</v>
      </c>
      <c r="I127" s="382">
        <v>420.11666666666656</v>
      </c>
      <c r="J127" s="382">
        <v>422.83333333333314</v>
      </c>
      <c r="K127" s="381">
        <v>417.4</v>
      </c>
      <c r="L127" s="381">
        <v>410.1</v>
      </c>
      <c r="M127" s="381">
        <v>3.9033600000000002</v>
      </c>
      <c r="N127" s="1"/>
      <c r="O127" s="1"/>
    </row>
    <row r="128" spans="1:15" ht="12.75" customHeight="1">
      <c r="A128" s="33">
        <v>118</v>
      </c>
      <c r="B128" s="441" t="s">
        <v>347</v>
      </c>
      <c r="C128" s="381">
        <v>86.6</v>
      </c>
      <c r="D128" s="382">
        <v>86.899999999999991</v>
      </c>
      <c r="E128" s="382">
        <v>84.799999999999983</v>
      </c>
      <c r="F128" s="382">
        <v>82.999999999999986</v>
      </c>
      <c r="G128" s="382">
        <v>80.899999999999977</v>
      </c>
      <c r="H128" s="382">
        <v>88.699999999999989</v>
      </c>
      <c r="I128" s="382">
        <v>90.799999999999983</v>
      </c>
      <c r="J128" s="382">
        <v>92.6</v>
      </c>
      <c r="K128" s="381">
        <v>89</v>
      </c>
      <c r="L128" s="381">
        <v>85.1</v>
      </c>
      <c r="M128" s="381">
        <v>11.727309999999999</v>
      </c>
      <c r="N128" s="1"/>
      <c r="O128" s="1"/>
    </row>
    <row r="129" spans="1:15" ht="12.75" customHeight="1">
      <c r="A129" s="33">
        <v>119</v>
      </c>
      <c r="B129" s="441" t="s">
        <v>348</v>
      </c>
      <c r="C129" s="381">
        <v>1003.3</v>
      </c>
      <c r="D129" s="382">
        <v>1002.6</v>
      </c>
      <c r="E129" s="382">
        <v>995.7</v>
      </c>
      <c r="F129" s="382">
        <v>988.1</v>
      </c>
      <c r="G129" s="382">
        <v>981.2</v>
      </c>
      <c r="H129" s="382">
        <v>1010.2</v>
      </c>
      <c r="I129" s="382">
        <v>1017.0999999999999</v>
      </c>
      <c r="J129" s="382">
        <v>1024.7</v>
      </c>
      <c r="K129" s="381">
        <v>1009.5</v>
      </c>
      <c r="L129" s="381">
        <v>995</v>
      </c>
      <c r="M129" s="381">
        <v>0.28221000000000002</v>
      </c>
      <c r="N129" s="1"/>
      <c r="O129" s="1"/>
    </row>
    <row r="130" spans="1:15" ht="12.75" customHeight="1">
      <c r="A130" s="33">
        <v>120</v>
      </c>
      <c r="B130" s="441" t="s">
        <v>95</v>
      </c>
      <c r="C130" s="381">
        <v>2634.4</v>
      </c>
      <c r="D130" s="382">
        <v>2619.3000000000002</v>
      </c>
      <c r="E130" s="382">
        <v>2590.6500000000005</v>
      </c>
      <c r="F130" s="382">
        <v>2546.9000000000005</v>
      </c>
      <c r="G130" s="382">
        <v>2518.2500000000009</v>
      </c>
      <c r="H130" s="382">
        <v>2663.05</v>
      </c>
      <c r="I130" s="382">
        <v>2691.7</v>
      </c>
      <c r="J130" s="382">
        <v>2735.45</v>
      </c>
      <c r="K130" s="381">
        <v>2647.95</v>
      </c>
      <c r="L130" s="381">
        <v>2575.5500000000002</v>
      </c>
      <c r="M130" s="381">
        <v>8.9635599999999993</v>
      </c>
      <c r="N130" s="1"/>
      <c r="O130" s="1"/>
    </row>
    <row r="131" spans="1:15" ht="12.75" customHeight="1">
      <c r="A131" s="33">
        <v>121</v>
      </c>
      <c r="B131" s="441" t="s">
        <v>349</v>
      </c>
      <c r="C131" s="381">
        <v>291.75</v>
      </c>
      <c r="D131" s="382">
        <v>292.59999999999997</v>
      </c>
      <c r="E131" s="382">
        <v>286.19999999999993</v>
      </c>
      <c r="F131" s="382">
        <v>280.64999999999998</v>
      </c>
      <c r="G131" s="382">
        <v>274.24999999999994</v>
      </c>
      <c r="H131" s="382">
        <v>298.14999999999992</v>
      </c>
      <c r="I131" s="382">
        <v>304.5499999999999</v>
      </c>
      <c r="J131" s="382">
        <v>310.09999999999991</v>
      </c>
      <c r="K131" s="381">
        <v>299</v>
      </c>
      <c r="L131" s="381">
        <v>287.05</v>
      </c>
      <c r="M131" s="381">
        <v>171.69134</v>
      </c>
      <c r="N131" s="1"/>
      <c r="O131" s="1"/>
    </row>
    <row r="132" spans="1:15" ht="12.75" customHeight="1">
      <c r="A132" s="33">
        <v>122</v>
      </c>
      <c r="B132" s="441" t="s">
        <v>253</v>
      </c>
      <c r="C132" s="381">
        <v>160.75</v>
      </c>
      <c r="D132" s="382">
        <v>161.61666666666667</v>
      </c>
      <c r="E132" s="382">
        <v>158.23333333333335</v>
      </c>
      <c r="F132" s="382">
        <v>155.71666666666667</v>
      </c>
      <c r="G132" s="382">
        <v>152.33333333333334</v>
      </c>
      <c r="H132" s="382">
        <v>164.13333333333335</v>
      </c>
      <c r="I132" s="382">
        <v>167.51666666666668</v>
      </c>
      <c r="J132" s="382">
        <v>170.03333333333336</v>
      </c>
      <c r="K132" s="381">
        <v>165</v>
      </c>
      <c r="L132" s="381">
        <v>159.1</v>
      </c>
      <c r="M132" s="381">
        <v>11.789949999999999</v>
      </c>
      <c r="N132" s="1"/>
      <c r="O132" s="1"/>
    </row>
    <row r="133" spans="1:15" ht="12.75" customHeight="1">
      <c r="A133" s="33">
        <v>123</v>
      </c>
      <c r="B133" s="441" t="s">
        <v>350</v>
      </c>
      <c r="C133" s="381">
        <v>745.05</v>
      </c>
      <c r="D133" s="382">
        <v>747.93333333333339</v>
      </c>
      <c r="E133" s="382">
        <v>738.11666666666679</v>
      </c>
      <c r="F133" s="382">
        <v>731.18333333333339</v>
      </c>
      <c r="G133" s="382">
        <v>721.36666666666679</v>
      </c>
      <c r="H133" s="382">
        <v>754.86666666666679</v>
      </c>
      <c r="I133" s="382">
        <v>764.68333333333339</v>
      </c>
      <c r="J133" s="382">
        <v>771.61666666666679</v>
      </c>
      <c r="K133" s="381">
        <v>757.75</v>
      </c>
      <c r="L133" s="381">
        <v>741</v>
      </c>
      <c r="M133" s="381">
        <v>0.41193000000000002</v>
      </c>
      <c r="N133" s="1"/>
      <c r="O133" s="1"/>
    </row>
    <row r="134" spans="1:15" ht="12.75" customHeight="1">
      <c r="A134" s="33">
        <v>124</v>
      </c>
      <c r="B134" s="441" t="s">
        <v>96</v>
      </c>
      <c r="C134" s="381">
        <v>4492.8999999999996</v>
      </c>
      <c r="D134" s="382">
        <v>4499.3166666666666</v>
      </c>
      <c r="E134" s="382">
        <v>4460.6333333333332</v>
      </c>
      <c r="F134" s="382">
        <v>4428.3666666666668</v>
      </c>
      <c r="G134" s="382">
        <v>4389.6833333333334</v>
      </c>
      <c r="H134" s="382">
        <v>4531.583333333333</v>
      </c>
      <c r="I134" s="382">
        <v>4570.2666666666655</v>
      </c>
      <c r="J134" s="382">
        <v>4602.5333333333328</v>
      </c>
      <c r="K134" s="381">
        <v>4538</v>
      </c>
      <c r="L134" s="381">
        <v>4467.05</v>
      </c>
      <c r="M134" s="381">
        <v>4.9688299999999996</v>
      </c>
      <c r="N134" s="1"/>
      <c r="O134" s="1"/>
    </row>
    <row r="135" spans="1:15" ht="12.75" customHeight="1">
      <c r="A135" s="33">
        <v>125</v>
      </c>
      <c r="B135" s="441" t="s">
        <v>254</v>
      </c>
      <c r="C135" s="381">
        <v>5266</v>
      </c>
      <c r="D135" s="382">
        <v>5292</v>
      </c>
      <c r="E135" s="382">
        <v>5215</v>
      </c>
      <c r="F135" s="382">
        <v>5164</v>
      </c>
      <c r="G135" s="382">
        <v>5087</v>
      </c>
      <c r="H135" s="382">
        <v>5343</v>
      </c>
      <c r="I135" s="382">
        <v>5420</v>
      </c>
      <c r="J135" s="382">
        <v>5471</v>
      </c>
      <c r="K135" s="381">
        <v>5369</v>
      </c>
      <c r="L135" s="381">
        <v>5241</v>
      </c>
      <c r="M135" s="381">
        <v>2.6199300000000001</v>
      </c>
      <c r="N135" s="1"/>
      <c r="O135" s="1"/>
    </row>
    <row r="136" spans="1:15" ht="12.75" customHeight="1">
      <c r="A136" s="33">
        <v>126</v>
      </c>
      <c r="B136" s="441" t="s">
        <v>98</v>
      </c>
      <c r="C136" s="381">
        <v>417.55</v>
      </c>
      <c r="D136" s="382">
        <v>418.7833333333333</v>
      </c>
      <c r="E136" s="382">
        <v>410.76666666666659</v>
      </c>
      <c r="F136" s="382">
        <v>403.98333333333329</v>
      </c>
      <c r="G136" s="382">
        <v>395.96666666666658</v>
      </c>
      <c r="H136" s="382">
        <v>425.56666666666661</v>
      </c>
      <c r="I136" s="382">
        <v>433.58333333333326</v>
      </c>
      <c r="J136" s="382">
        <v>440.36666666666662</v>
      </c>
      <c r="K136" s="381">
        <v>426.8</v>
      </c>
      <c r="L136" s="381">
        <v>412</v>
      </c>
      <c r="M136" s="381">
        <v>128.18774999999999</v>
      </c>
      <c r="N136" s="1"/>
      <c r="O136" s="1"/>
    </row>
    <row r="137" spans="1:15" ht="12.75" customHeight="1">
      <c r="A137" s="33">
        <v>127</v>
      </c>
      <c r="B137" s="441" t="s">
        <v>245</v>
      </c>
      <c r="C137" s="381">
        <v>4276.1000000000004</v>
      </c>
      <c r="D137" s="382">
        <v>4313.8</v>
      </c>
      <c r="E137" s="382">
        <v>4127.6000000000004</v>
      </c>
      <c r="F137" s="382">
        <v>3979.1000000000004</v>
      </c>
      <c r="G137" s="382">
        <v>3792.9000000000005</v>
      </c>
      <c r="H137" s="382">
        <v>4462.3</v>
      </c>
      <c r="I137" s="382">
        <v>4648.4999999999991</v>
      </c>
      <c r="J137" s="382">
        <v>4797</v>
      </c>
      <c r="K137" s="381">
        <v>4500</v>
      </c>
      <c r="L137" s="381">
        <v>4165.3</v>
      </c>
      <c r="M137" s="381">
        <v>25.210429999999999</v>
      </c>
      <c r="N137" s="1"/>
      <c r="O137" s="1"/>
    </row>
    <row r="138" spans="1:15" ht="12.75" customHeight="1">
      <c r="A138" s="33">
        <v>128</v>
      </c>
      <c r="B138" s="441" t="s">
        <v>99</v>
      </c>
      <c r="C138" s="381">
        <v>4693.3999999999996</v>
      </c>
      <c r="D138" s="382">
        <v>4676.9000000000005</v>
      </c>
      <c r="E138" s="382">
        <v>4650.5000000000009</v>
      </c>
      <c r="F138" s="382">
        <v>4607.6000000000004</v>
      </c>
      <c r="G138" s="382">
        <v>4581.2000000000007</v>
      </c>
      <c r="H138" s="382">
        <v>4719.8000000000011</v>
      </c>
      <c r="I138" s="382">
        <v>4746.2000000000007</v>
      </c>
      <c r="J138" s="382">
        <v>4789.1000000000013</v>
      </c>
      <c r="K138" s="381">
        <v>4703.3</v>
      </c>
      <c r="L138" s="381">
        <v>4634</v>
      </c>
      <c r="M138" s="381">
        <v>2.3776899999999999</v>
      </c>
      <c r="N138" s="1"/>
      <c r="O138" s="1"/>
    </row>
    <row r="139" spans="1:15" ht="12.75" customHeight="1">
      <c r="A139" s="33">
        <v>129</v>
      </c>
      <c r="B139" s="441" t="s">
        <v>565</v>
      </c>
      <c r="C139" s="381">
        <v>2846.95</v>
      </c>
      <c r="D139" s="382">
        <v>2852.65</v>
      </c>
      <c r="E139" s="382">
        <v>2824.3</v>
      </c>
      <c r="F139" s="382">
        <v>2801.65</v>
      </c>
      <c r="G139" s="382">
        <v>2773.3</v>
      </c>
      <c r="H139" s="382">
        <v>2875.3</v>
      </c>
      <c r="I139" s="382">
        <v>2903.6499999999996</v>
      </c>
      <c r="J139" s="382">
        <v>2926.3</v>
      </c>
      <c r="K139" s="381">
        <v>2881</v>
      </c>
      <c r="L139" s="381">
        <v>2830</v>
      </c>
      <c r="M139" s="381">
        <v>0.80827000000000004</v>
      </c>
      <c r="N139" s="1"/>
      <c r="O139" s="1"/>
    </row>
    <row r="140" spans="1:15" ht="12.75" customHeight="1">
      <c r="A140" s="33">
        <v>130</v>
      </c>
      <c r="B140" s="441" t="s">
        <v>355</v>
      </c>
      <c r="C140" s="381">
        <v>73.650000000000006</v>
      </c>
      <c r="D140" s="382">
        <v>74.083333333333343</v>
      </c>
      <c r="E140" s="382">
        <v>72.716666666666683</v>
      </c>
      <c r="F140" s="382">
        <v>71.783333333333346</v>
      </c>
      <c r="G140" s="382">
        <v>70.416666666666686</v>
      </c>
      <c r="H140" s="382">
        <v>75.01666666666668</v>
      </c>
      <c r="I140" s="382">
        <v>76.383333333333354</v>
      </c>
      <c r="J140" s="382">
        <v>77.316666666666677</v>
      </c>
      <c r="K140" s="381">
        <v>75.45</v>
      </c>
      <c r="L140" s="381">
        <v>73.150000000000006</v>
      </c>
      <c r="M140" s="381">
        <v>12.92286</v>
      </c>
      <c r="N140" s="1"/>
      <c r="O140" s="1"/>
    </row>
    <row r="141" spans="1:15" ht="12.75" customHeight="1">
      <c r="A141" s="33">
        <v>131</v>
      </c>
      <c r="B141" s="441" t="s">
        <v>100</v>
      </c>
      <c r="C141" s="381">
        <v>2815.9</v>
      </c>
      <c r="D141" s="382">
        <v>2811.6166666666668</v>
      </c>
      <c r="E141" s="382">
        <v>2794.3333333333335</v>
      </c>
      <c r="F141" s="382">
        <v>2772.7666666666669</v>
      </c>
      <c r="G141" s="382">
        <v>2755.4833333333336</v>
      </c>
      <c r="H141" s="382">
        <v>2833.1833333333334</v>
      </c>
      <c r="I141" s="382">
        <v>2850.4666666666662</v>
      </c>
      <c r="J141" s="382">
        <v>2872.0333333333333</v>
      </c>
      <c r="K141" s="381">
        <v>2828.9</v>
      </c>
      <c r="L141" s="381">
        <v>2790.05</v>
      </c>
      <c r="M141" s="381">
        <v>4.4099500000000003</v>
      </c>
      <c r="N141" s="1"/>
      <c r="O141" s="1"/>
    </row>
    <row r="142" spans="1:15" ht="12.75" customHeight="1">
      <c r="A142" s="33">
        <v>132</v>
      </c>
      <c r="B142" s="441" t="s">
        <v>352</v>
      </c>
      <c r="C142" s="381">
        <v>487.65</v>
      </c>
      <c r="D142" s="382">
        <v>487.38333333333338</v>
      </c>
      <c r="E142" s="382">
        <v>480.76666666666677</v>
      </c>
      <c r="F142" s="382">
        <v>473.88333333333338</v>
      </c>
      <c r="G142" s="382">
        <v>467.26666666666677</v>
      </c>
      <c r="H142" s="382">
        <v>494.26666666666677</v>
      </c>
      <c r="I142" s="382">
        <v>500.88333333333344</v>
      </c>
      <c r="J142" s="382">
        <v>507.76666666666677</v>
      </c>
      <c r="K142" s="381">
        <v>494</v>
      </c>
      <c r="L142" s="381">
        <v>480.5</v>
      </c>
      <c r="M142" s="381">
        <v>2.01891</v>
      </c>
      <c r="N142" s="1"/>
      <c r="O142" s="1"/>
    </row>
    <row r="143" spans="1:15" ht="12.75" customHeight="1">
      <c r="A143" s="33">
        <v>133</v>
      </c>
      <c r="B143" s="441" t="s">
        <v>353</v>
      </c>
      <c r="C143" s="381">
        <v>135.1</v>
      </c>
      <c r="D143" s="382">
        <v>134.73333333333335</v>
      </c>
      <c r="E143" s="382">
        <v>131.4666666666667</v>
      </c>
      <c r="F143" s="382">
        <v>127.83333333333334</v>
      </c>
      <c r="G143" s="382">
        <v>124.56666666666669</v>
      </c>
      <c r="H143" s="382">
        <v>138.3666666666667</v>
      </c>
      <c r="I143" s="382">
        <v>141.63333333333335</v>
      </c>
      <c r="J143" s="382">
        <v>145.26666666666671</v>
      </c>
      <c r="K143" s="381">
        <v>138</v>
      </c>
      <c r="L143" s="381">
        <v>131.1</v>
      </c>
      <c r="M143" s="381">
        <v>6.7010899999999998</v>
      </c>
      <c r="N143" s="1"/>
      <c r="O143" s="1"/>
    </row>
    <row r="144" spans="1:15" ht="12.75" customHeight="1">
      <c r="A144" s="33">
        <v>134</v>
      </c>
      <c r="B144" s="441" t="s">
        <v>356</v>
      </c>
      <c r="C144" s="381">
        <v>359.65</v>
      </c>
      <c r="D144" s="382">
        <v>358.83333333333331</v>
      </c>
      <c r="E144" s="382">
        <v>355.26666666666665</v>
      </c>
      <c r="F144" s="382">
        <v>350.88333333333333</v>
      </c>
      <c r="G144" s="382">
        <v>347.31666666666666</v>
      </c>
      <c r="H144" s="382">
        <v>363.21666666666664</v>
      </c>
      <c r="I144" s="382">
        <v>366.78333333333336</v>
      </c>
      <c r="J144" s="382">
        <v>371.16666666666663</v>
      </c>
      <c r="K144" s="381">
        <v>362.4</v>
      </c>
      <c r="L144" s="381">
        <v>354.45</v>
      </c>
      <c r="M144" s="381">
        <v>4.5504600000000002</v>
      </c>
      <c r="N144" s="1"/>
      <c r="O144" s="1"/>
    </row>
    <row r="145" spans="1:15" ht="12.75" customHeight="1">
      <c r="A145" s="33">
        <v>135</v>
      </c>
      <c r="B145" s="441" t="s">
        <v>255</v>
      </c>
      <c r="C145" s="381">
        <v>501.4</v>
      </c>
      <c r="D145" s="382">
        <v>502.56666666666666</v>
      </c>
      <c r="E145" s="382">
        <v>496.83333333333331</v>
      </c>
      <c r="F145" s="382">
        <v>492.26666666666665</v>
      </c>
      <c r="G145" s="382">
        <v>486.5333333333333</v>
      </c>
      <c r="H145" s="382">
        <v>507.13333333333333</v>
      </c>
      <c r="I145" s="382">
        <v>512.86666666666667</v>
      </c>
      <c r="J145" s="382">
        <v>517.43333333333339</v>
      </c>
      <c r="K145" s="381">
        <v>508.3</v>
      </c>
      <c r="L145" s="381">
        <v>498</v>
      </c>
      <c r="M145" s="381">
        <v>5.7001999999999997</v>
      </c>
      <c r="N145" s="1"/>
      <c r="O145" s="1"/>
    </row>
    <row r="146" spans="1:15" ht="12.75" customHeight="1">
      <c r="A146" s="33">
        <v>136</v>
      </c>
      <c r="B146" s="441" t="s">
        <v>256</v>
      </c>
      <c r="C146" s="381">
        <v>1684.6</v>
      </c>
      <c r="D146" s="382">
        <v>1684.2666666666664</v>
      </c>
      <c r="E146" s="382">
        <v>1671.4333333333329</v>
      </c>
      <c r="F146" s="382">
        <v>1658.2666666666664</v>
      </c>
      <c r="G146" s="382">
        <v>1645.4333333333329</v>
      </c>
      <c r="H146" s="382">
        <v>1697.4333333333329</v>
      </c>
      <c r="I146" s="382">
        <v>1710.2666666666664</v>
      </c>
      <c r="J146" s="382">
        <v>1723.4333333333329</v>
      </c>
      <c r="K146" s="381">
        <v>1697.1</v>
      </c>
      <c r="L146" s="381">
        <v>1671.1</v>
      </c>
      <c r="M146" s="381">
        <v>0.17166000000000001</v>
      </c>
      <c r="N146" s="1"/>
      <c r="O146" s="1"/>
    </row>
    <row r="147" spans="1:15" ht="12.75" customHeight="1">
      <c r="A147" s="33">
        <v>137</v>
      </c>
      <c r="B147" s="441" t="s">
        <v>357</v>
      </c>
      <c r="C147" s="381">
        <v>70.900000000000006</v>
      </c>
      <c r="D147" s="382">
        <v>70.899999999999991</v>
      </c>
      <c r="E147" s="382">
        <v>70.199999999999989</v>
      </c>
      <c r="F147" s="382">
        <v>69.5</v>
      </c>
      <c r="G147" s="382">
        <v>68.8</v>
      </c>
      <c r="H147" s="382">
        <v>71.59999999999998</v>
      </c>
      <c r="I147" s="382">
        <v>72.3</v>
      </c>
      <c r="J147" s="382">
        <v>72.999999999999972</v>
      </c>
      <c r="K147" s="381">
        <v>71.599999999999994</v>
      </c>
      <c r="L147" s="381">
        <v>70.2</v>
      </c>
      <c r="M147" s="381">
        <v>14.091850000000001</v>
      </c>
      <c r="N147" s="1"/>
      <c r="O147" s="1"/>
    </row>
    <row r="148" spans="1:15" ht="12.75" customHeight="1">
      <c r="A148" s="33">
        <v>138</v>
      </c>
      <c r="B148" s="441" t="s">
        <v>354</v>
      </c>
      <c r="C148" s="381">
        <v>197.1</v>
      </c>
      <c r="D148" s="382">
        <v>197.69999999999996</v>
      </c>
      <c r="E148" s="382">
        <v>196.19999999999993</v>
      </c>
      <c r="F148" s="382">
        <v>195.29999999999998</v>
      </c>
      <c r="G148" s="382">
        <v>193.79999999999995</v>
      </c>
      <c r="H148" s="382">
        <v>198.59999999999991</v>
      </c>
      <c r="I148" s="382">
        <v>200.09999999999997</v>
      </c>
      <c r="J148" s="382">
        <v>200.99999999999989</v>
      </c>
      <c r="K148" s="381">
        <v>199.2</v>
      </c>
      <c r="L148" s="381">
        <v>196.8</v>
      </c>
      <c r="M148" s="381">
        <v>1.74909</v>
      </c>
      <c r="N148" s="1"/>
      <c r="O148" s="1"/>
    </row>
    <row r="149" spans="1:15" ht="12.75" customHeight="1">
      <c r="A149" s="33">
        <v>139</v>
      </c>
      <c r="B149" s="441" t="s">
        <v>358</v>
      </c>
      <c r="C149" s="381">
        <v>118.7</v>
      </c>
      <c r="D149" s="382">
        <v>120.41666666666667</v>
      </c>
      <c r="E149" s="382">
        <v>115.83333333333334</v>
      </c>
      <c r="F149" s="382">
        <v>112.96666666666667</v>
      </c>
      <c r="G149" s="382">
        <v>108.38333333333334</v>
      </c>
      <c r="H149" s="382">
        <v>123.28333333333335</v>
      </c>
      <c r="I149" s="382">
        <v>127.86666666666669</v>
      </c>
      <c r="J149" s="382">
        <v>130.73333333333335</v>
      </c>
      <c r="K149" s="381">
        <v>125</v>
      </c>
      <c r="L149" s="381">
        <v>117.55</v>
      </c>
      <c r="M149" s="381">
        <v>11.63716</v>
      </c>
      <c r="N149" s="1"/>
      <c r="O149" s="1"/>
    </row>
    <row r="150" spans="1:15" ht="12.75" customHeight="1">
      <c r="A150" s="33">
        <v>140</v>
      </c>
      <c r="B150" s="441" t="s">
        <v>839</v>
      </c>
      <c r="C150" s="381">
        <v>58.3</v>
      </c>
      <c r="D150" s="382">
        <v>58.5</v>
      </c>
      <c r="E150" s="382">
        <v>58</v>
      </c>
      <c r="F150" s="382">
        <v>57.7</v>
      </c>
      <c r="G150" s="382">
        <v>57.2</v>
      </c>
      <c r="H150" s="382">
        <v>58.8</v>
      </c>
      <c r="I150" s="382">
        <v>59.3</v>
      </c>
      <c r="J150" s="382">
        <v>59.599999999999994</v>
      </c>
      <c r="K150" s="381">
        <v>59</v>
      </c>
      <c r="L150" s="381">
        <v>58.2</v>
      </c>
      <c r="M150" s="381">
        <v>4.9389200000000004</v>
      </c>
      <c r="N150" s="1"/>
      <c r="O150" s="1"/>
    </row>
    <row r="151" spans="1:15" ht="12.75" customHeight="1">
      <c r="A151" s="33">
        <v>141</v>
      </c>
      <c r="B151" s="441" t="s">
        <v>359</v>
      </c>
      <c r="C151" s="381">
        <v>740.35</v>
      </c>
      <c r="D151" s="382">
        <v>738.38333333333333</v>
      </c>
      <c r="E151" s="382">
        <v>731.9666666666667</v>
      </c>
      <c r="F151" s="382">
        <v>723.58333333333337</v>
      </c>
      <c r="G151" s="382">
        <v>717.16666666666674</v>
      </c>
      <c r="H151" s="382">
        <v>746.76666666666665</v>
      </c>
      <c r="I151" s="382">
        <v>753.18333333333339</v>
      </c>
      <c r="J151" s="382">
        <v>761.56666666666661</v>
      </c>
      <c r="K151" s="381">
        <v>744.8</v>
      </c>
      <c r="L151" s="381">
        <v>730</v>
      </c>
      <c r="M151" s="381">
        <v>0.27294000000000002</v>
      </c>
      <c r="N151" s="1"/>
      <c r="O151" s="1"/>
    </row>
    <row r="152" spans="1:15" ht="12.75" customHeight="1">
      <c r="A152" s="33">
        <v>142</v>
      </c>
      <c r="B152" s="441" t="s">
        <v>101</v>
      </c>
      <c r="C152" s="381">
        <v>1864.95</v>
      </c>
      <c r="D152" s="382">
        <v>1860.25</v>
      </c>
      <c r="E152" s="382">
        <v>1851.7</v>
      </c>
      <c r="F152" s="382">
        <v>1838.45</v>
      </c>
      <c r="G152" s="382">
        <v>1829.9</v>
      </c>
      <c r="H152" s="382">
        <v>1873.5</v>
      </c>
      <c r="I152" s="382">
        <v>1882.0500000000002</v>
      </c>
      <c r="J152" s="382">
        <v>1895.3</v>
      </c>
      <c r="K152" s="381">
        <v>1868.8</v>
      </c>
      <c r="L152" s="381">
        <v>1847</v>
      </c>
      <c r="M152" s="381">
        <v>7.8315099999999997</v>
      </c>
      <c r="N152" s="1"/>
      <c r="O152" s="1"/>
    </row>
    <row r="153" spans="1:15" ht="12.75" customHeight="1">
      <c r="A153" s="33">
        <v>143</v>
      </c>
      <c r="B153" s="441" t="s">
        <v>102</v>
      </c>
      <c r="C153" s="381">
        <v>171.8</v>
      </c>
      <c r="D153" s="382">
        <v>172</v>
      </c>
      <c r="E153" s="382">
        <v>170.5</v>
      </c>
      <c r="F153" s="382">
        <v>169.2</v>
      </c>
      <c r="G153" s="382">
        <v>167.7</v>
      </c>
      <c r="H153" s="382">
        <v>173.3</v>
      </c>
      <c r="I153" s="382">
        <v>174.8</v>
      </c>
      <c r="J153" s="382">
        <v>176.10000000000002</v>
      </c>
      <c r="K153" s="381">
        <v>173.5</v>
      </c>
      <c r="L153" s="381">
        <v>170.7</v>
      </c>
      <c r="M153" s="381">
        <v>31.557600000000001</v>
      </c>
      <c r="N153" s="1"/>
      <c r="O153" s="1"/>
    </row>
    <row r="154" spans="1:15" ht="12.75" customHeight="1">
      <c r="A154" s="33">
        <v>144</v>
      </c>
      <c r="B154" s="441" t="s">
        <v>840</v>
      </c>
      <c r="C154" s="381">
        <v>134.05000000000001</v>
      </c>
      <c r="D154" s="382">
        <v>134.88333333333333</v>
      </c>
      <c r="E154" s="382">
        <v>132.06666666666666</v>
      </c>
      <c r="F154" s="382">
        <v>130.08333333333334</v>
      </c>
      <c r="G154" s="382">
        <v>127.26666666666668</v>
      </c>
      <c r="H154" s="382">
        <v>136.86666666666665</v>
      </c>
      <c r="I154" s="382">
        <v>139.68333333333331</v>
      </c>
      <c r="J154" s="382">
        <v>141.66666666666663</v>
      </c>
      <c r="K154" s="381">
        <v>137.69999999999999</v>
      </c>
      <c r="L154" s="381">
        <v>132.9</v>
      </c>
      <c r="M154" s="381">
        <v>3.49613</v>
      </c>
      <c r="N154" s="1"/>
      <c r="O154" s="1"/>
    </row>
    <row r="155" spans="1:15" ht="12.75" customHeight="1">
      <c r="A155" s="33">
        <v>145</v>
      </c>
      <c r="B155" s="441" t="s">
        <v>360</v>
      </c>
      <c r="C155" s="381">
        <v>299.14999999999998</v>
      </c>
      <c r="D155" s="382">
        <v>300.31666666666666</v>
      </c>
      <c r="E155" s="382">
        <v>296.63333333333333</v>
      </c>
      <c r="F155" s="382">
        <v>294.11666666666667</v>
      </c>
      <c r="G155" s="382">
        <v>290.43333333333334</v>
      </c>
      <c r="H155" s="382">
        <v>302.83333333333331</v>
      </c>
      <c r="I155" s="382">
        <v>306.51666666666659</v>
      </c>
      <c r="J155" s="382">
        <v>309.0333333333333</v>
      </c>
      <c r="K155" s="381">
        <v>304</v>
      </c>
      <c r="L155" s="381">
        <v>297.8</v>
      </c>
      <c r="M155" s="381">
        <v>0.91180000000000005</v>
      </c>
      <c r="N155" s="1"/>
      <c r="O155" s="1"/>
    </row>
    <row r="156" spans="1:15" ht="12.75" customHeight="1">
      <c r="A156" s="33">
        <v>146</v>
      </c>
      <c r="B156" s="441" t="s">
        <v>103</v>
      </c>
      <c r="C156" s="381">
        <v>98.5</v>
      </c>
      <c r="D156" s="382">
        <v>98.566666666666663</v>
      </c>
      <c r="E156" s="382">
        <v>97.633333333333326</v>
      </c>
      <c r="F156" s="382">
        <v>96.766666666666666</v>
      </c>
      <c r="G156" s="382">
        <v>95.833333333333329</v>
      </c>
      <c r="H156" s="382">
        <v>99.433333333333323</v>
      </c>
      <c r="I156" s="382">
        <v>100.36666666666666</v>
      </c>
      <c r="J156" s="382">
        <v>101.23333333333332</v>
      </c>
      <c r="K156" s="381">
        <v>99.5</v>
      </c>
      <c r="L156" s="381">
        <v>97.7</v>
      </c>
      <c r="M156" s="381">
        <v>222.66577000000001</v>
      </c>
      <c r="N156" s="1"/>
      <c r="O156" s="1"/>
    </row>
    <row r="157" spans="1:15" ht="12.75" customHeight="1">
      <c r="A157" s="33">
        <v>147</v>
      </c>
      <c r="B157" s="441" t="s">
        <v>362</v>
      </c>
      <c r="C157" s="381">
        <v>536.79999999999995</v>
      </c>
      <c r="D157" s="382">
        <v>538.68333333333328</v>
      </c>
      <c r="E157" s="382">
        <v>532.36666666666656</v>
      </c>
      <c r="F157" s="382">
        <v>527.93333333333328</v>
      </c>
      <c r="G157" s="382">
        <v>521.61666666666656</v>
      </c>
      <c r="H157" s="382">
        <v>543.11666666666656</v>
      </c>
      <c r="I157" s="382">
        <v>549.43333333333339</v>
      </c>
      <c r="J157" s="382">
        <v>553.86666666666656</v>
      </c>
      <c r="K157" s="381">
        <v>545</v>
      </c>
      <c r="L157" s="381">
        <v>534.25</v>
      </c>
      <c r="M157" s="381">
        <v>2.2636500000000002</v>
      </c>
      <c r="N157" s="1"/>
      <c r="O157" s="1"/>
    </row>
    <row r="158" spans="1:15" ht="12.75" customHeight="1">
      <c r="A158" s="33">
        <v>148</v>
      </c>
      <c r="B158" s="441" t="s">
        <v>361</v>
      </c>
      <c r="C158" s="381">
        <v>3765.05</v>
      </c>
      <c r="D158" s="382">
        <v>3771.9833333333336</v>
      </c>
      <c r="E158" s="382">
        <v>3735.0666666666671</v>
      </c>
      <c r="F158" s="382">
        <v>3705.0833333333335</v>
      </c>
      <c r="G158" s="382">
        <v>3668.166666666667</v>
      </c>
      <c r="H158" s="382">
        <v>3801.9666666666672</v>
      </c>
      <c r="I158" s="382">
        <v>3838.8833333333332</v>
      </c>
      <c r="J158" s="382">
        <v>3868.8666666666672</v>
      </c>
      <c r="K158" s="381">
        <v>3808.9</v>
      </c>
      <c r="L158" s="381">
        <v>3742</v>
      </c>
      <c r="M158" s="381">
        <v>0.19019</v>
      </c>
      <c r="N158" s="1"/>
      <c r="O158" s="1"/>
    </row>
    <row r="159" spans="1:15" ht="12.75" customHeight="1">
      <c r="A159" s="33">
        <v>149</v>
      </c>
      <c r="B159" s="441" t="s">
        <v>363</v>
      </c>
      <c r="C159" s="381">
        <v>198.4</v>
      </c>
      <c r="D159" s="382">
        <v>198.70000000000002</v>
      </c>
      <c r="E159" s="382">
        <v>196.70000000000005</v>
      </c>
      <c r="F159" s="382">
        <v>195.00000000000003</v>
      </c>
      <c r="G159" s="382">
        <v>193.00000000000006</v>
      </c>
      <c r="H159" s="382">
        <v>200.40000000000003</v>
      </c>
      <c r="I159" s="382">
        <v>202.39999999999998</v>
      </c>
      <c r="J159" s="382">
        <v>204.10000000000002</v>
      </c>
      <c r="K159" s="381">
        <v>200.7</v>
      </c>
      <c r="L159" s="381">
        <v>197</v>
      </c>
      <c r="M159" s="381">
        <v>4.6724600000000001</v>
      </c>
      <c r="N159" s="1"/>
      <c r="O159" s="1"/>
    </row>
    <row r="160" spans="1:15" ht="12.75" customHeight="1">
      <c r="A160" s="33">
        <v>150</v>
      </c>
      <c r="B160" s="441" t="s">
        <v>380</v>
      </c>
      <c r="C160" s="381">
        <v>2714.95</v>
      </c>
      <c r="D160" s="382">
        <v>2736.9833333333336</v>
      </c>
      <c r="E160" s="382">
        <v>2678.9666666666672</v>
      </c>
      <c r="F160" s="382">
        <v>2642.9833333333336</v>
      </c>
      <c r="G160" s="382">
        <v>2584.9666666666672</v>
      </c>
      <c r="H160" s="382">
        <v>2772.9666666666672</v>
      </c>
      <c r="I160" s="382">
        <v>2830.9833333333336</v>
      </c>
      <c r="J160" s="382">
        <v>2866.9666666666672</v>
      </c>
      <c r="K160" s="381">
        <v>2795</v>
      </c>
      <c r="L160" s="381">
        <v>2701</v>
      </c>
      <c r="M160" s="381">
        <v>0.51597000000000004</v>
      </c>
      <c r="N160" s="1"/>
      <c r="O160" s="1"/>
    </row>
    <row r="161" spans="1:15" ht="12.75" customHeight="1">
      <c r="A161" s="33">
        <v>151</v>
      </c>
      <c r="B161" s="441" t="s">
        <v>257</v>
      </c>
      <c r="C161" s="381">
        <v>293.45</v>
      </c>
      <c r="D161" s="382">
        <v>291.85000000000002</v>
      </c>
      <c r="E161" s="382">
        <v>288.20000000000005</v>
      </c>
      <c r="F161" s="382">
        <v>282.95000000000005</v>
      </c>
      <c r="G161" s="382">
        <v>279.30000000000007</v>
      </c>
      <c r="H161" s="382">
        <v>297.10000000000002</v>
      </c>
      <c r="I161" s="382">
        <v>300.75</v>
      </c>
      <c r="J161" s="382">
        <v>306</v>
      </c>
      <c r="K161" s="381">
        <v>295.5</v>
      </c>
      <c r="L161" s="381">
        <v>286.60000000000002</v>
      </c>
      <c r="M161" s="381">
        <v>18.304919999999999</v>
      </c>
      <c r="N161" s="1"/>
      <c r="O161" s="1"/>
    </row>
    <row r="162" spans="1:15" ht="12.75" customHeight="1">
      <c r="A162" s="33">
        <v>152</v>
      </c>
      <c r="B162" s="441" t="s">
        <v>366</v>
      </c>
      <c r="C162" s="381">
        <v>52.45</v>
      </c>
      <c r="D162" s="382">
        <v>52.65</v>
      </c>
      <c r="E162" s="382">
        <v>52.05</v>
      </c>
      <c r="F162" s="382">
        <v>51.65</v>
      </c>
      <c r="G162" s="382">
        <v>51.05</v>
      </c>
      <c r="H162" s="382">
        <v>53.05</v>
      </c>
      <c r="I162" s="382">
        <v>53.650000000000006</v>
      </c>
      <c r="J162" s="382">
        <v>54.05</v>
      </c>
      <c r="K162" s="381">
        <v>53.25</v>
      </c>
      <c r="L162" s="381">
        <v>52.25</v>
      </c>
      <c r="M162" s="381">
        <v>22.631550000000001</v>
      </c>
      <c r="N162" s="1"/>
      <c r="O162" s="1"/>
    </row>
    <row r="163" spans="1:15" ht="12.75" customHeight="1">
      <c r="A163" s="33">
        <v>153</v>
      </c>
      <c r="B163" s="441" t="s">
        <v>364</v>
      </c>
      <c r="C163" s="381">
        <v>183.65</v>
      </c>
      <c r="D163" s="382">
        <v>184.41666666666666</v>
      </c>
      <c r="E163" s="382">
        <v>181.38333333333333</v>
      </c>
      <c r="F163" s="382">
        <v>179.11666666666667</v>
      </c>
      <c r="G163" s="382">
        <v>176.08333333333334</v>
      </c>
      <c r="H163" s="382">
        <v>186.68333333333331</v>
      </c>
      <c r="I163" s="382">
        <v>189.71666666666667</v>
      </c>
      <c r="J163" s="382">
        <v>191.98333333333329</v>
      </c>
      <c r="K163" s="381">
        <v>187.45</v>
      </c>
      <c r="L163" s="381">
        <v>182.15</v>
      </c>
      <c r="M163" s="381">
        <v>34.217610000000001</v>
      </c>
      <c r="N163" s="1"/>
      <c r="O163" s="1"/>
    </row>
    <row r="164" spans="1:15" ht="12.75" customHeight="1">
      <c r="A164" s="33">
        <v>154</v>
      </c>
      <c r="B164" s="441" t="s">
        <v>379</v>
      </c>
      <c r="C164" s="381">
        <v>172.9</v>
      </c>
      <c r="D164" s="382">
        <v>174.16666666666666</v>
      </c>
      <c r="E164" s="382">
        <v>170.5333333333333</v>
      </c>
      <c r="F164" s="382">
        <v>168.16666666666666</v>
      </c>
      <c r="G164" s="382">
        <v>164.5333333333333</v>
      </c>
      <c r="H164" s="382">
        <v>176.5333333333333</v>
      </c>
      <c r="I164" s="382">
        <v>180.16666666666669</v>
      </c>
      <c r="J164" s="382">
        <v>182.5333333333333</v>
      </c>
      <c r="K164" s="381">
        <v>177.8</v>
      </c>
      <c r="L164" s="381">
        <v>171.8</v>
      </c>
      <c r="M164" s="381">
        <v>2.1753</v>
      </c>
      <c r="N164" s="1"/>
      <c r="O164" s="1"/>
    </row>
    <row r="165" spans="1:15" ht="12.75" customHeight="1">
      <c r="A165" s="33">
        <v>155</v>
      </c>
      <c r="B165" s="441" t="s">
        <v>104</v>
      </c>
      <c r="C165" s="381">
        <v>143.6</v>
      </c>
      <c r="D165" s="382">
        <v>143.15</v>
      </c>
      <c r="E165" s="382">
        <v>142.30000000000001</v>
      </c>
      <c r="F165" s="382">
        <v>141</v>
      </c>
      <c r="G165" s="382">
        <v>140.15</v>
      </c>
      <c r="H165" s="382">
        <v>144.45000000000002</v>
      </c>
      <c r="I165" s="382">
        <v>145.29999999999998</v>
      </c>
      <c r="J165" s="382">
        <v>146.60000000000002</v>
      </c>
      <c r="K165" s="381">
        <v>144</v>
      </c>
      <c r="L165" s="381">
        <v>141.85</v>
      </c>
      <c r="M165" s="381">
        <v>47.807609999999997</v>
      </c>
      <c r="N165" s="1"/>
      <c r="O165" s="1"/>
    </row>
    <row r="166" spans="1:15" ht="12.75" customHeight="1">
      <c r="A166" s="33">
        <v>156</v>
      </c>
      <c r="B166" s="441" t="s">
        <v>368</v>
      </c>
      <c r="C166" s="381">
        <v>3142.15</v>
      </c>
      <c r="D166" s="382">
        <v>3140.2833333333333</v>
      </c>
      <c r="E166" s="382">
        <v>3117.1166666666668</v>
      </c>
      <c r="F166" s="382">
        <v>3092.0833333333335</v>
      </c>
      <c r="G166" s="382">
        <v>3068.916666666667</v>
      </c>
      <c r="H166" s="382">
        <v>3165.3166666666666</v>
      </c>
      <c r="I166" s="382">
        <v>3188.4833333333336</v>
      </c>
      <c r="J166" s="382">
        <v>3213.5166666666664</v>
      </c>
      <c r="K166" s="381">
        <v>3163.45</v>
      </c>
      <c r="L166" s="381">
        <v>3115.25</v>
      </c>
      <c r="M166" s="381">
        <v>0.21029999999999999</v>
      </c>
      <c r="N166" s="1"/>
      <c r="O166" s="1"/>
    </row>
    <row r="167" spans="1:15" ht="12.75" customHeight="1">
      <c r="A167" s="33">
        <v>157</v>
      </c>
      <c r="B167" s="441" t="s">
        <v>369</v>
      </c>
      <c r="C167" s="381">
        <v>3360.7</v>
      </c>
      <c r="D167" s="382">
        <v>3339.1333333333332</v>
      </c>
      <c r="E167" s="382">
        <v>3303.5666666666666</v>
      </c>
      <c r="F167" s="382">
        <v>3246.4333333333334</v>
      </c>
      <c r="G167" s="382">
        <v>3210.8666666666668</v>
      </c>
      <c r="H167" s="382">
        <v>3396.2666666666664</v>
      </c>
      <c r="I167" s="382">
        <v>3431.833333333333</v>
      </c>
      <c r="J167" s="382">
        <v>3488.9666666666662</v>
      </c>
      <c r="K167" s="381">
        <v>3374.7</v>
      </c>
      <c r="L167" s="381">
        <v>3282</v>
      </c>
      <c r="M167" s="381">
        <v>0.13028000000000001</v>
      </c>
      <c r="N167" s="1"/>
      <c r="O167" s="1"/>
    </row>
    <row r="168" spans="1:15" ht="12.75" customHeight="1">
      <c r="A168" s="33">
        <v>158</v>
      </c>
      <c r="B168" s="441" t="s">
        <v>375</v>
      </c>
      <c r="C168" s="381">
        <v>313.85000000000002</v>
      </c>
      <c r="D168" s="382">
        <v>313.53333333333336</v>
      </c>
      <c r="E168" s="382">
        <v>311.31666666666672</v>
      </c>
      <c r="F168" s="382">
        <v>308.78333333333336</v>
      </c>
      <c r="G168" s="382">
        <v>306.56666666666672</v>
      </c>
      <c r="H168" s="382">
        <v>316.06666666666672</v>
      </c>
      <c r="I168" s="382">
        <v>318.2833333333333</v>
      </c>
      <c r="J168" s="382">
        <v>320.81666666666672</v>
      </c>
      <c r="K168" s="381">
        <v>315.75</v>
      </c>
      <c r="L168" s="381">
        <v>311</v>
      </c>
      <c r="M168" s="381">
        <v>4.1068300000000004</v>
      </c>
      <c r="N168" s="1"/>
      <c r="O168" s="1"/>
    </row>
    <row r="169" spans="1:15" ht="12.75" customHeight="1">
      <c r="A169" s="33">
        <v>159</v>
      </c>
      <c r="B169" s="441" t="s">
        <v>370</v>
      </c>
      <c r="C169" s="381">
        <v>142.75</v>
      </c>
      <c r="D169" s="382">
        <v>143.03333333333333</v>
      </c>
      <c r="E169" s="382">
        <v>141.31666666666666</v>
      </c>
      <c r="F169" s="382">
        <v>139.88333333333333</v>
      </c>
      <c r="G169" s="382">
        <v>138.16666666666666</v>
      </c>
      <c r="H169" s="382">
        <v>144.46666666666667</v>
      </c>
      <c r="I169" s="382">
        <v>146.18333333333331</v>
      </c>
      <c r="J169" s="382">
        <v>147.61666666666667</v>
      </c>
      <c r="K169" s="381">
        <v>144.75</v>
      </c>
      <c r="L169" s="381">
        <v>141.6</v>
      </c>
      <c r="M169" s="381">
        <v>5.8431300000000004</v>
      </c>
      <c r="N169" s="1"/>
      <c r="O169" s="1"/>
    </row>
    <row r="170" spans="1:15" ht="12.75" customHeight="1">
      <c r="A170" s="33">
        <v>160</v>
      </c>
      <c r="B170" s="441" t="s">
        <v>371</v>
      </c>
      <c r="C170" s="381">
        <v>5238.25</v>
      </c>
      <c r="D170" s="382">
        <v>5253.7833333333338</v>
      </c>
      <c r="E170" s="382">
        <v>5215.5666666666675</v>
      </c>
      <c r="F170" s="382">
        <v>5192.8833333333341</v>
      </c>
      <c r="G170" s="382">
        <v>5154.6666666666679</v>
      </c>
      <c r="H170" s="382">
        <v>5276.4666666666672</v>
      </c>
      <c r="I170" s="382">
        <v>5314.6833333333325</v>
      </c>
      <c r="J170" s="382">
        <v>5337.3666666666668</v>
      </c>
      <c r="K170" s="381">
        <v>5292</v>
      </c>
      <c r="L170" s="381">
        <v>5231.1000000000004</v>
      </c>
      <c r="M170" s="381">
        <v>8.7239999999999998E-2</v>
      </c>
      <c r="N170" s="1"/>
      <c r="O170" s="1"/>
    </row>
    <row r="171" spans="1:15" ht="12.75" customHeight="1">
      <c r="A171" s="33">
        <v>161</v>
      </c>
      <c r="B171" s="441" t="s">
        <v>258</v>
      </c>
      <c r="C171" s="381">
        <v>3714.3</v>
      </c>
      <c r="D171" s="382">
        <v>3730</v>
      </c>
      <c r="E171" s="382">
        <v>3660.3</v>
      </c>
      <c r="F171" s="382">
        <v>3606.3</v>
      </c>
      <c r="G171" s="382">
        <v>3536.6000000000004</v>
      </c>
      <c r="H171" s="382">
        <v>3784</v>
      </c>
      <c r="I171" s="382">
        <v>3853.7</v>
      </c>
      <c r="J171" s="382">
        <v>3907.7</v>
      </c>
      <c r="K171" s="381">
        <v>3799.7</v>
      </c>
      <c r="L171" s="381">
        <v>3676</v>
      </c>
      <c r="M171" s="381">
        <v>1.42022</v>
      </c>
      <c r="N171" s="1"/>
      <c r="O171" s="1"/>
    </row>
    <row r="172" spans="1:15" ht="12.75" customHeight="1">
      <c r="A172" s="33">
        <v>162</v>
      </c>
      <c r="B172" s="441" t="s">
        <v>372</v>
      </c>
      <c r="C172" s="381">
        <v>1771.2</v>
      </c>
      <c r="D172" s="382">
        <v>1764.8666666666668</v>
      </c>
      <c r="E172" s="382">
        <v>1746.6833333333336</v>
      </c>
      <c r="F172" s="382">
        <v>1722.1666666666667</v>
      </c>
      <c r="G172" s="382">
        <v>1703.9833333333336</v>
      </c>
      <c r="H172" s="382">
        <v>1789.3833333333337</v>
      </c>
      <c r="I172" s="382">
        <v>1807.5666666666671</v>
      </c>
      <c r="J172" s="382">
        <v>1832.0833333333337</v>
      </c>
      <c r="K172" s="381">
        <v>1783.05</v>
      </c>
      <c r="L172" s="381">
        <v>1740.35</v>
      </c>
      <c r="M172" s="381">
        <v>0.43628</v>
      </c>
      <c r="N172" s="1"/>
      <c r="O172" s="1"/>
    </row>
    <row r="173" spans="1:15" ht="12.75" customHeight="1">
      <c r="A173" s="33">
        <v>163</v>
      </c>
      <c r="B173" s="441" t="s">
        <v>105</v>
      </c>
      <c r="C173" s="381">
        <v>515.35</v>
      </c>
      <c r="D173" s="382">
        <v>517</v>
      </c>
      <c r="E173" s="382">
        <v>510</v>
      </c>
      <c r="F173" s="382">
        <v>504.65</v>
      </c>
      <c r="G173" s="382">
        <v>497.65</v>
      </c>
      <c r="H173" s="382">
        <v>522.35</v>
      </c>
      <c r="I173" s="382">
        <v>529.35</v>
      </c>
      <c r="J173" s="382">
        <v>534.70000000000005</v>
      </c>
      <c r="K173" s="381">
        <v>524</v>
      </c>
      <c r="L173" s="381">
        <v>511.65</v>
      </c>
      <c r="M173" s="381">
        <v>7.5524800000000001</v>
      </c>
      <c r="N173" s="1"/>
      <c r="O173" s="1"/>
    </row>
    <row r="174" spans="1:15" ht="12.75" customHeight="1">
      <c r="A174" s="33">
        <v>164</v>
      </c>
      <c r="B174" s="441" t="s">
        <v>367</v>
      </c>
      <c r="C174" s="381">
        <v>5125.7</v>
      </c>
      <c r="D174" s="382">
        <v>5136.8</v>
      </c>
      <c r="E174" s="382">
        <v>5088.9000000000005</v>
      </c>
      <c r="F174" s="382">
        <v>5052.1000000000004</v>
      </c>
      <c r="G174" s="382">
        <v>5004.2000000000007</v>
      </c>
      <c r="H174" s="382">
        <v>5173.6000000000004</v>
      </c>
      <c r="I174" s="382">
        <v>5221.5</v>
      </c>
      <c r="J174" s="382">
        <v>5258.3</v>
      </c>
      <c r="K174" s="381">
        <v>5184.7</v>
      </c>
      <c r="L174" s="381">
        <v>5100</v>
      </c>
      <c r="M174" s="381">
        <v>0.21908</v>
      </c>
      <c r="N174" s="1"/>
      <c r="O174" s="1"/>
    </row>
    <row r="175" spans="1:15" ht="12.75" customHeight="1">
      <c r="A175" s="33">
        <v>165</v>
      </c>
      <c r="B175" s="441" t="s">
        <v>107</v>
      </c>
      <c r="C175" s="381">
        <v>45.1</v>
      </c>
      <c r="D175" s="382">
        <v>44.816666666666663</v>
      </c>
      <c r="E175" s="382">
        <v>44.233333333333327</v>
      </c>
      <c r="F175" s="382">
        <v>43.366666666666667</v>
      </c>
      <c r="G175" s="382">
        <v>42.783333333333331</v>
      </c>
      <c r="H175" s="382">
        <v>45.683333333333323</v>
      </c>
      <c r="I175" s="382">
        <v>46.266666666666666</v>
      </c>
      <c r="J175" s="382">
        <v>47.133333333333319</v>
      </c>
      <c r="K175" s="381">
        <v>45.4</v>
      </c>
      <c r="L175" s="381">
        <v>43.95</v>
      </c>
      <c r="M175" s="381">
        <v>232.24951999999999</v>
      </c>
      <c r="N175" s="1"/>
      <c r="O175" s="1"/>
    </row>
    <row r="176" spans="1:15" ht="12.75" customHeight="1">
      <c r="A176" s="33">
        <v>166</v>
      </c>
      <c r="B176" s="441" t="s">
        <v>381</v>
      </c>
      <c r="C176" s="381">
        <v>465.2</v>
      </c>
      <c r="D176" s="382">
        <v>461.13333333333338</v>
      </c>
      <c r="E176" s="382">
        <v>454.06666666666678</v>
      </c>
      <c r="F176" s="382">
        <v>442.93333333333339</v>
      </c>
      <c r="G176" s="382">
        <v>435.86666666666679</v>
      </c>
      <c r="H176" s="382">
        <v>472.26666666666677</v>
      </c>
      <c r="I176" s="382">
        <v>479.33333333333337</v>
      </c>
      <c r="J176" s="382">
        <v>490.46666666666675</v>
      </c>
      <c r="K176" s="381">
        <v>468.2</v>
      </c>
      <c r="L176" s="381">
        <v>450</v>
      </c>
      <c r="M176" s="381">
        <v>20.611609999999999</v>
      </c>
      <c r="N176" s="1"/>
      <c r="O176" s="1"/>
    </row>
    <row r="177" spans="1:15" ht="12.75" customHeight="1">
      <c r="A177" s="33">
        <v>167</v>
      </c>
      <c r="B177" s="441" t="s">
        <v>373</v>
      </c>
      <c r="C177" s="381">
        <v>1168.2</v>
      </c>
      <c r="D177" s="382">
        <v>1167.7666666666667</v>
      </c>
      <c r="E177" s="382">
        <v>1147.5333333333333</v>
      </c>
      <c r="F177" s="382">
        <v>1126.8666666666666</v>
      </c>
      <c r="G177" s="382">
        <v>1106.6333333333332</v>
      </c>
      <c r="H177" s="382">
        <v>1188.4333333333334</v>
      </c>
      <c r="I177" s="382">
        <v>1208.6666666666665</v>
      </c>
      <c r="J177" s="382">
        <v>1229.3333333333335</v>
      </c>
      <c r="K177" s="381">
        <v>1188</v>
      </c>
      <c r="L177" s="381">
        <v>1147.0999999999999</v>
      </c>
      <c r="M177" s="381">
        <v>0.18479000000000001</v>
      </c>
      <c r="N177" s="1"/>
      <c r="O177" s="1"/>
    </row>
    <row r="178" spans="1:15" ht="12.75" customHeight="1">
      <c r="A178" s="33">
        <v>168</v>
      </c>
      <c r="B178" s="441" t="s">
        <v>259</v>
      </c>
      <c r="C178" s="381">
        <v>542.79999999999995</v>
      </c>
      <c r="D178" s="382">
        <v>541.48333333333335</v>
      </c>
      <c r="E178" s="382">
        <v>535.26666666666665</v>
      </c>
      <c r="F178" s="382">
        <v>527.73333333333335</v>
      </c>
      <c r="G178" s="382">
        <v>521.51666666666665</v>
      </c>
      <c r="H178" s="382">
        <v>549.01666666666665</v>
      </c>
      <c r="I178" s="382">
        <v>555.23333333333335</v>
      </c>
      <c r="J178" s="382">
        <v>562.76666666666665</v>
      </c>
      <c r="K178" s="381">
        <v>547.70000000000005</v>
      </c>
      <c r="L178" s="381">
        <v>533.95000000000005</v>
      </c>
      <c r="M178" s="381">
        <v>1.6198699999999999</v>
      </c>
      <c r="N178" s="1"/>
      <c r="O178" s="1"/>
    </row>
    <row r="179" spans="1:15" ht="12.75" customHeight="1">
      <c r="A179" s="33">
        <v>169</v>
      </c>
      <c r="B179" s="441" t="s">
        <v>108</v>
      </c>
      <c r="C179" s="381">
        <v>924.95</v>
      </c>
      <c r="D179" s="382">
        <v>919.88333333333333</v>
      </c>
      <c r="E179" s="382">
        <v>913.76666666666665</v>
      </c>
      <c r="F179" s="382">
        <v>902.58333333333337</v>
      </c>
      <c r="G179" s="382">
        <v>896.4666666666667</v>
      </c>
      <c r="H179" s="382">
        <v>931.06666666666661</v>
      </c>
      <c r="I179" s="382">
        <v>937.18333333333317</v>
      </c>
      <c r="J179" s="382">
        <v>948.36666666666656</v>
      </c>
      <c r="K179" s="381">
        <v>926</v>
      </c>
      <c r="L179" s="381">
        <v>908.7</v>
      </c>
      <c r="M179" s="381">
        <v>5.9978499999999997</v>
      </c>
      <c r="N179" s="1"/>
      <c r="O179" s="1"/>
    </row>
    <row r="180" spans="1:15" ht="12.75" customHeight="1">
      <c r="A180" s="33">
        <v>170</v>
      </c>
      <c r="B180" s="441" t="s">
        <v>260</v>
      </c>
      <c r="C180" s="381">
        <v>644.5</v>
      </c>
      <c r="D180" s="382">
        <v>645.91666666666663</v>
      </c>
      <c r="E180" s="382">
        <v>629.83333333333326</v>
      </c>
      <c r="F180" s="382">
        <v>615.16666666666663</v>
      </c>
      <c r="G180" s="382">
        <v>599.08333333333326</v>
      </c>
      <c r="H180" s="382">
        <v>660.58333333333326</v>
      </c>
      <c r="I180" s="382">
        <v>676.66666666666652</v>
      </c>
      <c r="J180" s="382">
        <v>691.33333333333326</v>
      </c>
      <c r="K180" s="381">
        <v>662</v>
      </c>
      <c r="L180" s="381">
        <v>631.25</v>
      </c>
      <c r="M180" s="381">
        <v>3.0154999999999998</v>
      </c>
      <c r="N180" s="1"/>
      <c r="O180" s="1"/>
    </row>
    <row r="181" spans="1:15" ht="12.75" customHeight="1">
      <c r="A181" s="33">
        <v>171</v>
      </c>
      <c r="B181" s="441" t="s">
        <v>109</v>
      </c>
      <c r="C181" s="381">
        <v>1956.1</v>
      </c>
      <c r="D181" s="382">
        <v>1957.1166666666668</v>
      </c>
      <c r="E181" s="382">
        <v>1925.8333333333335</v>
      </c>
      <c r="F181" s="382">
        <v>1895.5666666666666</v>
      </c>
      <c r="G181" s="382">
        <v>1864.2833333333333</v>
      </c>
      <c r="H181" s="382">
        <v>1987.3833333333337</v>
      </c>
      <c r="I181" s="382">
        <v>2018.666666666667</v>
      </c>
      <c r="J181" s="382">
        <v>2048.9333333333338</v>
      </c>
      <c r="K181" s="381">
        <v>1988.4</v>
      </c>
      <c r="L181" s="381">
        <v>1926.85</v>
      </c>
      <c r="M181" s="381">
        <v>11.024100000000001</v>
      </c>
      <c r="N181" s="1"/>
      <c r="O181" s="1"/>
    </row>
    <row r="182" spans="1:15" ht="12.75" customHeight="1">
      <c r="A182" s="33">
        <v>172</v>
      </c>
      <c r="B182" s="441" t="s">
        <v>382</v>
      </c>
      <c r="C182" s="381">
        <v>98.2</v>
      </c>
      <c r="D182" s="382">
        <v>98.5</v>
      </c>
      <c r="E182" s="382">
        <v>97.5</v>
      </c>
      <c r="F182" s="382">
        <v>96.8</v>
      </c>
      <c r="G182" s="382">
        <v>95.8</v>
      </c>
      <c r="H182" s="382">
        <v>99.2</v>
      </c>
      <c r="I182" s="382">
        <v>100.2</v>
      </c>
      <c r="J182" s="382">
        <v>100.9</v>
      </c>
      <c r="K182" s="381">
        <v>99.5</v>
      </c>
      <c r="L182" s="381">
        <v>97.8</v>
      </c>
      <c r="M182" s="381">
        <v>4.8880499999999998</v>
      </c>
      <c r="N182" s="1"/>
      <c r="O182" s="1"/>
    </row>
    <row r="183" spans="1:15" ht="12.75" customHeight="1">
      <c r="A183" s="33">
        <v>173</v>
      </c>
      <c r="B183" s="441" t="s">
        <v>110</v>
      </c>
      <c r="C183" s="381">
        <v>334.65</v>
      </c>
      <c r="D183" s="382">
        <v>335.51666666666665</v>
      </c>
      <c r="E183" s="382">
        <v>330.13333333333333</v>
      </c>
      <c r="F183" s="382">
        <v>325.61666666666667</v>
      </c>
      <c r="G183" s="382">
        <v>320.23333333333335</v>
      </c>
      <c r="H183" s="382">
        <v>340.0333333333333</v>
      </c>
      <c r="I183" s="382">
        <v>345.41666666666663</v>
      </c>
      <c r="J183" s="382">
        <v>349.93333333333328</v>
      </c>
      <c r="K183" s="381">
        <v>340.9</v>
      </c>
      <c r="L183" s="381">
        <v>331</v>
      </c>
      <c r="M183" s="381">
        <v>18.91817</v>
      </c>
      <c r="N183" s="1"/>
      <c r="O183" s="1"/>
    </row>
    <row r="184" spans="1:15" ht="12.75" customHeight="1">
      <c r="A184" s="33">
        <v>174</v>
      </c>
      <c r="B184" s="441" t="s">
        <v>374</v>
      </c>
      <c r="C184" s="381">
        <v>544.5</v>
      </c>
      <c r="D184" s="382">
        <v>534.80000000000007</v>
      </c>
      <c r="E184" s="382">
        <v>519.70000000000016</v>
      </c>
      <c r="F184" s="382">
        <v>494.90000000000009</v>
      </c>
      <c r="G184" s="382">
        <v>479.80000000000018</v>
      </c>
      <c r="H184" s="382">
        <v>559.60000000000014</v>
      </c>
      <c r="I184" s="382">
        <v>574.70000000000005</v>
      </c>
      <c r="J184" s="382">
        <v>599.50000000000011</v>
      </c>
      <c r="K184" s="381">
        <v>549.9</v>
      </c>
      <c r="L184" s="381">
        <v>510</v>
      </c>
      <c r="M184" s="381">
        <v>53.612850000000002</v>
      </c>
      <c r="N184" s="1"/>
      <c r="O184" s="1"/>
    </row>
    <row r="185" spans="1:15" ht="12.75" customHeight="1">
      <c r="A185" s="33">
        <v>175</v>
      </c>
      <c r="B185" s="441" t="s">
        <v>111</v>
      </c>
      <c r="C185" s="381">
        <v>1874</v>
      </c>
      <c r="D185" s="382">
        <v>1865.4833333333333</v>
      </c>
      <c r="E185" s="382">
        <v>1853.5166666666667</v>
      </c>
      <c r="F185" s="382">
        <v>1833.0333333333333</v>
      </c>
      <c r="G185" s="382">
        <v>1821.0666666666666</v>
      </c>
      <c r="H185" s="382">
        <v>1885.9666666666667</v>
      </c>
      <c r="I185" s="382">
        <v>1897.9333333333334</v>
      </c>
      <c r="J185" s="382">
        <v>1918.4166666666667</v>
      </c>
      <c r="K185" s="381">
        <v>1877.45</v>
      </c>
      <c r="L185" s="381">
        <v>1845</v>
      </c>
      <c r="M185" s="381">
        <v>6.9847299999999999</v>
      </c>
      <c r="N185" s="1"/>
      <c r="O185" s="1"/>
    </row>
    <row r="186" spans="1:15" ht="12.75" customHeight="1">
      <c r="A186" s="33">
        <v>176</v>
      </c>
      <c r="B186" s="441" t="s">
        <v>376</v>
      </c>
      <c r="C186" s="381">
        <v>220.7</v>
      </c>
      <c r="D186" s="382">
        <v>223.36666666666667</v>
      </c>
      <c r="E186" s="382">
        <v>212.33333333333334</v>
      </c>
      <c r="F186" s="382">
        <v>203.96666666666667</v>
      </c>
      <c r="G186" s="382">
        <v>192.93333333333334</v>
      </c>
      <c r="H186" s="382">
        <v>231.73333333333335</v>
      </c>
      <c r="I186" s="382">
        <v>242.76666666666665</v>
      </c>
      <c r="J186" s="382">
        <v>251.13333333333335</v>
      </c>
      <c r="K186" s="381">
        <v>234.4</v>
      </c>
      <c r="L186" s="381">
        <v>215</v>
      </c>
      <c r="M186" s="381">
        <v>113.84492</v>
      </c>
      <c r="N186" s="1"/>
      <c r="O186" s="1"/>
    </row>
    <row r="187" spans="1:15" ht="12.75" customHeight="1">
      <c r="A187" s="33">
        <v>177</v>
      </c>
      <c r="B187" s="441" t="s">
        <v>377</v>
      </c>
      <c r="C187" s="381">
        <v>1949.65</v>
      </c>
      <c r="D187" s="382">
        <v>1948.3333333333333</v>
      </c>
      <c r="E187" s="382">
        <v>1929.3666666666666</v>
      </c>
      <c r="F187" s="382">
        <v>1909.0833333333333</v>
      </c>
      <c r="G187" s="382">
        <v>1890.1166666666666</v>
      </c>
      <c r="H187" s="382">
        <v>1968.6166666666666</v>
      </c>
      <c r="I187" s="382">
        <v>1987.5833333333333</v>
      </c>
      <c r="J187" s="382">
        <v>2007.8666666666666</v>
      </c>
      <c r="K187" s="381">
        <v>1967.3</v>
      </c>
      <c r="L187" s="381">
        <v>1928.05</v>
      </c>
      <c r="M187" s="381">
        <v>1.01173</v>
      </c>
      <c r="N187" s="1"/>
      <c r="O187" s="1"/>
    </row>
    <row r="188" spans="1:15" ht="12.75" customHeight="1">
      <c r="A188" s="33">
        <v>178</v>
      </c>
      <c r="B188" s="441" t="s">
        <v>383</v>
      </c>
      <c r="C188" s="381">
        <v>128.05000000000001</v>
      </c>
      <c r="D188" s="382">
        <v>127.83333333333336</v>
      </c>
      <c r="E188" s="382">
        <v>126.51666666666671</v>
      </c>
      <c r="F188" s="382">
        <v>124.98333333333335</v>
      </c>
      <c r="G188" s="382">
        <v>123.6666666666667</v>
      </c>
      <c r="H188" s="382">
        <v>129.36666666666673</v>
      </c>
      <c r="I188" s="382">
        <v>130.68333333333334</v>
      </c>
      <c r="J188" s="382">
        <v>132.21666666666673</v>
      </c>
      <c r="K188" s="381">
        <v>129.15</v>
      </c>
      <c r="L188" s="381">
        <v>126.3</v>
      </c>
      <c r="M188" s="381">
        <v>19.0501</v>
      </c>
      <c r="N188" s="1"/>
      <c r="O188" s="1"/>
    </row>
    <row r="189" spans="1:15" ht="12.75" customHeight="1">
      <c r="A189" s="33">
        <v>179</v>
      </c>
      <c r="B189" s="441" t="s">
        <v>261</v>
      </c>
      <c r="C189" s="381">
        <v>326.2</v>
      </c>
      <c r="D189" s="382">
        <v>325.29999999999995</v>
      </c>
      <c r="E189" s="382">
        <v>318.19999999999993</v>
      </c>
      <c r="F189" s="382">
        <v>310.2</v>
      </c>
      <c r="G189" s="382">
        <v>303.09999999999997</v>
      </c>
      <c r="H189" s="382">
        <v>333.2999999999999</v>
      </c>
      <c r="I189" s="382">
        <v>340.39999999999992</v>
      </c>
      <c r="J189" s="382">
        <v>348.39999999999986</v>
      </c>
      <c r="K189" s="381">
        <v>332.4</v>
      </c>
      <c r="L189" s="381">
        <v>317.3</v>
      </c>
      <c r="M189" s="381">
        <v>25.777180000000001</v>
      </c>
      <c r="N189" s="1"/>
      <c r="O189" s="1"/>
    </row>
    <row r="190" spans="1:15" ht="12.75" customHeight="1">
      <c r="A190" s="33">
        <v>180</v>
      </c>
      <c r="B190" s="441" t="s">
        <v>378</v>
      </c>
      <c r="C190" s="381">
        <v>721.25</v>
      </c>
      <c r="D190" s="382">
        <v>705.56666666666661</v>
      </c>
      <c r="E190" s="382">
        <v>681.68333333333317</v>
      </c>
      <c r="F190" s="382">
        <v>642.11666666666656</v>
      </c>
      <c r="G190" s="382">
        <v>618.23333333333312</v>
      </c>
      <c r="H190" s="382">
        <v>745.13333333333321</v>
      </c>
      <c r="I190" s="382">
        <v>769.01666666666665</v>
      </c>
      <c r="J190" s="382">
        <v>808.58333333333326</v>
      </c>
      <c r="K190" s="381">
        <v>729.45</v>
      </c>
      <c r="L190" s="381">
        <v>666</v>
      </c>
      <c r="M190" s="381">
        <v>21.119129999999998</v>
      </c>
      <c r="N190" s="1"/>
      <c r="O190" s="1"/>
    </row>
    <row r="191" spans="1:15" ht="12.75" customHeight="1">
      <c r="A191" s="33">
        <v>181</v>
      </c>
      <c r="B191" s="441" t="s">
        <v>112</v>
      </c>
      <c r="C191" s="381">
        <v>713.5</v>
      </c>
      <c r="D191" s="382">
        <v>713.44999999999993</v>
      </c>
      <c r="E191" s="382">
        <v>708.89999999999986</v>
      </c>
      <c r="F191" s="382">
        <v>704.3</v>
      </c>
      <c r="G191" s="382">
        <v>699.74999999999989</v>
      </c>
      <c r="H191" s="382">
        <v>718.04999999999984</v>
      </c>
      <c r="I191" s="382">
        <v>722.5999999999998</v>
      </c>
      <c r="J191" s="382">
        <v>727.19999999999982</v>
      </c>
      <c r="K191" s="381">
        <v>718</v>
      </c>
      <c r="L191" s="381">
        <v>708.85</v>
      </c>
      <c r="M191" s="381">
        <v>7.2394800000000004</v>
      </c>
      <c r="N191" s="1"/>
      <c r="O191" s="1"/>
    </row>
    <row r="192" spans="1:15" ht="12.75" customHeight="1">
      <c r="A192" s="33">
        <v>182</v>
      </c>
      <c r="B192" s="441" t="s">
        <v>262</v>
      </c>
      <c r="C192" s="381">
        <v>1312.6</v>
      </c>
      <c r="D192" s="382">
        <v>1305.6833333333332</v>
      </c>
      <c r="E192" s="382">
        <v>1292.0666666666664</v>
      </c>
      <c r="F192" s="382">
        <v>1271.5333333333333</v>
      </c>
      <c r="G192" s="382">
        <v>1257.9166666666665</v>
      </c>
      <c r="H192" s="382">
        <v>1326.2166666666662</v>
      </c>
      <c r="I192" s="382">
        <v>1339.833333333333</v>
      </c>
      <c r="J192" s="382">
        <v>1360.3666666666661</v>
      </c>
      <c r="K192" s="381">
        <v>1319.3</v>
      </c>
      <c r="L192" s="381">
        <v>1285.1500000000001</v>
      </c>
      <c r="M192" s="381">
        <v>8.4627099999999995</v>
      </c>
      <c r="N192" s="1"/>
      <c r="O192" s="1"/>
    </row>
    <row r="193" spans="1:15" ht="12.75" customHeight="1">
      <c r="A193" s="33">
        <v>183</v>
      </c>
      <c r="B193" s="441" t="s">
        <v>387</v>
      </c>
      <c r="C193" s="381">
        <v>1339.55</v>
      </c>
      <c r="D193" s="382">
        <v>1341.8333333333333</v>
      </c>
      <c r="E193" s="382">
        <v>1324.6666666666665</v>
      </c>
      <c r="F193" s="382">
        <v>1309.7833333333333</v>
      </c>
      <c r="G193" s="382">
        <v>1292.6166666666666</v>
      </c>
      <c r="H193" s="382">
        <v>1356.7166666666665</v>
      </c>
      <c r="I193" s="382">
        <v>1373.883333333333</v>
      </c>
      <c r="J193" s="382">
        <v>1388.7666666666664</v>
      </c>
      <c r="K193" s="381">
        <v>1359</v>
      </c>
      <c r="L193" s="381">
        <v>1326.95</v>
      </c>
      <c r="M193" s="381">
        <v>2.0768900000000001</v>
      </c>
      <c r="N193" s="1"/>
      <c r="O193" s="1"/>
    </row>
    <row r="194" spans="1:15" ht="12.75" customHeight="1">
      <c r="A194" s="33">
        <v>184</v>
      </c>
      <c r="B194" s="441" t="s">
        <v>841</v>
      </c>
      <c r="C194" s="381">
        <v>22.45</v>
      </c>
      <c r="D194" s="382">
        <v>22.533333333333331</v>
      </c>
      <c r="E194" s="382">
        <v>22.166666666666664</v>
      </c>
      <c r="F194" s="382">
        <v>21.883333333333333</v>
      </c>
      <c r="G194" s="382">
        <v>21.516666666666666</v>
      </c>
      <c r="H194" s="382">
        <v>22.816666666666663</v>
      </c>
      <c r="I194" s="382">
        <v>23.18333333333333</v>
      </c>
      <c r="J194" s="382">
        <v>23.466666666666661</v>
      </c>
      <c r="K194" s="381">
        <v>22.9</v>
      </c>
      <c r="L194" s="381">
        <v>22.25</v>
      </c>
      <c r="M194" s="381">
        <v>49.429949999999998</v>
      </c>
      <c r="N194" s="1"/>
      <c r="O194" s="1"/>
    </row>
    <row r="195" spans="1:15" ht="12.75" customHeight="1">
      <c r="A195" s="33">
        <v>185</v>
      </c>
      <c r="B195" s="441" t="s">
        <v>388</v>
      </c>
      <c r="C195" s="381">
        <v>1224.8499999999999</v>
      </c>
      <c r="D195" s="382">
        <v>1223.9333333333332</v>
      </c>
      <c r="E195" s="382">
        <v>1215.0666666666664</v>
      </c>
      <c r="F195" s="382">
        <v>1205.2833333333333</v>
      </c>
      <c r="G195" s="382">
        <v>1196.4166666666665</v>
      </c>
      <c r="H195" s="382">
        <v>1233.7166666666662</v>
      </c>
      <c r="I195" s="382">
        <v>1242.583333333333</v>
      </c>
      <c r="J195" s="382">
        <v>1252.3666666666661</v>
      </c>
      <c r="K195" s="381">
        <v>1232.8</v>
      </c>
      <c r="L195" s="381">
        <v>1214.1500000000001</v>
      </c>
      <c r="M195" s="381">
        <v>0.24481</v>
      </c>
      <c r="N195" s="1"/>
      <c r="O195" s="1"/>
    </row>
    <row r="196" spans="1:15" ht="12.75" customHeight="1">
      <c r="A196" s="33">
        <v>186</v>
      </c>
      <c r="B196" s="441" t="s">
        <v>113</v>
      </c>
      <c r="C196" s="381">
        <v>1355.85</v>
      </c>
      <c r="D196" s="382">
        <v>1357.95</v>
      </c>
      <c r="E196" s="382">
        <v>1337.9</v>
      </c>
      <c r="F196" s="382">
        <v>1319.95</v>
      </c>
      <c r="G196" s="382">
        <v>1299.9000000000001</v>
      </c>
      <c r="H196" s="382">
        <v>1375.9</v>
      </c>
      <c r="I196" s="382">
        <v>1395.9499999999998</v>
      </c>
      <c r="J196" s="382">
        <v>1413.9</v>
      </c>
      <c r="K196" s="381">
        <v>1378</v>
      </c>
      <c r="L196" s="381">
        <v>1340</v>
      </c>
      <c r="M196" s="381">
        <v>8.0649200000000008</v>
      </c>
      <c r="N196" s="1"/>
      <c r="O196" s="1"/>
    </row>
    <row r="197" spans="1:15" ht="12.75" customHeight="1">
      <c r="A197" s="33">
        <v>187</v>
      </c>
      <c r="B197" s="441" t="s">
        <v>114</v>
      </c>
      <c r="C197" s="381">
        <v>1352.15</v>
      </c>
      <c r="D197" s="382">
        <v>1346.8833333333334</v>
      </c>
      <c r="E197" s="382">
        <v>1336.666666666667</v>
      </c>
      <c r="F197" s="382">
        <v>1321.1833333333336</v>
      </c>
      <c r="G197" s="382">
        <v>1310.9666666666672</v>
      </c>
      <c r="H197" s="382">
        <v>1362.3666666666668</v>
      </c>
      <c r="I197" s="382">
        <v>1372.5833333333335</v>
      </c>
      <c r="J197" s="382">
        <v>1388.0666666666666</v>
      </c>
      <c r="K197" s="381">
        <v>1357.1</v>
      </c>
      <c r="L197" s="381">
        <v>1331.4</v>
      </c>
      <c r="M197" s="381">
        <v>31.620439999999999</v>
      </c>
      <c r="N197" s="1"/>
      <c r="O197" s="1"/>
    </row>
    <row r="198" spans="1:15" ht="12.75" customHeight="1">
      <c r="A198" s="33">
        <v>188</v>
      </c>
      <c r="B198" s="441" t="s">
        <v>115</v>
      </c>
      <c r="C198" s="381">
        <v>2737.5</v>
      </c>
      <c r="D198" s="382">
        <v>2734.1833333333329</v>
      </c>
      <c r="E198" s="382">
        <v>2716.3666666666659</v>
      </c>
      <c r="F198" s="382">
        <v>2695.2333333333331</v>
      </c>
      <c r="G198" s="382">
        <v>2677.4166666666661</v>
      </c>
      <c r="H198" s="382">
        <v>2755.3166666666657</v>
      </c>
      <c r="I198" s="382">
        <v>2773.1333333333323</v>
      </c>
      <c r="J198" s="382">
        <v>2794.2666666666655</v>
      </c>
      <c r="K198" s="381">
        <v>2752</v>
      </c>
      <c r="L198" s="381">
        <v>2713.05</v>
      </c>
      <c r="M198" s="381">
        <v>26.956340000000001</v>
      </c>
      <c r="N198" s="1"/>
      <c r="O198" s="1"/>
    </row>
    <row r="199" spans="1:15" ht="12.75" customHeight="1">
      <c r="A199" s="33">
        <v>189</v>
      </c>
      <c r="B199" s="441" t="s">
        <v>116</v>
      </c>
      <c r="C199" s="381">
        <v>2491.3000000000002</v>
      </c>
      <c r="D199" s="382">
        <v>2488.4500000000003</v>
      </c>
      <c r="E199" s="382">
        <v>2467.9000000000005</v>
      </c>
      <c r="F199" s="382">
        <v>2444.5000000000005</v>
      </c>
      <c r="G199" s="382">
        <v>2423.9500000000007</v>
      </c>
      <c r="H199" s="382">
        <v>2511.8500000000004</v>
      </c>
      <c r="I199" s="382">
        <v>2532.4000000000005</v>
      </c>
      <c r="J199" s="382">
        <v>2555.8000000000002</v>
      </c>
      <c r="K199" s="381">
        <v>2509</v>
      </c>
      <c r="L199" s="381">
        <v>2465.0500000000002</v>
      </c>
      <c r="M199" s="381">
        <v>1.6295999999999999</v>
      </c>
      <c r="N199" s="1"/>
      <c r="O199" s="1"/>
    </row>
    <row r="200" spans="1:15" ht="12.75" customHeight="1">
      <c r="A200" s="33">
        <v>190</v>
      </c>
      <c r="B200" s="441" t="s">
        <v>117</v>
      </c>
      <c r="C200" s="381">
        <v>1556.65</v>
      </c>
      <c r="D200" s="382">
        <v>1561.7666666666667</v>
      </c>
      <c r="E200" s="382">
        <v>1546.8833333333332</v>
      </c>
      <c r="F200" s="382">
        <v>1537.1166666666666</v>
      </c>
      <c r="G200" s="382">
        <v>1522.2333333333331</v>
      </c>
      <c r="H200" s="382">
        <v>1571.5333333333333</v>
      </c>
      <c r="I200" s="382">
        <v>1586.416666666667</v>
      </c>
      <c r="J200" s="382">
        <v>1596.1833333333334</v>
      </c>
      <c r="K200" s="381">
        <v>1576.65</v>
      </c>
      <c r="L200" s="381">
        <v>1552</v>
      </c>
      <c r="M200" s="381">
        <v>105.42765</v>
      </c>
      <c r="N200" s="1"/>
      <c r="O200" s="1"/>
    </row>
    <row r="201" spans="1:15" ht="12.75" customHeight="1">
      <c r="A201" s="33">
        <v>191</v>
      </c>
      <c r="B201" s="441" t="s">
        <v>118</v>
      </c>
      <c r="C201" s="381">
        <v>673.25</v>
      </c>
      <c r="D201" s="382">
        <v>668.6</v>
      </c>
      <c r="E201" s="382">
        <v>662.95</v>
      </c>
      <c r="F201" s="382">
        <v>652.65</v>
      </c>
      <c r="G201" s="382">
        <v>647</v>
      </c>
      <c r="H201" s="382">
        <v>678.90000000000009</v>
      </c>
      <c r="I201" s="382">
        <v>684.55</v>
      </c>
      <c r="J201" s="382">
        <v>694.85000000000014</v>
      </c>
      <c r="K201" s="381">
        <v>674.25</v>
      </c>
      <c r="L201" s="381">
        <v>658.3</v>
      </c>
      <c r="M201" s="381">
        <v>20.91488</v>
      </c>
      <c r="N201" s="1"/>
      <c r="O201" s="1"/>
    </row>
    <row r="202" spans="1:15" ht="12.75" customHeight="1">
      <c r="A202" s="33">
        <v>192</v>
      </c>
      <c r="B202" s="441" t="s">
        <v>385</v>
      </c>
      <c r="C202" s="381">
        <v>1883.95</v>
      </c>
      <c r="D202" s="382">
        <v>1866.9833333333333</v>
      </c>
      <c r="E202" s="382">
        <v>1825.9666666666667</v>
      </c>
      <c r="F202" s="382">
        <v>1767.9833333333333</v>
      </c>
      <c r="G202" s="382">
        <v>1726.9666666666667</v>
      </c>
      <c r="H202" s="382">
        <v>1924.9666666666667</v>
      </c>
      <c r="I202" s="382">
        <v>1965.9833333333336</v>
      </c>
      <c r="J202" s="382">
        <v>2023.9666666666667</v>
      </c>
      <c r="K202" s="381">
        <v>1908</v>
      </c>
      <c r="L202" s="381">
        <v>1809</v>
      </c>
      <c r="M202" s="381">
        <v>12.31438</v>
      </c>
      <c r="N202" s="1"/>
      <c r="O202" s="1"/>
    </row>
    <row r="203" spans="1:15" ht="12.75" customHeight="1">
      <c r="A203" s="33">
        <v>193</v>
      </c>
      <c r="B203" s="441" t="s">
        <v>389</v>
      </c>
      <c r="C203" s="381">
        <v>239.45</v>
      </c>
      <c r="D203" s="382">
        <v>240.21666666666667</v>
      </c>
      <c r="E203" s="382">
        <v>237.23333333333335</v>
      </c>
      <c r="F203" s="382">
        <v>235.01666666666668</v>
      </c>
      <c r="G203" s="382">
        <v>232.03333333333336</v>
      </c>
      <c r="H203" s="382">
        <v>242.43333333333334</v>
      </c>
      <c r="I203" s="382">
        <v>245.41666666666663</v>
      </c>
      <c r="J203" s="382">
        <v>247.63333333333333</v>
      </c>
      <c r="K203" s="381">
        <v>243.2</v>
      </c>
      <c r="L203" s="381">
        <v>238</v>
      </c>
      <c r="M203" s="381">
        <v>1.4851799999999999</v>
      </c>
      <c r="N203" s="1"/>
      <c r="O203" s="1"/>
    </row>
    <row r="204" spans="1:15" ht="12.75" customHeight="1">
      <c r="A204" s="33">
        <v>194</v>
      </c>
      <c r="B204" s="441" t="s">
        <v>390</v>
      </c>
      <c r="C204" s="381">
        <v>137.65</v>
      </c>
      <c r="D204" s="382">
        <v>138.29999999999998</v>
      </c>
      <c r="E204" s="382">
        <v>135.59999999999997</v>
      </c>
      <c r="F204" s="382">
        <v>133.54999999999998</v>
      </c>
      <c r="G204" s="382">
        <v>130.84999999999997</v>
      </c>
      <c r="H204" s="382">
        <v>140.34999999999997</v>
      </c>
      <c r="I204" s="382">
        <v>143.04999999999995</v>
      </c>
      <c r="J204" s="382">
        <v>145.09999999999997</v>
      </c>
      <c r="K204" s="381">
        <v>141</v>
      </c>
      <c r="L204" s="381">
        <v>136.25</v>
      </c>
      <c r="M204" s="381">
        <v>12.14559</v>
      </c>
      <c r="N204" s="1"/>
      <c r="O204" s="1"/>
    </row>
    <row r="205" spans="1:15" ht="12.75" customHeight="1">
      <c r="A205" s="33">
        <v>195</v>
      </c>
      <c r="B205" s="441" t="s">
        <v>119</v>
      </c>
      <c r="C205" s="381">
        <v>2590.5</v>
      </c>
      <c r="D205" s="382">
        <v>2582.5</v>
      </c>
      <c r="E205" s="382">
        <v>2570</v>
      </c>
      <c r="F205" s="382">
        <v>2549.5</v>
      </c>
      <c r="G205" s="382">
        <v>2537</v>
      </c>
      <c r="H205" s="382">
        <v>2603</v>
      </c>
      <c r="I205" s="382">
        <v>2615.5</v>
      </c>
      <c r="J205" s="382">
        <v>2636</v>
      </c>
      <c r="K205" s="381">
        <v>2595</v>
      </c>
      <c r="L205" s="381">
        <v>2562</v>
      </c>
      <c r="M205" s="381">
        <v>4.1071600000000004</v>
      </c>
      <c r="N205" s="1"/>
      <c r="O205" s="1"/>
    </row>
    <row r="206" spans="1:15" ht="12.75" customHeight="1">
      <c r="A206" s="33">
        <v>196</v>
      </c>
      <c r="B206" s="441" t="s">
        <v>386</v>
      </c>
      <c r="C206" s="381">
        <v>85.1</v>
      </c>
      <c r="D206" s="382">
        <v>84.899999999999991</v>
      </c>
      <c r="E206" s="382">
        <v>83.249999999999986</v>
      </c>
      <c r="F206" s="382">
        <v>81.399999999999991</v>
      </c>
      <c r="G206" s="382">
        <v>79.749999999999986</v>
      </c>
      <c r="H206" s="382">
        <v>86.749999999999986</v>
      </c>
      <c r="I206" s="382">
        <v>88.399999999999991</v>
      </c>
      <c r="J206" s="382">
        <v>90.249999999999986</v>
      </c>
      <c r="K206" s="381">
        <v>86.55</v>
      </c>
      <c r="L206" s="381">
        <v>83.05</v>
      </c>
      <c r="M206" s="381">
        <v>166.92570000000001</v>
      </c>
      <c r="N206" s="1"/>
      <c r="O206" s="1"/>
    </row>
    <row r="207" spans="1:15" ht="12.75" customHeight="1">
      <c r="A207" s="33">
        <v>197</v>
      </c>
      <c r="B207" s="441" t="s">
        <v>842</v>
      </c>
      <c r="C207" s="381">
        <v>3083.5</v>
      </c>
      <c r="D207" s="382">
        <v>3092.7000000000003</v>
      </c>
      <c r="E207" s="382">
        <v>3050.8000000000006</v>
      </c>
      <c r="F207" s="382">
        <v>3018.1000000000004</v>
      </c>
      <c r="G207" s="382">
        <v>2976.2000000000007</v>
      </c>
      <c r="H207" s="382">
        <v>3125.4000000000005</v>
      </c>
      <c r="I207" s="382">
        <v>3167.3</v>
      </c>
      <c r="J207" s="382">
        <v>3200.0000000000005</v>
      </c>
      <c r="K207" s="381">
        <v>3134.6</v>
      </c>
      <c r="L207" s="381">
        <v>3060</v>
      </c>
      <c r="M207" s="381">
        <v>2.2881200000000002</v>
      </c>
      <c r="N207" s="1"/>
      <c r="O207" s="1"/>
    </row>
    <row r="208" spans="1:15" ht="12.75" customHeight="1">
      <c r="A208" s="33">
        <v>198</v>
      </c>
      <c r="B208" s="441" t="s">
        <v>828</v>
      </c>
      <c r="C208" s="381">
        <v>509.65</v>
      </c>
      <c r="D208" s="382">
        <v>511.2166666666667</v>
      </c>
      <c r="E208" s="382">
        <v>497.43333333333339</v>
      </c>
      <c r="F208" s="382">
        <v>485.2166666666667</v>
      </c>
      <c r="G208" s="382">
        <v>471.43333333333339</v>
      </c>
      <c r="H208" s="382">
        <v>523.43333333333339</v>
      </c>
      <c r="I208" s="382">
        <v>537.2166666666667</v>
      </c>
      <c r="J208" s="382">
        <v>549.43333333333339</v>
      </c>
      <c r="K208" s="381">
        <v>525</v>
      </c>
      <c r="L208" s="381">
        <v>499</v>
      </c>
      <c r="M208" s="381">
        <v>3.9388700000000001</v>
      </c>
      <c r="N208" s="1"/>
      <c r="O208" s="1"/>
    </row>
    <row r="209" spans="1:15" ht="12.75" customHeight="1">
      <c r="A209" s="33">
        <v>199</v>
      </c>
      <c r="B209" s="441" t="s">
        <v>121</v>
      </c>
      <c r="C209" s="381">
        <v>497.95</v>
      </c>
      <c r="D209" s="382">
        <v>496.59999999999997</v>
      </c>
      <c r="E209" s="382">
        <v>492.34999999999991</v>
      </c>
      <c r="F209" s="382">
        <v>486.74999999999994</v>
      </c>
      <c r="G209" s="382">
        <v>482.49999999999989</v>
      </c>
      <c r="H209" s="382">
        <v>502.19999999999993</v>
      </c>
      <c r="I209" s="382">
        <v>506.45000000000005</v>
      </c>
      <c r="J209" s="382">
        <v>512.04999999999995</v>
      </c>
      <c r="K209" s="381">
        <v>500.85</v>
      </c>
      <c r="L209" s="381">
        <v>491</v>
      </c>
      <c r="M209" s="381">
        <v>92.965869999999995</v>
      </c>
      <c r="N209" s="1"/>
      <c r="O209" s="1"/>
    </row>
    <row r="210" spans="1:15" ht="12.75" customHeight="1">
      <c r="A210" s="33">
        <v>200</v>
      </c>
      <c r="B210" s="441" t="s">
        <v>391</v>
      </c>
      <c r="C210" s="381">
        <v>133.9</v>
      </c>
      <c r="D210" s="382">
        <v>132.88333333333335</v>
      </c>
      <c r="E210" s="382">
        <v>130.81666666666672</v>
      </c>
      <c r="F210" s="382">
        <v>127.73333333333338</v>
      </c>
      <c r="G210" s="382">
        <v>125.66666666666674</v>
      </c>
      <c r="H210" s="382">
        <v>135.9666666666667</v>
      </c>
      <c r="I210" s="382">
        <v>138.03333333333336</v>
      </c>
      <c r="J210" s="382">
        <v>141.11666666666667</v>
      </c>
      <c r="K210" s="381">
        <v>134.94999999999999</v>
      </c>
      <c r="L210" s="381">
        <v>129.80000000000001</v>
      </c>
      <c r="M210" s="381">
        <v>48.45617</v>
      </c>
      <c r="N210" s="1"/>
      <c r="O210" s="1"/>
    </row>
    <row r="211" spans="1:15" ht="12.75" customHeight="1">
      <c r="A211" s="33">
        <v>201</v>
      </c>
      <c r="B211" s="441" t="s">
        <v>122</v>
      </c>
      <c r="C211" s="381">
        <v>319.14999999999998</v>
      </c>
      <c r="D211" s="382">
        <v>320.55</v>
      </c>
      <c r="E211" s="382">
        <v>315.25</v>
      </c>
      <c r="F211" s="382">
        <v>311.34999999999997</v>
      </c>
      <c r="G211" s="382">
        <v>306.04999999999995</v>
      </c>
      <c r="H211" s="382">
        <v>324.45000000000005</v>
      </c>
      <c r="I211" s="382">
        <v>329.75000000000011</v>
      </c>
      <c r="J211" s="382">
        <v>333.65000000000009</v>
      </c>
      <c r="K211" s="381">
        <v>325.85000000000002</v>
      </c>
      <c r="L211" s="381">
        <v>316.64999999999998</v>
      </c>
      <c r="M211" s="381">
        <v>31.66104</v>
      </c>
      <c r="N211" s="1"/>
      <c r="O211" s="1"/>
    </row>
    <row r="212" spans="1:15" ht="12.75" customHeight="1">
      <c r="A212" s="33">
        <v>202</v>
      </c>
      <c r="B212" s="441" t="s">
        <v>123</v>
      </c>
      <c r="C212" s="381">
        <v>2413.15</v>
      </c>
      <c r="D212" s="382">
        <v>2409.2166666666667</v>
      </c>
      <c r="E212" s="382">
        <v>2402.4333333333334</v>
      </c>
      <c r="F212" s="382">
        <v>2391.7166666666667</v>
      </c>
      <c r="G212" s="382">
        <v>2384.9333333333334</v>
      </c>
      <c r="H212" s="382">
        <v>2419.9333333333334</v>
      </c>
      <c r="I212" s="382">
        <v>2426.7166666666672</v>
      </c>
      <c r="J212" s="382">
        <v>2437.4333333333334</v>
      </c>
      <c r="K212" s="381">
        <v>2416</v>
      </c>
      <c r="L212" s="381">
        <v>2398.5</v>
      </c>
      <c r="M212" s="381">
        <v>14.875540000000001</v>
      </c>
      <c r="N212" s="1"/>
      <c r="O212" s="1"/>
    </row>
    <row r="213" spans="1:15" ht="12.75" customHeight="1">
      <c r="A213" s="33">
        <v>203</v>
      </c>
      <c r="B213" s="441" t="s">
        <v>263</v>
      </c>
      <c r="C213" s="381">
        <v>330.7</v>
      </c>
      <c r="D213" s="382">
        <v>329.81666666666666</v>
      </c>
      <c r="E213" s="382">
        <v>327.88333333333333</v>
      </c>
      <c r="F213" s="382">
        <v>325.06666666666666</v>
      </c>
      <c r="G213" s="382">
        <v>323.13333333333333</v>
      </c>
      <c r="H213" s="382">
        <v>332.63333333333333</v>
      </c>
      <c r="I213" s="382">
        <v>334.56666666666661</v>
      </c>
      <c r="J213" s="382">
        <v>337.38333333333333</v>
      </c>
      <c r="K213" s="381">
        <v>331.75</v>
      </c>
      <c r="L213" s="381">
        <v>327</v>
      </c>
      <c r="M213" s="381">
        <v>4.0532000000000004</v>
      </c>
      <c r="N213" s="1"/>
      <c r="O213" s="1"/>
    </row>
    <row r="214" spans="1:15" ht="12.75" customHeight="1">
      <c r="A214" s="33">
        <v>204</v>
      </c>
      <c r="B214" s="441" t="s">
        <v>843</v>
      </c>
      <c r="C214" s="381">
        <v>804.75</v>
      </c>
      <c r="D214" s="382">
        <v>813.68333333333339</v>
      </c>
      <c r="E214" s="382">
        <v>789.56666666666683</v>
      </c>
      <c r="F214" s="382">
        <v>774.38333333333344</v>
      </c>
      <c r="G214" s="382">
        <v>750.26666666666688</v>
      </c>
      <c r="H214" s="382">
        <v>828.86666666666679</v>
      </c>
      <c r="I214" s="382">
        <v>852.98333333333335</v>
      </c>
      <c r="J214" s="382">
        <v>868.16666666666674</v>
      </c>
      <c r="K214" s="381">
        <v>837.8</v>
      </c>
      <c r="L214" s="381">
        <v>798.5</v>
      </c>
      <c r="M214" s="381">
        <v>1.34266</v>
      </c>
      <c r="N214" s="1"/>
      <c r="O214" s="1"/>
    </row>
    <row r="215" spans="1:15" ht="12.75" customHeight="1">
      <c r="A215" s="33">
        <v>205</v>
      </c>
      <c r="B215" s="441" t="s">
        <v>392</v>
      </c>
      <c r="C215" s="381">
        <v>43637.45</v>
      </c>
      <c r="D215" s="382">
        <v>43690.183333333327</v>
      </c>
      <c r="E215" s="382">
        <v>43410.366666666654</v>
      </c>
      <c r="F215" s="382">
        <v>43183.283333333326</v>
      </c>
      <c r="G215" s="382">
        <v>42903.466666666653</v>
      </c>
      <c r="H215" s="382">
        <v>43917.266666666656</v>
      </c>
      <c r="I215" s="382">
        <v>44197.083333333321</v>
      </c>
      <c r="J215" s="382">
        <v>44424.166666666657</v>
      </c>
      <c r="K215" s="381">
        <v>43970</v>
      </c>
      <c r="L215" s="381">
        <v>43463.1</v>
      </c>
      <c r="M215" s="381">
        <v>0.11700000000000001</v>
      </c>
      <c r="N215" s="1"/>
      <c r="O215" s="1"/>
    </row>
    <row r="216" spans="1:15" ht="12.75" customHeight="1">
      <c r="A216" s="33">
        <v>206</v>
      </c>
      <c r="B216" s="441" t="s">
        <v>393</v>
      </c>
      <c r="C216" s="381">
        <v>42.45</v>
      </c>
      <c r="D216" s="382">
        <v>42.483333333333334</v>
      </c>
      <c r="E216" s="382">
        <v>41.266666666666666</v>
      </c>
      <c r="F216" s="382">
        <v>40.083333333333329</v>
      </c>
      <c r="G216" s="382">
        <v>38.86666666666666</v>
      </c>
      <c r="H216" s="382">
        <v>43.666666666666671</v>
      </c>
      <c r="I216" s="382">
        <v>44.88333333333334</v>
      </c>
      <c r="J216" s="382">
        <v>46.066666666666677</v>
      </c>
      <c r="K216" s="381">
        <v>43.7</v>
      </c>
      <c r="L216" s="381">
        <v>41.3</v>
      </c>
      <c r="M216" s="381">
        <v>54.552280000000003</v>
      </c>
      <c r="N216" s="1"/>
      <c r="O216" s="1"/>
    </row>
    <row r="217" spans="1:15" ht="12.75" customHeight="1">
      <c r="A217" s="33">
        <v>207</v>
      </c>
      <c r="B217" s="441" t="s">
        <v>405</v>
      </c>
      <c r="C217" s="381">
        <v>173.7</v>
      </c>
      <c r="D217" s="382">
        <v>174.5</v>
      </c>
      <c r="E217" s="382">
        <v>171.5</v>
      </c>
      <c r="F217" s="382">
        <v>169.3</v>
      </c>
      <c r="G217" s="382">
        <v>166.3</v>
      </c>
      <c r="H217" s="382">
        <v>176.7</v>
      </c>
      <c r="I217" s="382">
        <v>179.7</v>
      </c>
      <c r="J217" s="382">
        <v>181.89999999999998</v>
      </c>
      <c r="K217" s="381">
        <v>177.5</v>
      </c>
      <c r="L217" s="381">
        <v>172.3</v>
      </c>
      <c r="M217" s="381">
        <v>128.87975</v>
      </c>
      <c r="N217" s="1"/>
      <c r="O217" s="1"/>
    </row>
    <row r="218" spans="1:15" ht="12.75" customHeight="1">
      <c r="A218" s="33">
        <v>208</v>
      </c>
      <c r="B218" s="441" t="s">
        <v>124</v>
      </c>
      <c r="C218" s="381">
        <v>220.7</v>
      </c>
      <c r="D218" s="382">
        <v>221.33333333333334</v>
      </c>
      <c r="E218" s="382">
        <v>218.86666666666667</v>
      </c>
      <c r="F218" s="382">
        <v>217.03333333333333</v>
      </c>
      <c r="G218" s="382">
        <v>214.56666666666666</v>
      </c>
      <c r="H218" s="382">
        <v>223.16666666666669</v>
      </c>
      <c r="I218" s="382">
        <v>225.63333333333333</v>
      </c>
      <c r="J218" s="382">
        <v>227.4666666666667</v>
      </c>
      <c r="K218" s="381">
        <v>223.8</v>
      </c>
      <c r="L218" s="381">
        <v>219.5</v>
      </c>
      <c r="M218" s="381">
        <v>59.35492</v>
      </c>
      <c r="N218" s="1"/>
      <c r="O218" s="1"/>
    </row>
    <row r="219" spans="1:15" ht="12.75" customHeight="1">
      <c r="A219" s="33">
        <v>209</v>
      </c>
      <c r="B219" s="441" t="s">
        <v>125</v>
      </c>
      <c r="C219" s="381">
        <v>823.75</v>
      </c>
      <c r="D219" s="382">
        <v>820.41666666666663</v>
      </c>
      <c r="E219" s="382">
        <v>815.38333333333321</v>
      </c>
      <c r="F219" s="382">
        <v>807.01666666666654</v>
      </c>
      <c r="G219" s="382">
        <v>801.98333333333312</v>
      </c>
      <c r="H219" s="382">
        <v>828.7833333333333</v>
      </c>
      <c r="I219" s="382">
        <v>833.81666666666683</v>
      </c>
      <c r="J219" s="382">
        <v>842.18333333333339</v>
      </c>
      <c r="K219" s="381">
        <v>825.45</v>
      </c>
      <c r="L219" s="381">
        <v>812.05</v>
      </c>
      <c r="M219" s="381">
        <v>130.34848</v>
      </c>
      <c r="N219" s="1"/>
      <c r="O219" s="1"/>
    </row>
    <row r="220" spans="1:15" ht="12.75" customHeight="1">
      <c r="A220" s="33">
        <v>210</v>
      </c>
      <c r="B220" s="441" t="s">
        <v>126</v>
      </c>
      <c r="C220" s="381">
        <v>1427.1</v>
      </c>
      <c r="D220" s="382">
        <v>1425.0333333333335</v>
      </c>
      <c r="E220" s="382">
        <v>1416.0666666666671</v>
      </c>
      <c r="F220" s="382">
        <v>1405.0333333333335</v>
      </c>
      <c r="G220" s="382">
        <v>1396.0666666666671</v>
      </c>
      <c r="H220" s="382">
        <v>1436.0666666666671</v>
      </c>
      <c r="I220" s="382">
        <v>1445.0333333333338</v>
      </c>
      <c r="J220" s="382">
        <v>1456.0666666666671</v>
      </c>
      <c r="K220" s="381">
        <v>1434</v>
      </c>
      <c r="L220" s="381">
        <v>1414</v>
      </c>
      <c r="M220" s="381">
        <v>3.4400200000000001</v>
      </c>
      <c r="N220" s="1"/>
      <c r="O220" s="1"/>
    </row>
    <row r="221" spans="1:15" ht="12.75" customHeight="1">
      <c r="A221" s="33">
        <v>211</v>
      </c>
      <c r="B221" s="441" t="s">
        <v>127</v>
      </c>
      <c r="C221" s="381">
        <v>588.25</v>
      </c>
      <c r="D221" s="382">
        <v>584.38333333333333</v>
      </c>
      <c r="E221" s="382">
        <v>578.76666666666665</v>
      </c>
      <c r="F221" s="382">
        <v>569.2833333333333</v>
      </c>
      <c r="G221" s="382">
        <v>563.66666666666663</v>
      </c>
      <c r="H221" s="382">
        <v>593.86666666666667</v>
      </c>
      <c r="I221" s="382">
        <v>599.48333333333323</v>
      </c>
      <c r="J221" s="382">
        <v>608.9666666666667</v>
      </c>
      <c r="K221" s="381">
        <v>590</v>
      </c>
      <c r="L221" s="381">
        <v>574.9</v>
      </c>
      <c r="M221" s="381">
        <v>13.436920000000001</v>
      </c>
      <c r="N221" s="1"/>
      <c r="O221" s="1"/>
    </row>
    <row r="222" spans="1:15" ht="12.75" customHeight="1">
      <c r="A222" s="33">
        <v>212</v>
      </c>
      <c r="B222" s="441" t="s">
        <v>409</v>
      </c>
      <c r="C222" s="381">
        <v>264.3</v>
      </c>
      <c r="D222" s="382">
        <v>267.45</v>
      </c>
      <c r="E222" s="382">
        <v>260.14999999999998</v>
      </c>
      <c r="F222" s="382">
        <v>256</v>
      </c>
      <c r="G222" s="382">
        <v>248.7</v>
      </c>
      <c r="H222" s="382">
        <v>271.59999999999997</v>
      </c>
      <c r="I222" s="382">
        <v>278.90000000000003</v>
      </c>
      <c r="J222" s="382">
        <v>283.04999999999995</v>
      </c>
      <c r="K222" s="381">
        <v>274.75</v>
      </c>
      <c r="L222" s="381">
        <v>263.3</v>
      </c>
      <c r="M222" s="381">
        <v>3.1641599999999999</v>
      </c>
      <c r="N222" s="1"/>
      <c r="O222" s="1"/>
    </row>
    <row r="223" spans="1:15" ht="12.75" customHeight="1">
      <c r="A223" s="33">
        <v>213</v>
      </c>
      <c r="B223" s="441" t="s">
        <v>395</v>
      </c>
      <c r="C223" s="381">
        <v>50.4</v>
      </c>
      <c r="D223" s="382">
        <v>50.833333333333336</v>
      </c>
      <c r="E223" s="382">
        <v>49.666666666666671</v>
      </c>
      <c r="F223" s="382">
        <v>48.933333333333337</v>
      </c>
      <c r="G223" s="382">
        <v>47.766666666666673</v>
      </c>
      <c r="H223" s="382">
        <v>51.56666666666667</v>
      </c>
      <c r="I223" s="382">
        <v>52.733333333333341</v>
      </c>
      <c r="J223" s="382">
        <v>53.466666666666669</v>
      </c>
      <c r="K223" s="381">
        <v>52</v>
      </c>
      <c r="L223" s="381">
        <v>50.1</v>
      </c>
      <c r="M223" s="381">
        <v>85.624399999999994</v>
      </c>
      <c r="N223" s="1"/>
      <c r="O223" s="1"/>
    </row>
    <row r="224" spans="1:15" ht="12.75" customHeight="1">
      <c r="A224" s="33">
        <v>214</v>
      </c>
      <c r="B224" s="441" t="s">
        <v>128</v>
      </c>
      <c r="C224" s="381">
        <v>12.8</v>
      </c>
      <c r="D224" s="382">
        <v>12.766666666666666</v>
      </c>
      <c r="E224" s="382">
        <v>12.033333333333331</v>
      </c>
      <c r="F224" s="382">
        <v>11.266666666666666</v>
      </c>
      <c r="G224" s="382">
        <v>10.533333333333331</v>
      </c>
      <c r="H224" s="382">
        <v>13.533333333333331</v>
      </c>
      <c r="I224" s="382">
        <v>14.266666666666666</v>
      </c>
      <c r="J224" s="382">
        <v>15.033333333333331</v>
      </c>
      <c r="K224" s="381">
        <v>13.5</v>
      </c>
      <c r="L224" s="381">
        <v>12</v>
      </c>
      <c r="M224" s="381">
        <v>8569.9585299999999</v>
      </c>
      <c r="N224" s="1"/>
      <c r="O224" s="1"/>
    </row>
    <row r="225" spans="1:15" ht="12.75" customHeight="1">
      <c r="A225" s="33">
        <v>215</v>
      </c>
      <c r="B225" s="441" t="s">
        <v>396</v>
      </c>
      <c r="C225" s="381">
        <v>63.35</v>
      </c>
      <c r="D225" s="382">
        <v>63.583333333333336</v>
      </c>
      <c r="E225" s="382">
        <v>62.766666666666666</v>
      </c>
      <c r="F225" s="382">
        <v>62.18333333333333</v>
      </c>
      <c r="G225" s="382">
        <v>61.36666666666666</v>
      </c>
      <c r="H225" s="382">
        <v>64.166666666666671</v>
      </c>
      <c r="I225" s="382">
        <v>64.983333333333348</v>
      </c>
      <c r="J225" s="382">
        <v>65.566666666666677</v>
      </c>
      <c r="K225" s="381">
        <v>64.400000000000006</v>
      </c>
      <c r="L225" s="381">
        <v>63</v>
      </c>
      <c r="M225" s="381">
        <v>55.061909999999997</v>
      </c>
      <c r="N225" s="1"/>
      <c r="O225" s="1"/>
    </row>
    <row r="226" spans="1:15" ht="12.75" customHeight="1">
      <c r="A226" s="33">
        <v>216</v>
      </c>
      <c r="B226" s="441" t="s">
        <v>129</v>
      </c>
      <c r="C226" s="381">
        <v>49.5</v>
      </c>
      <c r="D226" s="382">
        <v>49.5</v>
      </c>
      <c r="E226" s="382">
        <v>49.15</v>
      </c>
      <c r="F226" s="382">
        <v>48.8</v>
      </c>
      <c r="G226" s="382">
        <v>48.449999999999996</v>
      </c>
      <c r="H226" s="382">
        <v>49.85</v>
      </c>
      <c r="I226" s="382">
        <v>50.199999999999996</v>
      </c>
      <c r="J226" s="382">
        <v>50.550000000000004</v>
      </c>
      <c r="K226" s="381">
        <v>49.85</v>
      </c>
      <c r="L226" s="381">
        <v>49.15</v>
      </c>
      <c r="M226" s="381">
        <v>217.33382</v>
      </c>
      <c r="N226" s="1"/>
      <c r="O226" s="1"/>
    </row>
    <row r="227" spans="1:15" ht="12.75" customHeight="1">
      <c r="A227" s="33">
        <v>217</v>
      </c>
      <c r="B227" s="441" t="s">
        <v>407</v>
      </c>
      <c r="C227" s="381">
        <v>259.75</v>
      </c>
      <c r="D227" s="382">
        <v>259.90000000000003</v>
      </c>
      <c r="E227" s="382">
        <v>258.05000000000007</v>
      </c>
      <c r="F227" s="382">
        <v>256.35000000000002</v>
      </c>
      <c r="G227" s="382">
        <v>254.50000000000006</v>
      </c>
      <c r="H227" s="382">
        <v>261.60000000000008</v>
      </c>
      <c r="I227" s="382">
        <v>263.4500000000001</v>
      </c>
      <c r="J227" s="382">
        <v>265.15000000000009</v>
      </c>
      <c r="K227" s="381">
        <v>261.75</v>
      </c>
      <c r="L227" s="381">
        <v>258.2</v>
      </c>
      <c r="M227" s="381">
        <v>42.217640000000003</v>
      </c>
      <c r="N227" s="1"/>
      <c r="O227" s="1"/>
    </row>
    <row r="228" spans="1:15" ht="12.75" customHeight="1">
      <c r="A228" s="33">
        <v>218</v>
      </c>
      <c r="B228" s="441" t="s">
        <v>397</v>
      </c>
      <c r="C228" s="381">
        <v>1159.2</v>
      </c>
      <c r="D228" s="382">
        <v>1154.3166666666666</v>
      </c>
      <c r="E228" s="382">
        <v>1121.3833333333332</v>
      </c>
      <c r="F228" s="382">
        <v>1083.5666666666666</v>
      </c>
      <c r="G228" s="382">
        <v>1050.6333333333332</v>
      </c>
      <c r="H228" s="382">
        <v>1192.1333333333332</v>
      </c>
      <c r="I228" s="382">
        <v>1225.0666666666666</v>
      </c>
      <c r="J228" s="382">
        <v>1262.8833333333332</v>
      </c>
      <c r="K228" s="381">
        <v>1187.25</v>
      </c>
      <c r="L228" s="381">
        <v>1116.5</v>
      </c>
      <c r="M228" s="381">
        <v>0.12884999999999999</v>
      </c>
      <c r="N228" s="1"/>
      <c r="O228" s="1"/>
    </row>
    <row r="229" spans="1:15" ht="12.75" customHeight="1">
      <c r="A229" s="33">
        <v>219</v>
      </c>
      <c r="B229" s="441" t="s">
        <v>130</v>
      </c>
      <c r="C229" s="381">
        <v>458.35</v>
      </c>
      <c r="D229" s="382">
        <v>460.88333333333338</v>
      </c>
      <c r="E229" s="382">
        <v>454.36666666666679</v>
      </c>
      <c r="F229" s="382">
        <v>450.38333333333338</v>
      </c>
      <c r="G229" s="382">
        <v>443.86666666666679</v>
      </c>
      <c r="H229" s="382">
        <v>464.86666666666679</v>
      </c>
      <c r="I229" s="382">
        <v>471.38333333333333</v>
      </c>
      <c r="J229" s="382">
        <v>475.36666666666679</v>
      </c>
      <c r="K229" s="381">
        <v>467.4</v>
      </c>
      <c r="L229" s="381">
        <v>456.9</v>
      </c>
      <c r="M229" s="381">
        <v>29.66412</v>
      </c>
      <c r="N229" s="1"/>
      <c r="O229" s="1"/>
    </row>
    <row r="230" spans="1:15" ht="12.75" customHeight="1">
      <c r="A230" s="33">
        <v>220</v>
      </c>
      <c r="B230" s="441" t="s">
        <v>398</v>
      </c>
      <c r="C230" s="381">
        <v>312.10000000000002</v>
      </c>
      <c r="D230" s="382">
        <v>311.03333333333336</v>
      </c>
      <c r="E230" s="382">
        <v>307.06666666666672</v>
      </c>
      <c r="F230" s="382">
        <v>302.03333333333336</v>
      </c>
      <c r="G230" s="382">
        <v>298.06666666666672</v>
      </c>
      <c r="H230" s="382">
        <v>316.06666666666672</v>
      </c>
      <c r="I230" s="382">
        <v>320.0333333333333</v>
      </c>
      <c r="J230" s="382">
        <v>325.06666666666672</v>
      </c>
      <c r="K230" s="381">
        <v>315</v>
      </c>
      <c r="L230" s="381">
        <v>306</v>
      </c>
      <c r="M230" s="381">
        <v>4.2717200000000002</v>
      </c>
      <c r="N230" s="1"/>
      <c r="O230" s="1"/>
    </row>
    <row r="231" spans="1:15" ht="12.75" customHeight="1">
      <c r="A231" s="33">
        <v>221</v>
      </c>
      <c r="B231" s="441" t="s">
        <v>399</v>
      </c>
      <c r="C231" s="381">
        <v>1574.2</v>
      </c>
      <c r="D231" s="382">
        <v>1580.9666666666665</v>
      </c>
      <c r="E231" s="382">
        <v>1543.9833333333329</v>
      </c>
      <c r="F231" s="382">
        <v>1513.7666666666664</v>
      </c>
      <c r="G231" s="382">
        <v>1476.7833333333328</v>
      </c>
      <c r="H231" s="382">
        <v>1611.1833333333329</v>
      </c>
      <c r="I231" s="382">
        <v>1648.1666666666665</v>
      </c>
      <c r="J231" s="382">
        <v>1678.383333333333</v>
      </c>
      <c r="K231" s="381">
        <v>1617.95</v>
      </c>
      <c r="L231" s="381">
        <v>1550.75</v>
      </c>
      <c r="M231" s="381">
        <v>0.53893000000000002</v>
      </c>
      <c r="N231" s="1"/>
      <c r="O231" s="1"/>
    </row>
    <row r="232" spans="1:15" ht="12.75" customHeight="1">
      <c r="A232" s="33">
        <v>222</v>
      </c>
      <c r="B232" s="441" t="s">
        <v>131</v>
      </c>
      <c r="C232" s="381">
        <v>208.25</v>
      </c>
      <c r="D232" s="382">
        <v>205.13333333333333</v>
      </c>
      <c r="E232" s="382">
        <v>201.06666666666666</v>
      </c>
      <c r="F232" s="382">
        <v>193.88333333333333</v>
      </c>
      <c r="G232" s="382">
        <v>189.81666666666666</v>
      </c>
      <c r="H232" s="382">
        <v>212.31666666666666</v>
      </c>
      <c r="I232" s="382">
        <v>216.38333333333333</v>
      </c>
      <c r="J232" s="382">
        <v>223.56666666666666</v>
      </c>
      <c r="K232" s="381">
        <v>209.2</v>
      </c>
      <c r="L232" s="381">
        <v>197.95</v>
      </c>
      <c r="M232" s="381">
        <v>135.20393000000001</v>
      </c>
      <c r="N232" s="1"/>
      <c r="O232" s="1"/>
    </row>
    <row r="233" spans="1:15" ht="12.75" customHeight="1">
      <c r="A233" s="33">
        <v>223</v>
      </c>
      <c r="B233" s="441" t="s">
        <v>404</v>
      </c>
      <c r="C233" s="381">
        <v>248.5</v>
      </c>
      <c r="D233" s="382">
        <v>247.28333333333333</v>
      </c>
      <c r="E233" s="382">
        <v>243.76666666666665</v>
      </c>
      <c r="F233" s="382">
        <v>239.03333333333333</v>
      </c>
      <c r="G233" s="382">
        <v>235.51666666666665</v>
      </c>
      <c r="H233" s="382">
        <v>252.01666666666665</v>
      </c>
      <c r="I233" s="382">
        <v>255.53333333333336</v>
      </c>
      <c r="J233" s="382">
        <v>260.26666666666665</v>
      </c>
      <c r="K233" s="381">
        <v>250.8</v>
      </c>
      <c r="L233" s="381">
        <v>242.55</v>
      </c>
      <c r="M233" s="381">
        <v>51.02928</v>
      </c>
      <c r="N233" s="1"/>
      <c r="O233" s="1"/>
    </row>
    <row r="234" spans="1:15" ht="12.75" customHeight="1">
      <c r="A234" s="33">
        <v>224</v>
      </c>
      <c r="B234" s="441" t="s">
        <v>265</v>
      </c>
      <c r="C234" s="381">
        <v>6850.25</v>
      </c>
      <c r="D234" s="382">
        <v>6755.083333333333</v>
      </c>
      <c r="E234" s="382">
        <v>6603.1666666666661</v>
      </c>
      <c r="F234" s="382">
        <v>6356.083333333333</v>
      </c>
      <c r="G234" s="382">
        <v>6204.1666666666661</v>
      </c>
      <c r="H234" s="382">
        <v>7002.1666666666661</v>
      </c>
      <c r="I234" s="382">
        <v>7154.0833333333321</v>
      </c>
      <c r="J234" s="382">
        <v>7401.1666666666661</v>
      </c>
      <c r="K234" s="381">
        <v>6907</v>
      </c>
      <c r="L234" s="381">
        <v>6508</v>
      </c>
      <c r="M234" s="381">
        <v>3.1197499999999998</v>
      </c>
      <c r="N234" s="1"/>
      <c r="O234" s="1"/>
    </row>
    <row r="235" spans="1:15" ht="12.75" customHeight="1">
      <c r="A235" s="33">
        <v>225</v>
      </c>
      <c r="B235" s="441" t="s">
        <v>406</v>
      </c>
      <c r="C235" s="381">
        <v>145.85</v>
      </c>
      <c r="D235" s="382">
        <v>146.5</v>
      </c>
      <c r="E235" s="382">
        <v>144.75</v>
      </c>
      <c r="F235" s="382">
        <v>143.65</v>
      </c>
      <c r="G235" s="382">
        <v>141.9</v>
      </c>
      <c r="H235" s="382">
        <v>147.6</v>
      </c>
      <c r="I235" s="382">
        <v>149.35</v>
      </c>
      <c r="J235" s="382">
        <v>150.44999999999999</v>
      </c>
      <c r="K235" s="381">
        <v>148.25</v>
      </c>
      <c r="L235" s="381">
        <v>145.4</v>
      </c>
      <c r="M235" s="381">
        <v>19.771570000000001</v>
      </c>
      <c r="N235" s="1"/>
      <c r="O235" s="1"/>
    </row>
    <row r="236" spans="1:15" ht="12.75" customHeight="1">
      <c r="A236" s="33">
        <v>226</v>
      </c>
      <c r="B236" s="441" t="s">
        <v>132</v>
      </c>
      <c r="C236" s="381">
        <v>2089</v>
      </c>
      <c r="D236" s="382">
        <v>2076.5666666666666</v>
      </c>
      <c r="E236" s="382">
        <v>2053.1333333333332</v>
      </c>
      <c r="F236" s="382">
        <v>2017.2666666666667</v>
      </c>
      <c r="G236" s="382">
        <v>1993.8333333333333</v>
      </c>
      <c r="H236" s="382">
        <v>2112.4333333333334</v>
      </c>
      <c r="I236" s="382">
        <v>2135.8666666666668</v>
      </c>
      <c r="J236" s="382">
        <v>2171.7333333333331</v>
      </c>
      <c r="K236" s="381">
        <v>2100</v>
      </c>
      <c r="L236" s="381">
        <v>2040.7</v>
      </c>
      <c r="M236" s="381">
        <v>7.2504200000000001</v>
      </c>
      <c r="N236" s="1"/>
      <c r="O236" s="1"/>
    </row>
    <row r="237" spans="1:15" ht="12.75" customHeight="1">
      <c r="A237" s="33">
        <v>227</v>
      </c>
      <c r="B237" s="441" t="s">
        <v>844</v>
      </c>
      <c r="C237" s="381">
        <v>2065.0500000000002</v>
      </c>
      <c r="D237" s="382">
        <v>2061.4833333333331</v>
      </c>
      <c r="E237" s="382">
        <v>2054.2666666666664</v>
      </c>
      <c r="F237" s="382">
        <v>2043.4833333333331</v>
      </c>
      <c r="G237" s="382">
        <v>2036.2666666666664</v>
      </c>
      <c r="H237" s="382">
        <v>2072.2666666666664</v>
      </c>
      <c r="I237" s="382">
        <v>2079.4833333333327</v>
      </c>
      <c r="J237" s="382">
        <v>2090.2666666666664</v>
      </c>
      <c r="K237" s="381">
        <v>2068.6999999999998</v>
      </c>
      <c r="L237" s="381">
        <v>2050.6999999999998</v>
      </c>
      <c r="M237" s="381">
        <v>0.14258000000000001</v>
      </c>
      <c r="N237" s="1"/>
      <c r="O237" s="1"/>
    </row>
    <row r="238" spans="1:15" ht="12.75" customHeight="1">
      <c r="A238" s="33">
        <v>228</v>
      </c>
      <c r="B238" s="441" t="s">
        <v>410</v>
      </c>
      <c r="C238" s="381">
        <v>426.45</v>
      </c>
      <c r="D238" s="382">
        <v>427.58333333333331</v>
      </c>
      <c r="E238" s="382">
        <v>423.91666666666663</v>
      </c>
      <c r="F238" s="382">
        <v>421.38333333333333</v>
      </c>
      <c r="G238" s="382">
        <v>417.71666666666664</v>
      </c>
      <c r="H238" s="382">
        <v>430.11666666666662</v>
      </c>
      <c r="I238" s="382">
        <v>433.78333333333325</v>
      </c>
      <c r="J238" s="382">
        <v>436.31666666666661</v>
      </c>
      <c r="K238" s="381">
        <v>431.25</v>
      </c>
      <c r="L238" s="381">
        <v>425.05</v>
      </c>
      <c r="M238" s="381">
        <v>0.48899999999999999</v>
      </c>
      <c r="N238" s="1"/>
      <c r="O238" s="1"/>
    </row>
    <row r="239" spans="1:15" ht="12.75" customHeight="1">
      <c r="A239" s="33">
        <v>229</v>
      </c>
      <c r="B239" s="441" t="s">
        <v>133</v>
      </c>
      <c r="C239" s="381">
        <v>941.55</v>
      </c>
      <c r="D239" s="382">
        <v>936.08333333333337</v>
      </c>
      <c r="E239" s="382">
        <v>925.56666666666672</v>
      </c>
      <c r="F239" s="382">
        <v>909.58333333333337</v>
      </c>
      <c r="G239" s="382">
        <v>899.06666666666672</v>
      </c>
      <c r="H239" s="382">
        <v>952.06666666666672</v>
      </c>
      <c r="I239" s="382">
        <v>962.58333333333337</v>
      </c>
      <c r="J239" s="382">
        <v>978.56666666666672</v>
      </c>
      <c r="K239" s="381">
        <v>946.6</v>
      </c>
      <c r="L239" s="381">
        <v>920.1</v>
      </c>
      <c r="M239" s="381">
        <v>55.066220000000001</v>
      </c>
      <c r="N239" s="1"/>
      <c r="O239" s="1"/>
    </row>
    <row r="240" spans="1:15" ht="12.75" customHeight="1">
      <c r="A240" s="33">
        <v>230</v>
      </c>
      <c r="B240" s="441" t="s">
        <v>134</v>
      </c>
      <c r="C240" s="381">
        <v>275.8</v>
      </c>
      <c r="D240" s="382">
        <v>273.91666666666669</v>
      </c>
      <c r="E240" s="382">
        <v>269.93333333333339</v>
      </c>
      <c r="F240" s="382">
        <v>264.06666666666672</v>
      </c>
      <c r="G240" s="382">
        <v>260.08333333333343</v>
      </c>
      <c r="H240" s="382">
        <v>279.78333333333336</v>
      </c>
      <c r="I240" s="382">
        <v>283.76666666666659</v>
      </c>
      <c r="J240" s="382">
        <v>289.63333333333333</v>
      </c>
      <c r="K240" s="381">
        <v>277.89999999999998</v>
      </c>
      <c r="L240" s="381">
        <v>268.05</v>
      </c>
      <c r="M240" s="381">
        <v>38.191110000000002</v>
      </c>
      <c r="N240" s="1"/>
      <c r="O240" s="1"/>
    </row>
    <row r="241" spans="1:15" ht="12.75" customHeight="1">
      <c r="A241" s="33">
        <v>231</v>
      </c>
      <c r="B241" s="441" t="s">
        <v>411</v>
      </c>
      <c r="C241" s="381">
        <v>40.950000000000003</v>
      </c>
      <c r="D241" s="382">
        <v>41.4</v>
      </c>
      <c r="E241" s="382">
        <v>39.9</v>
      </c>
      <c r="F241" s="382">
        <v>38.85</v>
      </c>
      <c r="G241" s="382">
        <v>37.35</v>
      </c>
      <c r="H241" s="382">
        <v>42.449999999999996</v>
      </c>
      <c r="I241" s="382">
        <v>43.949999999999996</v>
      </c>
      <c r="J241" s="382">
        <v>44.999999999999993</v>
      </c>
      <c r="K241" s="381">
        <v>42.9</v>
      </c>
      <c r="L241" s="381">
        <v>40.35</v>
      </c>
      <c r="M241" s="381">
        <v>47.904060000000001</v>
      </c>
      <c r="N241" s="1"/>
      <c r="O241" s="1"/>
    </row>
    <row r="242" spans="1:15" ht="12.75" customHeight="1">
      <c r="A242" s="33">
        <v>232</v>
      </c>
      <c r="B242" s="441" t="s">
        <v>135</v>
      </c>
      <c r="C242" s="381">
        <v>1877.45</v>
      </c>
      <c r="D242" s="382">
        <v>1875.4833333333333</v>
      </c>
      <c r="E242" s="382">
        <v>1861.9666666666667</v>
      </c>
      <c r="F242" s="382">
        <v>1846.4833333333333</v>
      </c>
      <c r="G242" s="382">
        <v>1832.9666666666667</v>
      </c>
      <c r="H242" s="382">
        <v>1890.9666666666667</v>
      </c>
      <c r="I242" s="382">
        <v>1904.4833333333336</v>
      </c>
      <c r="J242" s="382">
        <v>1919.9666666666667</v>
      </c>
      <c r="K242" s="381">
        <v>1889</v>
      </c>
      <c r="L242" s="381">
        <v>1860</v>
      </c>
      <c r="M242" s="381">
        <v>53.625349999999997</v>
      </c>
      <c r="N242" s="1"/>
      <c r="O242" s="1"/>
    </row>
    <row r="243" spans="1:15" ht="12.75" customHeight="1">
      <c r="A243" s="33">
        <v>233</v>
      </c>
      <c r="B243" s="441" t="s">
        <v>412</v>
      </c>
      <c r="C243" s="381">
        <v>1291.6500000000001</v>
      </c>
      <c r="D243" s="382">
        <v>1289.1499999999999</v>
      </c>
      <c r="E243" s="382">
        <v>1278.2999999999997</v>
      </c>
      <c r="F243" s="382">
        <v>1264.9499999999998</v>
      </c>
      <c r="G243" s="382">
        <v>1254.0999999999997</v>
      </c>
      <c r="H243" s="382">
        <v>1302.4999999999998</v>
      </c>
      <c r="I243" s="382">
        <v>1313.3499999999997</v>
      </c>
      <c r="J243" s="382">
        <v>1326.6999999999998</v>
      </c>
      <c r="K243" s="381">
        <v>1300</v>
      </c>
      <c r="L243" s="381">
        <v>1275.8</v>
      </c>
      <c r="M243" s="381">
        <v>0.53332999999999997</v>
      </c>
      <c r="N243" s="1"/>
      <c r="O243" s="1"/>
    </row>
    <row r="244" spans="1:15" ht="12.75" customHeight="1">
      <c r="A244" s="33">
        <v>234</v>
      </c>
      <c r="B244" s="441" t="s">
        <v>413</v>
      </c>
      <c r="C244" s="381">
        <v>382.75</v>
      </c>
      <c r="D244" s="382">
        <v>380.0333333333333</v>
      </c>
      <c r="E244" s="382">
        <v>374.06666666666661</v>
      </c>
      <c r="F244" s="382">
        <v>365.38333333333333</v>
      </c>
      <c r="G244" s="382">
        <v>359.41666666666663</v>
      </c>
      <c r="H244" s="382">
        <v>388.71666666666658</v>
      </c>
      <c r="I244" s="382">
        <v>394.68333333333328</v>
      </c>
      <c r="J244" s="382">
        <v>403.36666666666656</v>
      </c>
      <c r="K244" s="381">
        <v>386</v>
      </c>
      <c r="L244" s="381">
        <v>371.35</v>
      </c>
      <c r="M244" s="381">
        <v>5.0382999999999996</v>
      </c>
      <c r="N244" s="1"/>
      <c r="O244" s="1"/>
    </row>
    <row r="245" spans="1:15" ht="12.75" customHeight="1">
      <c r="A245" s="33">
        <v>235</v>
      </c>
      <c r="B245" s="441" t="s">
        <v>414</v>
      </c>
      <c r="C245" s="381">
        <v>750.5</v>
      </c>
      <c r="D245" s="382">
        <v>752.58333333333337</v>
      </c>
      <c r="E245" s="382">
        <v>741.16666666666674</v>
      </c>
      <c r="F245" s="382">
        <v>731.83333333333337</v>
      </c>
      <c r="G245" s="382">
        <v>720.41666666666674</v>
      </c>
      <c r="H245" s="382">
        <v>761.91666666666674</v>
      </c>
      <c r="I245" s="382">
        <v>773.33333333333348</v>
      </c>
      <c r="J245" s="382">
        <v>782.66666666666674</v>
      </c>
      <c r="K245" s="381">
        <v>764</v>
      </c>
      <c r="L245" s="381">
        <v>743.25</v>
      </c>
      <c r="M245" s="381">
        <v>2.9156599999999999</v>
      </c>
      <c r="N245" s="1"/>
      <c r="O245" s="1"/>
    </row>
    <row r="246" spans="1:15" ht="12.75" customHeight="1">
      <c r="A246" s="33">
        <v>236</v>
      </c>
      <c r="B246" s="441" t="s">
        <v>408</v>
      </c>
      <c r="C246" s="381">
        <v>20.95</v>
      </c>
      <c r="D246" s="382">
        <v>20.966666666666665</v>
      </c>
      <c r="E246" s="382">
        <v>20.833333333333329</v>
      </c>
      <c r="F246" s="382">
        <v>20.716666666666665</v>
      </c>
      <c r="G246" s="382">
        <v>20.583333333333329</v>
      </c>
      <c r="H246" s="382">
        <v>21.083333333333329</v>
      </c>
      <c r="I246" s="382">
        <v>21.216666666666661</v>
      </c>
      <c r="J246" s="382">
        <v>21.333333333333329</v>
      </c>
      <c r="K246" s="381">
        <v>21.1</v>
      </c>
      <c r="L246" s="381">
        <v>20.85</v>
      </c>
      <c r="M246" s="381">
        <v>37.233049999999999</v>
      </c>
      <c r="N246" s="1"/>
      <c r="O246" s="1"/>
    </row>
    <row r="247" spans="1:15" ht="12.75" customHeight="1">
      <c r="A247" s="33">
        <v>237</v>
      </c>
      <c r="B247" s="441" t="s">
        <v>136</v>
      </c>
      <c r="C247" s="381">
        <v>119.15</v>
      </c>
      <c r="D247" s="382">
        <v>119.16666666666667</v>
      </c>
      <c r="E247" s="382">
        <v>118.33333333333334</v>
      </c>
      <c r="F247" s="382">
        <v>117.51666666666667</v>
      </c>
      <c r="G247" s="382">
        <v>116.68333333333334</v>
      </c>
      <c r="H247" s="382">
        <v>119.98333333333335</v>
      </c>
      <c r="I247" s="382">
        <v>120.81666666666669</v>
      </c>
      <c r="J247" s="382">
        <v>121.63333333333335</v>
      </c>
      <c r="K247" s="381">
        <v>120</v>
      </c>
      <c r="L247" s="381">
        <v>118.35</v>
      </c>
      <c r="M247" s="381">
        <v>71.655900000000003</v>
      </c>
      <c r="N247" s="1"/>
      <c r="O247" s="1"/>
    </row>
    <row r="248" spans="1:15" ht="12.75" customHeight="1">
      <c r="A248" s="33">
        <v>238</v>
      </c>
      <c r="B248" s="441" t="s">
        <v>400</v>
      </c>
      <c r="C248" s="381">
        <v>457.6</v>
      </c>
      <c r="D248" s="382">
        <v>461.09999999999997</v>
      </c>
      <c r="E248" s="382">
        <v>453.19999999999993</v>
      </c>
      <c r="F248" s="382">
        <v>448.79999999999995</v>
      </c>
      <c r="G248" s="382">
        <v>440.89999999999992</v>
      </c>
      <c r="H248" s="382">
        <v>465.49999999999994</v>
      </c>
      <c r="I248" s="382">
        <v>473.39999999999992</v>
      </c>
      <c r="J248" s="382">
        <v>477.79999999999995</v>
      </c>
      <c r="K248" s="381">
        <v>469</v>
      </c>
      <c r="L248" s="381">
        <v>456.7</v>
      </c>
      <c r="M248" s="381">
        <v>2.0190600000000001</v>
      </c>
      <c r="N248" s="1"/>
      <c r="O248" s="1"/>
    </row>
    <row r="249" spans="1:15" ht="12.75" customHeight="1">
      <c r="A249" s="33">
        <v>239</v>
      </c>
      <c r="B249" s="441" t="s">
        <v>266</v>
      </c>
      <c r="C249" s="381">
        <v>1045.3</v>
      </c>
      <c r="D249" s="382">
        <v>1050.0833333333333</v>
      </c>
      <c r="E249" s="382">
        <v>1032.2166666666665</v>
      </c>
      <c r="F249" s="382">
        <v>1019.1333333333332</v>
      </c>
      <c r="G249" s="382">
        <v>1001.2666666666664</v>
      </c>
      <c r="H249" s="382">
        <v>1063.1666666666665</v>
      </c>
      <c r="I249" s="382">
        <v>1081.0333333333333</v>
      </c>
      <c r="J249" s="382">
        <v>1094.1166666666666</v>
      </c>
      <c r="K249" s="381">
        <v>1067.95</v>
      </c>
      <c r="L249" s="381">
        <v>1037</v>
      </c>
      <c r="M249" s="381">
        <v>3.3926599999999998</v>
      </c>
      <c r="N249" s="1"/>
      <c r="O249" s="1"/>
    </row>
    <row r="250" spans="1:15" ht="12.75" customHeight="1">
      <c r="A250" s="33">
        <v>240</v>
      </c>
      <c r="B250" s="441" t="s">
        <v>401</v>
      </c>
      <c r="C250" s="381">
        <v>240.5</v>
      </c>
      <c r="D250" s="382">
        <v>242.4</v>
      </c>
      <c r="E250" s="382">
        <v>236.10000000000002</v>
      </c>
      <c r="F250" s="382">
        <v>231.70000000000002</v>
      </c>
      <c r="G250" s="382">
        <v>225.40000000000003</v>
      </c>
      <c r="H250" s="382">
        <v>246.8</v>
      </c>
      <c r="I250" s="382">
        <v>253.10000000000002</v>
      </c>
      <c r="J250" s="382">
        <v>257.5</v>
      </c>
      <c r="K250" s="381">
        <v>248.7</v>
      </c>
      <c r="L250" s="381">
        <v>238</v>
      </c>
      <c r="M250" s="381">
        <v>9.5232299999999999</v>
      </c>
      <c r="N250" s="1"/>
      <c r="O250" s="1"/>
    </row>
    <row r="251" spans="1:15" ht="12.75" customHeight="1">
      <c r="A251" s="33">
        <v>241</v>
      </c>
      <c r="B251" s="441" t="s">
        <v>402</v>
      </c>
      <c r="C251" s="381">
        <v>46.65</v>
      </c>
      <c r="D251" s="382">
        <v>46.683333333333337</v>
      </c>
      <c r="E251" s="382">
        <v>46.266666666666673</v>
      </c>
      <c r="F251" s="382">
        <v>45.883333333333333</v>
      </c>
      <c r="G251" s="382">
        <v>45.466666666666669</v>
      </c>
      <c r="H251" s="382">
        <v>47.066666666666677</v>
      </c>
      <c r="I251" s="382">
        <v>47.483333333333334</v>
      </c>
      <c r="J251" s="382">
        <v>47.866666666666681</v>
      </c>
      <c r="K251" s="381">
        <v>47.1</v>
      </c>
      <c r="L251" s="381">
        <v>46.3</v>
      </c>
      <c r="M251" s="381">
        <v>12.00399</v>
      </c>
      <c r="N251" s="1"/>
      <c r="O251" s="1"/>
    </row>
    <row r="252" spans="1:15" ht="12.75" customHeight="1">
      <c r="A252" s="33">
        <v>242</v>
      </c>
      <c r="B252" s="441" t="s">
        <v>137</v>
      </c>
      <c r="C252" s="381">
        <v>861.25</v>
      </c>
      <c r="D252" s="382">
        <v>859.63333333333333</v>
      </c>
      <c r="E252" s="382">
        <v>849.86666666666667</v>
      </c>
      <c r="F252" s="382">
        <v>838.48333333333335</v>
      </c>
      <c r="G252" s="382">
        <v>828.7166666666667</v>
      </c>
      <c r="H252" s="382">
        <v>871.01666666666665</v>
      </c>
      <c r="I252" s="382">
        <v>880.7833333333333</v>
      </c>
      <c r="J252" s="382">
        <v>892.16666666666663</v>
      </c>
      <c r="K252" s="381">
        <v>869.4</v>
      </c>
      <c r="L252" s="381">
        <v>848.25</v>
      </c>
      <c r="M252" s="381">
        <v>34.195399999999999</v>
      </c>
      <c r="N252" s="1"/>
      <c r="O252" s="1"/>
    </row>
    <row r="253" spans="1:15" ht="12.75" customHeight="1">
      <c r="A253" s="33">
        <v>243</v>
      </c>
      <c r="B253" s="441" t="s">
        <v>837</v>
      </c>
      <c r="C253" s="381">
        <v>23.05</v>
      </c>
      <c r="D253" s="382">
        <v>23.05</v>
      </c>
      <c r="E253" s="382">
        <v>22.950000000000003</v>
      </c>
      <c r="F253" s="382">
        <v>22.85</v>
      </c>
      <c r="G253" s="382">
        <v>22.750000000000004</v>
      </c>
      <c r="H253" s="382">
        <v>23.150000000000002</v>
      </c>
      <c r="I253" s="382">
        <v>23.250000000000004</v>
      </c>
      <c r="J253" s="382">
        <v>23.35</v>
      </c>
      <c r="K253" s="381">
        <v>23.15</v>
      </c>
      <c r="L253" s="381">
        <v>22.95</v>
      </c>
      <c r="M253" s="381">
        <v>79.810779999999994</v>
      </c>
      <c r="N253" s="1"/>
      <c r="O253" s="1"/>
    </row>
    <row r="254" spans="1:15" ht="12.75" customHeight="1">
      <c r="A254" s="33">
        <v>244</v>
      </c>
      <c r="B254" s="441" t="s">
        <v>264</v>
      </c>
      <c r="C254" s="381">
        <v>791.25</v>
      </c>
      <c r="D254" s="382">
        <v>788.55000000000007</v>
      </c>
      <c r="E254" s="382">
        <v>783.70000000000016</v>
      </c>
      <c r="F254" s="382">
        <v>776.15000000000009</v>
      </c>
      <c r="G254" s="382">
        <v>771.30000000000018</v>
      </c>
      <c r="H254" s="382">
        <v>796.10000000000014</v>
      </c>
      <c r="I254" s="382">
        <v>800.95</v>
      </c>
      <c r="J254" s="382">
        <v>808.50000000000011</v>
      </c>
      <c r="K254" s="381">
        <v>793.4</v>
      </c>
      <c r="L254" s="381">
        <v>781</v>
      </c>
      <c r="M254" s="381">
        <v>1.50926</v>
      </c>
      <c r="N254" s="1"/>
      <c r="O254" s="1"/>
    </row>
    <row r="255" spans="1:15" ht="12.75" customHeight="1">
      <c r="A255" s="33">
        <v>245</v>
      </c>
      <c r="B255" s="441" t="s">
        <v>138</v>
      </c>
      <c r="C255" s="381">
        <v>222.75</v>
      </c>
      <c r="D255" s="382">
        <v>222.66666666666666</v>
      </c>
      <c r="E255" s="382">
        <v>221.68333333333331</v>
      </c>
      <c r="F255" s="382">
        <v>220.61666666666665</v>
      </c>
      <c r="G255" s="382">
        <v>219.6333333333333</v>
      </c>
      <c r="H255" s="382">
        <v>223.73333333333332</v>
      </c>
      <c r="I255" s="382">
        <v>224.71666666666667</v>
      </c>
      <c r="J255" s="382">
        <v>225.78333333333333</v>
      </c>
      <c r="K255" s="381">
        <v>223.65</v>
      </c>
      <c r="L255" s="381">
        <v>221.6</v>
      </c>
      <c r="M255" s="381">
        <v>131.58894000000001</v>
      </c>
      <c r="N255" s="1"/>
      <c r="O255" s="1"/>
    </row>
    <row r="256" spans="1:15" ht="12.75" customHeight="1">
      <c r="A256" s="33">
        <v>246</v>
      </c>
      <c r="B256" s="441" t="s">
        <v>403</v>
      </c>
      <c r="C256" s="381">
        <v>119.65</v>
      </c>
      <c r="D256" s="382">
        <v>120.18333333333334</v>
      </c>
      <c r="E256" s="382">
        <v>118.91666666666667</v>
      </c>
      <c r="F256" s="382">
        <v>118.18333333333334</v>
      </c>
      <c r="G256" s="382">
        <v>116.91666666666667</v>
      </c>
      <c r="H256" s="382">
        <v>120.91666666666667</v>
      </c>
      <c r="I256" s="382">
        <v>122.18333333333332</v>
      </c>
      <c r="J256" s="382">
        <v>122.91666666666667</v>
      </c>
      <c r="K256" s="381">
        <v>121.45</v>
      </c>
      <c r="L256" s="381">
        <v>119.45</v>
      </c>
      <c r="M256" s="381">
        <v>2.2327699999999999</v>
      </c>
      <c r="N256" s="1"/>
      <c r="O256" s="1"/>
    </row>
    <row r="257" spans="1:15" ht="12.75" customHeight="1">
      <c r="A257" s="33">
        <v>247</v>
      </c>
      <c r="B257" s="441" t="s">
        <v>421</v>
      </c>
      <c r="C257" s="381">
        <v>112.2</v>
      </c>
      <c r="D257" s="382">
        <v>112.51666666666667</v>
      </c>
      <c r="E257" s="382">
        <v>110.48333333333333</v>
      </c>
      <c r="F257" s="382">
        <v>108.76666666666667</v>
      </c>
      <c r="G257" s="382">
        <v>106.73333333333333</v>
      </c>
      <c r="H257" s="382">
        <v>114.23333333333333</v>
      </c>
      <c r="I257" s="382">
        <v>116.26666666666667</v>
      </c>
      <c r="J257" s="382">
        <v>117.98333333333333</v>
      </c>
      <c r="K257" s="381">
        <v>114.55</v>
      </c>
      <c r="L257" s="381">
        <v>110.8</v>
      </c>
      <c r="M257" s="381">
        <v>12.873480000000001</v>
      </c>
      <c r="N257" s="1"/>
      <c r="O257" s="1"/>
    </row>
    <row r="258" spans="1:15" ht="12.75" customHeight="1">
      <c r="A258" s="33">
        <v>248</v>
      </c>
      <c r="B258" s="441" t="s">
        <v>415</v>
      </c>
      <c r="C258" s="381">
        <v>1707</v>
      </c>
      <c r="D258" s="382">
        <v>1719.0333333333335</v>
      </c>
      <c r="E258" s="382">
        <v>1687.9666666666672</v>
      </c>
      <c r="F258" s="382">
        <v>1668.9333333333336</v>
      </c>
      <c r="G258" s="382">
        <v>1637.8666666666672</v>
      </c>
      <c r="H258" s="382">
        <v>1738.0666666666671</v>
      </c>
      <c r="I258" s="382">
        <v>1769.1333333333332</v>
      </c>
      <c r="J258" s="382">
        <v>1788.166666666667</v>
      </c>
      <c r="K258" s="381">
        <v>1750.1</v>
      </c>
      <c r="L258" s="381">
        <v>1700</v>
      </c>
      <c r="M258" s="381">
        <v>1.47289</v>
      </c>
      <c r="N258" s="1"/>
      <c r="O258" s="1"/>
    </row>
    <row r="259" spans="1:15" ht="12.75" customHeight="1">
      <c r="A259" s="33">
        <v>249</v>
      </c>
      <c r="B259" s="441" t="s">
        <v>425</v>
      </c>
      <c r="C259" s="381">
        <v>1956.5</v>
      </c>
      <c r="D259" s="382">
        <v>1959.1166666666668</v>
      </c>
      <c r="E259" s="382">
        <v>1948.3333333333335</v>
      </c>
      <c r="F259" s="382">
        <v>1940.1666666666667</v>
      </c>
      <c r="G259" s="382">
        <v>1929.3833333333334</v>
      </c>
      <c r="H259" s="382">
        <v>1967.2833333333335</v>
      </c>
      <c r="I259" s="382">
        <v>1978.0666666666668</v>
      </c>
      <c r="J259" s="382">
        <v>1986.2333333333336</v>
      </c>
      <c r="K259" s="381">
        <v>1969.9</v>
      </c>
      <c r="L259" s="381">
        <v>1950.95</v>
      </c>
      <c r="M259" s="381">
        <v>0.12989999999999999</v>
      </c>
      <c r="N259" s="1"/>
      <c r="O259" s="1"/>
    </row>
    <row r="260" spans="1:15" ht="12.75" customHeight="1">
      <c r="A260" s="33">
        <v>250</v>
      </c>
      <c r="B260" s="441" t="s">
        <v>422</v>
      </c>
      <c r="C260" s="381">
        <v>102.5</v>
      </c>
      <c r="D260" s="382">
        <v>102.83333333333333</v>
      </c>
      <c r="E260" s="382">
        <v>101.76666666666665</v>
      </c>
      <c r="F260" s="382">
        <v>101.03333333333332</v>
      </c>
      <c r="G260" s="382">
        <v>99.96666666666664</v>
      </c>
      <c r="H260" s="382">
        <v>103.56666666666666</v>
      </c>
      <c r="I260" s="382">
        <v>104.63333333333335</v>
      </c>
      <c r="J260" s="382">
        <v>105.36666666666667</v>
      </c>
      <c r="K260" s="381">
        <v>103.9</v>
      </c>
      <c r="L260" s="381">
        <v>102.1</v>
      </c>
      <c r="M260" s="381">
        <v>8.3129299999999997</v>
      </c>
      <c r="N260" s="1"/>
      <c r="O260" s="1"/>
    </row>
    <row r="261" spans="1:15" ht="12.75" customHeight="1">
      <c r="A261" s="33">
        <v>251</v>
      </c>
      <c r="B261" s="441" t="s">
        <v>139</v>
      </c>
      <c r="C261" s="381">
        <v>390.4</v>
      </c>
      <c r="D261" s="382">
        <v>390.51666666666665</v>
      </c>
      <c r="E261" s="382">
        <v>386.43333333333328</v>
      </c>
      <c r="F261" s="382">
        <v>382.46666666666664</v>
      </c>
      <c r="G261" s="382">
        <v>378.38333333333327</v>
      </c>
      <c r="H261" s="382">
        <v>394.48333333333329</v>
      </c>
      <c r="I261" s="382">
        <v>398.56666666666666</v>
      </c>
      <c r="J261" s="382">
        <v>402.5333333333333</v>
      </c>
      <c r="K261" s="381">
        <v>394.6</v>
      </c>
      <c r="L261" s="381">
        <v>386.55</v>
      </c>
      <c r="M261" s="381">
        <v>38.235039999999998</v>
      </c>
      <c r="N261" s="1"/>
      <c r="O261" s="1"/>
    </row>
    <row r="262" spans="1:15" ht="12.75" customHeight="1">
      <c r="A262" s="33">
        <v>252</v>
      </c>
      <c r="B262" s="441" t="s">
        <v>416</v>
      </c>
      <c r="C262" s="381">
        <v>3516.8</v>
      </c>
      <c r="D262" s="382">
        <v>3496.3833333333337</v>
      </c>
      <c r="E262" s="382">
        <v>3445.8666666666672</v>
      </c>
      <c r="F262" s="382">
        <v>3374.9333333333334</v>
      </c>
      <c r="G262" s="382">
        <v>3324.416666666667</v>
      </c>
      <c r="H262" s="382">
        <v>3567.3166666666675</v>
      </c>
      <c r="I262" s="382">
        <v>3617.8333333333339</v>
      </c>
      <c r="J262" s="382">
        <v>3688.7666666666678</v>
      </c>
      <c r="K262" s="381">
        <v>3546.9</v>
      </c>
      <c r="L262" s="381">
        <v>3425.45</v>
      </c>
      <c r="M262" s="381">
        <v>0.65888999999999998</v>
      </c>
      <c r="N262" s="1"/>
      <c r="O262" s="1"/>
    </row>
    <row r="263" spans="1:15" ht="12.75" customHeight="1">
      <c r="A263" s="33">
        <v>253</v>
      </c>
      <c r="B263" s="441" t="s">
        <v>417</v>
      </c>
      <c r="C263" s="381">
        <v>592.70000000000005</v>
      </c>
      <c r="D263" s="382">
        <v>593.98333333333323</v>
      </c>
      <c r="E263" s="382">
        <v>587.31666666666649</v>
      </c>
      <c r="F263" s="382">
        <v>581.93333333333328</v>
      </c>
      <c r="G263" s="382">
        <v>575.26666666666654</v>
      </c>
      <c r="H263" s="382">
        <v>599.36666666666645</v>
      </c>
      <c r="I263" s="382">
        <v>606.03333333333319</v>
      </c>
      <c r="J263" s="382">
        <v>611.4166666666664</v>
      </c>
      <c r="K263" s="381">
        <v>600.65</v>
      </c>
      <c r="L263" s="381">
        <v>588.6</v>
      </c>
      <c r="M263" s="381">
        <v>1.08161</v>
      </c>
      <c r="N263" s="1"/>
      <c r="O263" s="1"/>
    </row>
    <row r="264" spans="1:15" ht="12.75" customHeight="1">
      <c r="A264" s="33">
        <v>254</v>
      </c>
      <c r="B264" s="441" t="s">
        <v>418</v>
      </c>
      <c r="C264" s="381">
        <v>209.05</v>
      </c>
      <c r="D264" s="382">
        <v>209.68333333333331</v>
      </c>
      <c r="E264" s="382">
        <v>207.36666666666662</v>
      </c>
      <c r="F264" s="382">
        <v>205.68333333333331</v>
      </c>
      <c r="G264" s="382">
        <v>203.36666666666662</v>
      </c>
      <c r="H264" s="382">
        <v>211.36666666666662</v>
      </c>
      <c r="I264" s="382">
        <v>213.68333333333328</v>
      </c>
      <c r="J264" s="382">
        <v>215.36666666666662</v>
      </c>
      <c r="K264" s="381">
        <v>212</v>
      </c>
      <c r="L264" s="381">
        <v>208</v>
      </c>
      <c r="M264" s="381">
        <v>5.81311</v>
      </c>
      <c r="N264" s="1"/>
      <c r="O264" s="1"/>
    </row>
    <row r="265" spans="1:15" ht="12.75" customHeight="1">
      <c r="A265" s="33">
        <v>255</v>
      </c>
      <c r="B265" s="441" t="s">
        <v>419</v>
      </c>
      <c r="C265" s="381">
        <v>136.35</v>
      </c>
      <c r="D265" s="382">
        <v>136.86666666666667</v>
      </c>
      <c r="E265" s="382">
        <v>135.58333333333334</v>
      </c>
      <c r="F265" s="382">
        <v>134.81666666666666</v>
      </c>
      <c r="G265" s="382">
        <v>133.53333333333333</v>
      </c>
      <c r="H265" s="382">
        <v>137.63333333333335</v>
      </c>
      <c r="I265" s="382">
        <v>138.91666666666666</v>
      </c>
      <c r="J265" s="382">
        <v>139.68333333333337</v>
      </c>
      <c r="K265" s="381">
        <v>138.15</v>
      </c>
      <c r="L265" s="381">
        <v>136.1</v>
      </c>
      <c r="M265" s="381">
        <v>7.1313899999999997</v>
      </c>
      <c r="N265" s="1"/>
      <c r="O265" s="1"/>
    </row>
    <row r="266" spans="1:15" ht="12.75" customHeight="1">
      <c r="A266" s="33">
        <v>256</v>
      </c>
      <c r="B266" s="441" t="s">
        <v>420</v>
      </c>
      <c r="C266" s="381">
        <v>77.45</v>
      </c>
      <c r="D266" s="382">
        <v>77.8</v>
      </c>
      <c r="E266" s="382">
        <v>76.149999999999991</v>
      </c>
      <c r="F266" s="382">
        <v>74.849999999999994</v>
      </c>
      <c r="G266" s="382">
        <v>73.199999999999989</v>
      </c>
      <c r="H266" s="382">
        <v>79.099999999999994</v>
      </c>
      <c r="I266" s="382">
        <v>80.75</v>
      </c>
      <c r="J266" s="382">
        <v>82.05</v>
      </c>
      <c r="K266" s="381">
        <v>79.45</v>
      </c>
      <c r="L266" s="381">
        <v>76.5</v>
      </c>
      <c r="M266" s="381">
        <v>25.578890000000001</v>
      </c>
      <c r="N266" s="1"/>
      <c r="O266" s="1"/>
    </row>
    <row r="267" spans="1:15" ht="12.75" customHeight="1">
      <c r="A267" s="33">
        <v>257</v>
      </c>
      <c r="B267" s="441" t="s">
        <v>424</v>
      </c>
      <c r="C267" s="381">
        <v>191.9</v>
      </c>
      <c r="D267" s="382">
        <v>191.04999999999998</v>
      </c>
      <c r="E267" s="382">
        <v>189.24999999999997</v>
      </c>
      <c r="F267" s="382">
        <v>186.6</v>
      </c>
      <c r="G267" s="382">
        <v>184.79999999999998</v>
      </c>
      <c r="H267" s="382">
        <v>193.69999999999996</v>
      </c>
      <c r="I267" s="382">
        <v>195.49999999999997</v>
      </c>
      <c r="J267" s="382">
        <v>198.14999999999995</v>
      </c>
      <c r="K267" s="381">
        <v>192.85</v>
      </c>
      <c r="L267" s="381">
        <v>188.4</v>
      </c>
      <c r="M267" s="381">
        <v>8.2655399999999997</v>
      </c>
      <c r="N267" s="1"/>
      <c r="O267" s="1"/>
    </row>
    <row r="268" spans="1:15" ht="12.75" customHeight="1">
      <c r="A268" s="33">
        <v>258</v>
      </c>
      <c r="B268" s="441" t="s">
        <v>423</v>
      </c>
      <c r="C268" s="381">
        <v>369.05</v>
      </c>
      <c r="D268" s="382">
        <v>365.83333333333331</v>
      </c>
      <c r="E268" s="382">
        <v>361.16666666666663</v>
      </c>
      <c r="F268" s="382">
        <v>353.2833333333333</v>
      </c>
      <c r="G268" s="382">
        <v>348.61666666666662</v>
      </c>
      <c r="H268" s="382">
        <v>373.71666666666664</v>
      </c>
      <c r="I268" s="382">
        <v>378.38333333333327</v>
      </c>
      <c r="J268" s="382">
        <v>386.26666666666665</v>
      </c>
      <c r="K268" s="381">
        <v>370.5</v>
      </c>
      <c r="L268" s="381">
        <v>357.95</v>
      </c>
      <c r="M268" s="381">
        <v>2.0188600000000001</v>
      </c>
      <c r="N268" s="1"/>
      <c r="O268" s="1"/>
    </row>
    <row r="269" spans="1:15" ht="12.75" customHeight="1">
      <c r="A269" s="33">
        <v>259</v>
      </c>
      <c r="B269" s="441" t="s">
        <v>267</v>
      </c>
      <c r="C269" s="381">
        <v>310.95</v>
      </c>
      <c r="D269" s="382">
        <v>309.90000000000003</v>
      </c>
      <c r="E269" s="382">
        <v>306.80000000000007</v>
      </c>
      <c r="F269" s="382">
        <v>302.65000000000003</v>
      </c>
      <c r="G269" s="382">
        <v>299.55000000000007</v>
      </c>
      <c r="H269" s="382">
        <v>314.05000000000007</v>
      </c>
      <c r="I269" s="382">
        <v>317.15000000000009</v>
      </c>
      <c r="J269" s="382">
        <v>321.30000000000007</v>
      </c>
      <c r="K269" s="381">
        <v>313</v>
      </c>
      <c r="L269" s="381">
        <v>305.75</v>
      </c>
      <c r="M269" s="381">
        <v>3.2646099999999998</v>
      </c>
      <c r="N269" s="1"/>
      <c r="O269" s="1"/>
    </row>
    <row r="270" spans="1:15" ht="12.75" customHeight="1">
      <c r="A270" s="33">
        <v>260</v>
      </c>
      <c r="B270" s="441" t="s">
        <v>140</v>
      </c>
      <c r="C270" s="381">
        <v>657.05</v>
      </c>
      <c r="D270" s="382">
        <v>655.08333333333337</v>
      </c>
      <c r="E270" s="382">
        <v>650.9666666666667</v>
      </c>
      <c r="F270" s="382">
        <v>644.88333333333333</v>
      </c>
      <c r="G270" s="382">
        <v>640.76666666666665</v>
      </c>
      <c r="H270" s="382">
        <v>661.16666666666674</v>
      </c>
      <c r="I270" s="382">
        <v>665.2833333333333</v>
      </c>
      <c r="J270" s="382">
        <v>671.36666666666679</v>
      </c>
      <c r="K270" s="381">
        <v>659.2</v>
      </c>
      <c r="L270" s="381">
        <v>649</v>
      </c>
      <c r="M270" s="381">
        <v>53.436300000000003</v>
      </c>
      <c r="N270" s="1"/>
      <c r="O270" s="1"/>
    </row>
    <row r="271" spans="1:15" ht="12.75" customHeight="1">
      <c r="A271" s="33">
        <v>261</v>
      </c>
      <c r="B271" s="441" t="s">
        <v>141</v>
      </c>
      <c r="C271" s="381">
        <v>3917.2</v>
      </c>
      <c r="D271" s="382">
        <v>3885.4</v>
      </c>
      <c r="E271" s="382">
        <v>3845.8</v>
      </c>
      <c r="F271" s="382">
        <v>3774.4</v>
      </c>
      <c r="G271" s="382">
        <v>3734.8</v>
      </c>
      <c r="H271" s="382">
        <v>3956.8</v>
      </c>
      <c r="I271" s="382">
        <v>3996.3999999999996</v>
      </c>
      <c r="J271" s="382">
        <v>4067.8</v>
      </c>
      <c r="K271" s="381">
        <v>3925</v>
      </c>
      <c r="L271" s="381">
        <v>3814</v>
      </c>
      <c r="M271" s="381">
        <v>6.6114899999999999</v>
      </c>
      <c r="N271" s="1"/>
      <c r="O271" s="1"/>
    </row>
    <row r="272" spans="1:15" ht="12.75" customHeight="1">
      <c r="A272" s="33">
        <v>262</v>
      </c>
      <c r="B272" s="441" t="s">
        <v>845</v>
      </c>
      <c r="C272" s="381">
        <v>593.65</v>
      </c>
      <c r="D272" s="382">
        <v>600.73333333333323</v>
      </c>
      <c r="E272" s="382">
        <v>583.81666666666649</v>
      </c>
      <c r="F272" s="382">
        <v>573.98333333333323</v>
      </c>
      <c r="G272" s="382">
        <v>557.06666666666649</v>
      </c>
      <c r="H272" s="382">
        <v>610.56666666666649</v>
      </c>
      <c r="I272" s="382">
        <v>627.48333333333323</v>
      </c>
      <c r="J272" s="382">
        <v>637.31666666666649</v>
      </c>
      <c r="K272" s="381">
        <v>617.65</v>
      </c>
      <c r="L272" s="381">
        <v>590.9</v>
      </c>
      <c r="M272" s="381">
        <v>5.2835700000000001</v>
      </c>
      <c r="N272" s="1"/>
      <c r="O272" s="1"/>
    </row>
    <row r="273" spans="1:15" ht="12.75" customHeight="1">
      <c r="A273" s="33">
        <v>263</v>
      </c>
      <c r="B273" s="441" t="s">
        <v>846</v>
      </c>
      <c r="C273" s="381">
        <v>568</v>
      </c>
      <c r="D273" s="382">
        <v>568.08333333333337</v>
      </c>
      <c r="E273" s="382">
        <v>563.2166666666667</v>
      </c>
      <c r="F273" s="382">
        <v>558.43333333333328</v>
      </c>
      <c r="G273" s="382">
        <v>553.56666666666661</v>
      </c>
      <c r="H273" s="382">
        <v>572.86666666666679</v>
      </c>
      <c r="I273" s="382">
        <v>577.73333333333335</v>
      </c>
      <c r="J273" s="382">
        <v>582.51666666666688</v>
      </c>
      <c r="K273" s="381">
        <v>572.95000000000005</v>
      </c>
      <c r="L273" s="381">
        <v>563.29999999999995</v>
      </c>
      <c r="M273" s="381">
        <v>0.86119999999999997</v>
      </c>
      <c r="N273" s="1"/>
      <c r="O273" s="1"/>
    </row>
    <row r="274" spans="1:15" ht="12.75" customHeight="1">
      <c r="A274" s="33">
        <v>264</v>
      </c>
      <c r="B274" s="441" t="s">
        <v>426</v>
      </c>
      <c r="C274" s="381">
        <v>876.05</v>
      </c>
      <c r="D274" s="382">
        <v>874.4</v>
      </c>
      <c r="E274" s="382">
        <v>864.8</v>
      </c>
      <c r="F274" s="382">
        <v>853.55</v>
      </c>
      <c r="G274" s="382">
        <v>843.94999999999993</v>
      </c>
      <c r="H274" s="382">
        <v>885.65</v>
      </c>
      <c r="I274" s="382">
        <v>895.25000000000011</v>
      </c>
      <c r="J274" s="382">
        <v>906.5</v>
      </c>
      <c r="K274" s="381">
        <v>884</v>
      </c>
      <c r="L274" s="381">
        <v>863.15</v>
      </c>
      <c r="M274" s="381">
        <v>10.953250000000001</v>
      </c>
      <c r="N274" s="1"/>
      <c r="O274" s="1"/>
    </row>
    <row r="275" spans="1:15" ht="12.75" customHeight="1">
      <c r="A275" s="33">
        <v>265</v>
      </c>
      <c r="B275" s="441" t="s">
        <v>427</v>
      </c>
      <c r="C275" s="381">
        <v>140.35</v>
      </c>
      <c r="D275" s="382">
        <v>141.06666666666666</v>
      </c>
      <c r="E275" s="382">
        <v>139.33333333333331</v>
      </c>
      <c r="F275" s="382">
        <v>138.31666666666666</v>
      </c>
      <c r="G275" s="382">
        <v>136.58333333333331</v>
      </c>
      <c r="H275" s="382">
        <v>142.08333333333331</v>
      </c>
      <c r="I275" s="382">
        <v>143.81666666666666</v>
      </c>
      <c r="J275" s="382">
        <v>144.83333333333331</v>
      </c>
      <c r="K275" s="381">
        <v>142.80000000000001</v>
      </c>
      <c r="L275" s="381">
        <v>140.05000000000001</v>
      </c>
      <c r="M275" s="381">
        <v>2.9035000000000002</v>
      </c>
      <c r="N275" s="1"/>
      <c r="O275" s="1"/>
    </row>
    <row r="276" spans="1:15" ht="12.75" customHeight="1">
      <c r="A276" s="33">
        <v>266</v>
      </c>
      <c r="B276" s="441" t="s">
        <v>434</v>
      </c>
      <c r="C276" s="381">
        <v>1352.2</v>
      </c>
      <c r="D276" s="382">
        <v>1347.3666666666666</v>
      </c>
      <c r="E276" s="382">
        <v>1334.7333333333331</v>
      </c>
      <c r="F276" s="382">
        <v>1317.2666666666667</v>
      </c>
      <c r="G276" s="382">
        <v>1304.6333333333332</v>
      </c>
      <c r="H276" s="382">
        <v>1364.833333333333</v>
      </c>
      <c r="I276" s="382">
        <v>1377.4666666666667</v>
      </c>
      <c r="J276" s="382">
        <v>1394.9333333333329</v>
      </c>
      <c r="K276" s="381">
        <v>1360</v>
      </c>
      <c r="L276" s="381">
        <v>1329.9</v>
      </c>
      <c r="M276" s="381">
        <v>1.75258</v>
      </c>
      <c r="N276" s="1"/>
      <c r="O276" s="1"/>
    </row>
    <row r="277" spans="1:15" ht="12.75" customHeight="1">
      <c r="A277" s="33">
        <v>267</v>
      </c>
      <c r="B277" s="441" t="s">
        <v>435</v>
      </c>
      <c r="C277" s="381">
        <v>378.85</v>
      </c>
      <c r="D277" s="382">
        <v>380.11666666666662</v>
      </c>
      <c r="E277" s="382">
        <v>375.23333333333323</v>
      </c>
      <c r="F277" s="382">
        <v>371.61666666666662</v>
      </c>
      <c r="G277" s="382">
        <v>366.73333333333323</v>
      </c>
      <c r="H277" s="382">
        <v>383.73333333333323</v>
      </c>
      <c r="I277" s="382">
        <v>388.61666666666656</v>
      </c>
      <c r="J277" s="382">
        <v>392.23333333333323</v>
      </c>
      <c r="K277" s="381">
        <v>385</v>
      </c>
      <c r="L277" s="381">
        <v>376.5</v>
      </c>
      <c r="M277" s="381">
        <v>1.9058900000000001</v>
      </c>
      <c r="N277" s="1"/>
      <c r="O277" s="1"/>
    </row>
    <row r="278" spans="1:15" ht="12.75" customHeight="1">
      <c r="A278" s="33">
        <v>268</v>
      </c>
      <c r="B278" s="441" t="s">
        <v>847</v>
      </c>
      <c r="C278" s="381">
        <v>69.849999999999994</v>
      </c>
      <c r="D278" s="382">
        <v>70.249999999999986</v>
      </c>
      <c r="E278" s="382">
        <v>68.949999999999974</v>
      </c>
      <c r="F278" s="382">
        <v>68.049999999999983</v>
      </c>
      <c r="G278" s="382">
        <v>66.749999999999972</v>
      </c>
      <c r="H278" s="382">
        <v>71.149999999999977</v>
      </c>
      <c r="I278" s="382">
        <v>72.449999999999989</v>
      </c>
      <c r="J278" s="382">
        <v>73.34999999999998</v>
      </c>
      <c r="K278" s="381">
        <v>71.55</v>
      </c>
      <c r="L278" s="381">
        <v>69.349999999999994</v>
      </c>
      <c r="M278" s="381">
        <v>10.41897</v>
      </c>
      <c r="N278" s="1"/>
      <c r="O278" s="1"/>
    </row>
    <row r="279" spans="1:15" ht="12.75" customHeight="1">
      <c r="A279" s="33">
        <v>269</v>
      </c>
      <c r="B279" s="441" t="s">
        <v>436</v>
      </c>
      <c r="C279" s="381">
        <v>613.29999999999995</v>
      </c>
      <c r="D279" s="382">
        <v>615.26666666666665</v>
      </c>
      <c r="E279" s="382">
        <v>602.08333333333326</v>
      </c>
      <c r="F279" s="382">
        <v>590.86666666666656</v>
      </c>
      <c r="G279" s="382">
        <v>577.68333333333317</v>
      </c>
      <c r="H279" s="382">
        <v>626.48333333333335</v>
      </c>
      <c r="I279" s="382">
        <v>639.66666666666674</v>
      </c>
      <c r="J279" s="382">
        <v>650.88333333333344</v>
      </c>
      <c r="K279" s="381">
        <v>628.45000000000005</v>
      </c>
      <c r="L279" s="381">
        <v>604.04999999999995</v>
      </c>
      <c r="M279" s="381">
        <v>3.1792400000000001</v>
      </c>
      <c r="N279" s="1"/>
      <c r="O279" s="1"/>
    </row>
    <row r="280" spans="1:15" ht="12.75" customHeight="1">
      <c r="A280" s="33">
        <v>270</v>
      </c>
      <c r="B280" s="441" t="s">
        <v>437</v>
      </c>
      <c r="C280" s="381">
        <v>48</v>
      </c>
      <c r="D280" s="382">
        <v>47.85</v>
      </c>
      <c r="E280" s="382">
        <v>47.35</v>
      </c>
      <c r="F280" s="382">
        <v>46.7</v>
      </c>
      <c r="G280" s="382">
        <v>46.2</v>
      </c>
      <c r="H280" s="382">
        <v>48.5</v>
      </c>
      <c r="I280" s="382">
        <v>49</v>
      </c>
      <c r="J280" s="382">
        <v>49.65</v>
      </c>
      <c r="K280" s="381">
        <v>48.35</v>
      </c>
      <c r="L280" s="381">
        <v>47.2</v>
      </c>
      <c r="M280" s="381">
        <v>26.147690000000001</v>
      </c>
      <c r="N280" s="1"/>
      <c r="O280" s="1"/>
    </row>
    <row r="281" spans="1:15" ht="12.75" customHeight="1">
      <c r="A281" s="33">
        <v>271</v>
      </c>
      <c r="B281" s="441" t="s">
        <v>439</v>
      </c>
      <c r="C281" s="381">
        <v>494.7</v>
      </c>
      <c r="D281" s="382">
        <v>496.5333333333333</v>
      </c>
      <c r="E281" s="382">
        <v>489.16666666666663</v>
      </c>
      <c r="F281" s="382">
        <v>483.63333333333333</v>
      </c>
      <c r="G281" s="382">
        <v>476.26666666666665</v>
      </c>
      <c r="H281" s="382">
        <v>502.06666666666661</v>
      </c>
      <c r="I281" s="382">
        <v>509.43333333333328</v>
      </c>
      <c r="J281" s="382">
        <v>514.96666666666658</v>
      </c>
      <c r="K281" s="381">
        <v>503.9</v>
      </c>
      <c r="L281" s="381">
        <v>491</v>
      </c>
      <c r="M281" s="381">
        <v>4.4087100000000001</v>
      </c>
      <c r="N281" s="1"/>
      <c r="O281" s="1"/>
    </row>
    <row r="282" spans="1:15" ht="12.75" customHeight="1">
      <c r="A282" s="33">
        <v>272</v>
      </c>
      <c r="B282" s="441" t="s">
        <v>429</v>
      </c>
      <c r="C282" s="381">
        <v>1148.55</v>
      </c>
      <c r="D282" s="382">
        <v>1145.1499999999999</v>
      </c>
      <c r="E282" s="382">
        <v>1138.3999999999996</v>
      </c>
      <c r="F282" s="382">
        <v>1128.2499999999998</v>
      </c>
      <c r="G282" s="382">
        <v>1121.4999999999995</v>
      </c>
      <c r="H282" s="382">
        <v>1155.2999999999997</v>
      </c>
      <c r="I282" s="382">
        <v>1162.0500000000002</v>
      </c>
      <c r="J282" s="382">
        <v>1172.1999999999998</v>
      </c>
      <c r="K282" s="381">
        <v>1151.9000000000001</v>
      </c>
      <c r="L282" s="381">
        <v>1135</v>
      </c>
      <c r="M282" s="381">
        <v>1.56853</v>
      </c>
      <c r="N282" s="1"/>
      <c r="O282" s="1"/>
    </row>
    <row r="283" spans="1:15" ht="12.75" customHeight="1">
      <c r="A283" s="33">
        <v>273</v>
      </c>
      <c r="B283" s="441" t="s">
        <v>430</v>
      </c>
      <c r="C283" s="381">
        <v>317.89999999999998</v>
      </c>
      <c r="D283" s="382">
        <v>316.46666666666664</v>
      </c>
      <c r="E283" s="382">
        <v>311.48333333333329</v>
      </c>
      <c r="F283" s="382">
        <v>305.06666666666666</v>
      </c>
      <c r="G283" s="382">
        <v>300.08333333333331</v>
      </c>
      <c r="H283" s="382">
        <v>322.88333333333327</v>
      </c>
      <c r="I283" s="382">
        <v>327.86666666666662</v>
      </c>
      <c r="J283" s="382">
        <v>334.28333333333325</v>
      </c>
      <c r="K283" s="381">
        <v>321.45</v>
      </c>
      <c r="L283" s="381">
        <v>310.05</v>
      </c>
      <c r="M283" s="381">
        <v>9.3829600000000006</v>
      </c>
      <c r="N283" s="1"/>
      <c r="O283" s="1"/>
    </row>
    <row r="284" spans="1:15" ht="12.75" customHeight="1">
      <c r="A284" s="33">
        <v>274</v>
      </c>
      <c r="B284" s="441" t="s">
        <v>142</v>
      </c>
      <c r="C284" s="381">
        <v>1956.6</v>
      </c>
      <c r="D284" s="382">
        <v>1959.9666666666665</v>
      </c>
      <c r="E284" s="382">
        <v>1943.7833333333328</v>
      </c>
      <c r="F284" s="382">
        <v>1930.9666666666665</v>
      </c>
      <c r="G284" s="382">
        <v>1914.7833333333328</v>
      </c>
      <c r="H284" s="382">
        <v>1972.7833333333328</v>
      </c>
      <c r="I284" s="382">
        <v>1988.9666666666667</v>
      </c>
      <c r="J284" s="382">
        <v>2001.7833333333328</v>
      </c>
      <c r="K284" s="381">
        <v>1976.15</v>
      </c>
      <c r="L284" s="381">
        <v>1947.15</v>
      </c>
      <c r="M284" s="381">
        <v>21.493960000000001</v>
      </c>
      <c r="N284" s="1"/>
      <c r="O284" s="1"/>
    </row>
    <row r="285" spans="1:15" ht="12.75" customHeight="1">
      <c r="A285" s="33">
        <v>275</v>
      </c>
      <c r="B285" s="441" t="s">
        <v>431</v>
      </c>
      <c r="C285" s="381">
        <v>714.3</v>
      </c>
      <c r="D285" s="382">
        <v>719.41666666666663</v>
      </c>
      <c r="E285" s="382">
        <v>700.5333333333333</v>
      </c>
      <c r="F285" s="382">
        <v>686.76666666666665</v>
      </c>
      <c r="G285" s="382">
        <v>667.88333333333333</v>
      </c>
      <c r="H285" s="382">
        <v>733.18333333333328</v>
      </c>
      <c r="I285" s="382">
        <v>752.06666666666672</v>
      </c>
      <c r="J285" s="382">
        <v>765.83333333333326</v>
      </c>
      <c r="K285" s="381">
        <v>738.3</v>
      </c>
      <c r="L285" s="381">
        <v>705.65</v>
      </c>
      <c r="M285" s="381">
        <v>19.244119999999999</v>
      </c>
      <c r="N285" s="1"/>
      <c r="O285" s="1"/>
    </row>
    <row r="286" spans="1:15" ht="12.75" customHeight="1">
      <c r="A286" s="33">
        <v>276</v>
      </c>
      <c r="B286" s="441" t="s">
        <v>428</v>
      </c>
      <c r="C286" s="381">
        <v>745.6</v>
      </c>
      <c r="D286" s="382">
        <v>745.5333333333333</v>
      </c>
      <c r="E286" s="382">
        <v>738.06666666666661</v>
      </c>
      <c r="F286" s="382">
        <v>730.5333333333333</v>
      </c>
      <c r="G286" s="382">
        <v>723.06666666666661</v>
      </c>
      <c r="H286" s="382">
        <v>753.06666666666661</v>
      </c>
      <c r="I286" s="382">
        <v>760.5333333333333</v>
      </c>
      <c r="J286" s="382">
        <v>768.06666666666661</v>
      </c>
      <c r="K286" s="381">
        <v>753</v>
      </c>
      <c r="L286" s="381">
        <v>738</v>
      </c>
      <c r="M286" s="381">
        <v>3.7030799999999999</v>
      </c>
      <c r="N286" s="1"/>
      <c r="O286" s="1"/>
    </row>
    <row r="287" spans="1:15" ht="12.75" customHeight="1">
      <c r="A287" s="33">
        <v>277</v>
      </c>
      <c r="B287" s="441" t="s">
        <v>432</v>
      </c>
      <c r="C287" s="381">
        <v>254.1</v>
      </c>
      <c r="D287" s="382">
        <v>255.43333333333331</v>
      </c>
      <c r="E287" s="382">
        <v>250.86666666666662</v>
      </c>
      <c r="F287" s="382">
        <v>247.6333333333333</v>
      </c>
      <c r="G287" s="382">
        <v>243.06666666666661</v>
      </c>
      <c r="H287" s="382">
        <v>258.66666666666663</v>
      </c>
      <c r="I287" s="382">
        <v>263.23333333333329</v>
      </c>
      <c r="J287" s="382">
        <v>266.46666666666664</v>
      </c>
      <c r="K287" s="381">
        <v>260</v>
      </c>
      <c r="L287" s="381">
        <v>252.2</v>
      </c>
      <c r="M287" s="381">
        <v>2.3481299999999998</v>
      </c>
      <c r="N287" s="1"/>
      <c r="O287" s="1"/>
    </row>
    <row r="288" spans="1:15" ht="12.75" customHeight="1">
      <c r="A288" s="33">
        <v>278</v>
      </c>
      <c r="B288" s="441" t="s">
        <v>433</v>
      </c>
      <c r="C288" s="381">
        <v>1269</v>
      </c>
      <c r="D288" s="382">
        <v>1278.9666666666665</v>
      </c>
      <c r="E288" s="382">
        <v>1246.833333333333</v>
      </c>
      <c r="F288" s="382">
        <v>1224.6666666666665</v>
      </c>
      <c r="G288" s="382">
        <v>1192.5333333333331</v>
      </c>
      <c r="H288" s="382">
        <v>1301.133333333333</v>
      </c>
      <c r="I288" s="382">
        <v>1333.2666666666667</v>
      </c>
      <c r="J288" s="382">
        <v>1355.4333333333329</v>
      </c>
      <c r="K288" s="381">
        <v>1311.1</v>
      </c>
      <c r="L288" s="381">
        <v>1256.8</v>
      </c>
      <c r="M288" s="381">
        <v>0.31045</v>
      </c>
      <c r="N288" s="1"/>
      <c r="O288" s="1"/>
    </row>
    <row r="289" spans="1:15" ht="12.75" customHeight="1">
      <c r="A289" s="33">
        <v>279</v>
      </c>
      <c r="B289" s="441" t="s">
        <v>438</v>
      </c>
      <c r="C289" s="381">
        <v>535.20000000000005</v>
      </c>
      <c r="D289" s="382">
        <v>537.18333333333339</v>
      </c>
      <c r="E289" s="382">
        <v>531.36666666666679</v>
      </c>
      <c r="F289" s="382">
        <v>527.53333333333342</v>
      </c>
      <c r="G289" s="382">
        <v>521.71666666666681</v>
      </c>
      <c r="H289" s="382">
        <v>541.01666666666677</v>
      </c>
      <c r="I289" s="382">
        <v>546.83333333333337</v>
      </c>
      <c r="J289" s="382">
        <v>550.66666666666674</v>
      </c>
      <c r="K289" s="381">
        <v>543</v>
      </c>
      <c r="L289" s="381">
        <v>533.35</v>
      </c>
      <c r="M289" s="381">
        <v>0.47697000000000001</v>
      </c>
      <c r="N289" s="1"/>
      <c r="O289" s="1"/>
    </row>
    <row r="290" spans="1:15" ht="12.75" customHeight="1">
      <c r="A290" s="33">
        <v>280</v>
      </c>
      <c r="B290" s="441" t="s">
        <v>143</v>
      </c>
      <c r="C290" s="381">
        <v>80.7</v>
      </c>
      <c r="D290" s="382">
        <v>80.333333333333329</v>
      </c>
      <c r="E290" s="382">
        <v>79.466666666666654</v>
      </c>
      <c r="F290" s="382">
        <v>78.23333333333332</v>
      </c>
      <c r="G290" s="382">
        <v>77.366666666666646</v>
      </c>
      <c r="H290" s="382">
        <v>81.566666666666663</v>
      </c>
      <c r="I290" s="382">
        <v>82.433333333333337</v>
      </c>
      <c r="J290" s="382">
        <v>83.666666666666671</v>
      </c>
      <c r="K290" s="381">
        <v>81.2</v>
      </c>
      <c r="L290" s="381">
        <v>79.099999999999994</v>
      </c>
      <c r="M290" s="381">
        <v>75.699590000000001</v>
      </c>
      <c r="N290" s="1"/>
      <c r="O290" s="1"/>
    </row>
    <row r="291" spans="1:15" ht="12.75" customHeight="1">
      <c r="A291" s="33">
        <v>281</v>
      </c>
      <c r="B291" s="441" t="s">
        <v>144</v>
      </c>
      <c r="C291" s="381">
        <v>3672.8</v>
      </c>
      <c r="D291" s="382">
        <v>3685.9833333333336</v>
      </c>
      <c r="E291" s="382">
        <v>3643.9666666666672</v>
      </c>
      <c r="F291" s="382">
        <v>3615.1333333333337</v>
      </c>
      <c r="G291" s="382">
        <v>3573.1166666666672</v>
      </c>
      <c r="H291" s="382">
        <v>3714.8166666666671</v>
      </c>
      <c r="I291" s="382">
        <v>3756.8333333333335</v>
      </c>
      <c r="J291" s="382">
        <v>3785.666666666667</v>
      </c>
      <c r="K291" s="381">
        <v>3728</v>
      </c>
      <c r="L291" s="381">
        <v>3657.15</v>
      </c>
      <c r="M291" s="381">
        <v>1.3896999999999999</v>
      </c>
      <c r="N291" s="1"/>
      <c r="O291" s="1"/>
    </row>
    <row r="292" spans="1:15" ht="12.75" customHeight="1">
      <c r="A292" s="33">
        <v>282</v>
      </c>
      <c r="B292" s="441" t="s">
        <v>440</v>
      </c>
      <c r="C292" s="381">
        <v>401.3</v>
      </c>
      <c r="D292" s="382">
        <v>403.63333333333338</v>
      </c>
      <c r="E292" s="382">
        <v>393.91666666666674</v>
      </c>
      <c r="F292" s="382">
        <v>386.53333333333336</v>
      </c>
      <c r="G292" s="382">
        <v>376.81666666666672</v>
      </c>
      <c r="H292" s="382">
        <v>411.01666666666677</v>
      </c>
      <c r="I292" s="382">
        <v>420.73333333333335</v>
      </c>
      <c r="J292" s="382">
        <v>428.11666666666679</v>
      </c>
      <c r="K292" s="381">
        <v>413.35</v>
      </c>
      <c r="L292" s="381">
        <v>396.25</v>
      </c>
      <c r="M292" s="381">
        <v>3.1194600000000001</v>
      </c>
      <c r="N292" s="1"/>
      <c r="O292" s="1"/>
    </row>
    <row r="293" spans="1:15" ht="12.75" customHeight="1">
      <c r="A293" s="33">
        <v>283</v>
      </c>
      <c r="B293" s="441" t="s">
        <v>268</v>
      </c>
      <c r="C293" s="381">
        <v>520.5</v>
      </c>
      <c r="D293" s="382">
        <v>521.58333333333337</v>
      </c>
      <c r="E293" s="382">
        <v>514.51666666666677</v>
      </c>
      <c r="F293" s="382">
        <v>508.53333333333342</v>
      </c>
      <c r="G293" s="382">
        <v>501.46666666666681</v>
      </c>
      <c r="H293" s="382">
        <v>527.56666666666672</v>
      </c>
      <c r="I293" s="382">
        <v>534.63333333333333</v>
      </c>
      <c r="J293" s="382">
        <v>540.61666666666667</v>
      </c>
      <c r="K293" s="381">
        <v>528.65</v>
      </c>
      <c r="L293" s="381">
        <v>515.6</v>
      </c>
      <c r="M293" s="381">
        <v>18.50779</v>
      </c>
      <c r="N293" s="1"/>
      <c r="O293" s="1"/>
    </row>
    <row r="294" spans="1:15" ht="12.75" customHeight="1">
      <c r="A294" s="33">
        <v>284</v>
      </c>
      <c r="B294" s="441" t="s">
        <v>441</v>
      </c>
      <c r="C294" s="381">
        <v>9561.15</v>
      </c>
      <c r="D294" s="382">
        <v>9585.15</v>
      </c>
      <c r="E294" s="382">
        <v>9437.0499999999993</v>
      </c>
      <c r="F294" s="382">
        <v>9312.9499999999989</v>
      </c>
      <c r="G294" s="382">
        <v>9164.8499999999985</v>
      </c>
      <c r="H294" s="382">
        <v>9709.25</v>
      </c>
      <c r="I294" s="382">
        <v>9857.3500000000022</v>
      </c>
      <c r="J294" s="382">
        <v>9981.4500000000007</v>
      </c>
      <c r="K294" s="381">
        <v>9733.25</v>
      </c>
      <c r="L294" s="381">
        <v>9461.0499999999993</v>
      </c>
      <c r="M294" s="381">
        <v>7.5990000000000002E-2</v>
      </c>
      <c r="N294" s="1"/>
      <c r="O294" s="1"/>
    </row>
    <row r="295" spans="1:15" ht="12.75" customHeight="1">
      <c r="A295" s="33">
        <v>285</v>
      </c>
      <c r="B295" s="441" t="s">
        <v>442</v>
      </c>
      <c r="C295" s="381">
        <v>49.5</v>
      </c>
      <c r="D295" s="382">
        <v>49.533333333333331</v>
      </c>
      <c r="E295" s="382">
        <v>48.266666666666666</v>
      </c>
      <c r="F295" s="382">
        <v>47.033333333333331</v>
      </c>
      <c r="G295" s="382">
        <v>45.766666666666666</v>
      </c>
      <c r="H295" s="382">
        <v>50.766666666666666</v>
      </c>
      <c r="I295" s="382">
        <v>52.033333333333331</v>
      </c>
      <c r="J295" s="382">
        <v>53.266666666666666</v>
      </c>
      <c r="K295" s="381">
        <v>50.8</v>
      </c>
      <c r="L295" s="381">
        <v>48.3</v>
      </c>
      <c r="M295" s="381">
        <v>49.6541</v>
      </c>
      <c r="N295" s="1"/>
      <c r="O295" s="1"/>
    </row>
    <row r="296" spans="1:15" ht="12.75" customHeight="1">
      <c r="A296" s="33">
        <v>286</v>
      </c>
      <c r="B296" s="441" t="s">
        <v>145</v>
      </c>
      <c r="C296" s="381">
        <v>381.65</v>
      </c>
      <c r="D296" s="382">
        <v>382.41666666666669</v>
      </c>
      <c r="E296" s="382">
        <v>376.73333333333335</v>
      </c>
      <c r="F296" s="382">
        <v>371.81666666666666</v>
      </c>
      <c r="G296" s="382">
        <v>366.13333333333333</v>
      </c>
      <c r="H296" s="382">
        <v>387.33333333333337</v>
      </c>
      <c r="I296" s="382">
        <v>393.01666666666665</v>
      </c>
      <c r="J296" s="382">
        <v>397.93333333333339</v>
      </c>
      <c r="K296" s="381">
        <v>388.1</v>
      </c>
      <c r="L296" s="381">
        <v>377.5</v>
      </c>
      <c r="M296" s="381">
        <v>51.750430000000001</v>
      </c>
      <c r="N296" s="1"/>
      <c r="O296" s="1"/>
    </row>
    <row r="297" spans="1:15" ht="12.75" customHeight="1">
      <c r="A297" s="33">
        <v>287</v>
      </c>
      <c r="B297" s="441" t="s">
        <v>443</v>
      </c>
      <c r="C297" s="381">
        <v>2554.8000000000002</v>
      </c>
      <c r="D297" s="382">
        <v>2550.0499999999997</v>
      </c>
      <c r="E297" s="382">
        <v>2526.0999999999995</v>
      </c>
      <c r="F297" s="382">
        <v>2497.3999999999996</v>
      </c>
      <c r="G297" s="382">
        <v>2473.4499999999994</v>
      </c>
      <c r="H297" s="382">
        <v>2578.7499999999995</v>
      </c>
      <c r="I297" s="382">
        <v>2602.6999999999994</v>
      </c>
      <c r="J297" s="382">
        <v>2631.3999999999996</v>
      </c>
      <c r="K297" s="381">
        <v>2574</v>
      </c>
      <c r="L297" s="381">
        <v>2521.35</v>
      </c>
      <c r="M297" s="381">
        <v>0.35526999999999997</v>
      </c>
      <c r="N297" s="1"/>
      <c r="O297" s="1"/>
    </row>
    <row r="298" spans="1:15" ht="12.75" customHeight="1">
      <c r="A298" s="33">
        <v>288</v>
      </c>
      <c r="B298" s="441" t="s">
        <v>848</v>
      </c>
      <c r="C298" s="381">
        <v>1241.5999999999999</v>
      </c>
      <c r="D298" s="382">
        <v>1252.55</v>
      </c>
      <c r="E298" s="382">
        <v>1221.05</v>
      </c>
      <c r="F298" s="382">
        <v>1200.5</v>
      </c>
      <c r="G298" s="382">
        <v>1169</v>
      </c>
      <c r="H298" s="382">
        <v>1273.0999999999999</v>
      </c>
      <c r="I298" s="382">
        <v>1304.5999999999999</v>
      </c>
      <c r="J298" s="382">
        <v>1325.1499999999999</v>
      </c>
      <c r="K298" s="381">
        <v>1284.05</v>
      </c>
      <c r="L298" s="381">
        <v>1232</v>
      </c>
      <c r="M298" s="381">
        <v>3.2722500000000001</v>
      </c>
      <c r="N298" s="1"/>
      <c r="O298" s="1"/>
    </row>
    <row r="299" spans="1:15" ht="12.75" customHeight="1">
      <c r="A299" s="33">
        <v>289</v>
      </c>
      <c r="B299" s="441" t="s">
        <v>146</v>
      </c>
      <c r="C299" s="381">
        <v>1974.2</v>
      </c>
      <c r="D299" s="382">
        <v>1972.8333333333333</v>
      </c>
      <c r="E299" s="382">
        <v>1961.6666666666665</v>
      </c>
      <c r="F299" s="382">
        <v>1949.1333333333332</v>
      </c>
      <c r="G299" s="382">
        <v>1937.9666666666665</v>
      </c>
      <c r="H299" s="382">
        <v>1985.3666666666666</v>
      </c>
      <c r="I299" s="382">
        <v>1996.5333333333331</v>
      </c>
      <c r="J299" s="382">
        <v>2009.0666666666666</v>
      </c>
      <c r="K299" s="381">
        <v>1984</v>
      </c>
      <c r="L299" s="381">
        <v>1960.3</v>
      </c>
      <c r="M299" s="381">
        <v>15.8597</v>
      </c>
      <c r="N299" s="1"/>
      <c r="O299" s="1"/>
    </row>
    <row r="300" spans="1:15" ht="12.75" customHeight="1">
      <c r="A300" s="33">
        <v>290</v>
      </c>
      <c r="B300" s="441" t="s">
        <v>147</v>
      </c>
      <c r="C300" s="381">
        <v>7170.75</v>
      </c>
      <c r="D300" s="382">
        <v>7178.7333333333336</v>
      </c>
      <c r="E300" s="382">
        <v>7127.5166666666673</v>
      </c>
      <c r="F300" s="382">
        <v>7084.2833333333338</v>
      </c>
      <c r="G300" s="382">
        <v>7033.0666666666675</v>
      </c>
      <c r="H300" s="382">
        <v>7221.9666666666672</v>
      </c>
      <c r="I300" s="382">
        <v>7273.1833333333343</v>
      </c>
      <c r="J300" s="382">
        <v>7316.416666666667</v>
      </c>
      <c r="K300" s="381">
        <v>7229.95</v>
      </c>
      <c r="L300" s="381">
        <v>7135.5</v>
      </c>
      <c r="M300" s="381">
        <v>2.42957</v>
      </c>
      <c r="N300" s="1"/>
      <c r="O300" s="1"/>
    </row>
    <row r="301" spans="1:15" ht="12.75" customHeight="1">
      <c r="A301" s="33">
        <v>291</v>
      </c>
      <c r="B301" s="441" t="s">
        <v>148</v>
      </c>
      <c r="C301" s="381">
        <v>5625.1</v>
      </c>
      <c r="D301" s="382">
        <v>5633.3499999999995</v>
      </c>
      <c r="E301" s="382">
        <v>5566.7499999999991</v>
      </c>
      <c r="F301" s="382">
        <v>5508.4</v>
      </c>
      <c r="G301" s="382">
        <v>5441.7999999999993</v>
      </c>
      <c r="H301" s="382">
        <v>5691.6999999999989</v>
      </c>
      <c r="I301" s="382">
        <v>5758.2999999999993</v>
      </c>
      <c r="J301" s="382">
        <v>5816.6499999999987</v>
      </c>
      <c r="K301" s="381">
        <v>5699.95</v>
      </c>
      <c r="L301" s="381">
        <v>5575</v>
      </c>
      <c r="M301" s="381">
        <v>2.7804799999999998</v>
      </c>
      <c r="N301" s="1"/>
      <c r="O301" s="1"/>
    </row>
    <row r="302" spans="1:15" ht="12.75" customHeight="1">
      <c r="A302" s="33">
        <v>292</v>
      </c>
      <c r="B302" s="441" t="s">
        <v>149</v>
      </c>
      <c r="C302" s="381">
        <v>952.85</v>
      </c>
      <c r="D302" s="382">
        <v>948.13333333333333</v>
      </c>
      <c r="E302" s="382">
        <v>941.81666666666661</v>
      </c>
      <c r="F302" s="382">
        <v>930.7833333333333</v>
      </c>
      <c r="G302" s="382">
        <v>924.46666666666658</v>
      </c>
      <c r="H302" s="382">
        <v>959.16666666666663</v>
      </c>
      <c r="I302" s="382">
        <v>965.48333333333346</v>
      </c>
      <c r="J302" s="382">
        <v>976.51666666666665</v>
      </c>
      <c r="K302" s="381">
        <v>954.45</v>
      </c>
      <c r="L302" s="381">
        <v>937.1</v>
      </c>
      <c r="M302" s="381">
        <v>9.0253999999999994</v>
      </c>
      <c r="N302" s="1"/>
      <c r="O302" s="1"/>
    </row>
    <row r="303" spans="1:15" ht="12.75" customHeight="1">
      <c r="A303" s="33">
        <v>293</v>
      </c>
      <c r="B303" s="441" t="s">
        <v>444</v>
      </c>
      <c r="C303" s="381">
        <v>3680</v>
      </c>
      <c r="D303" s="382">
        <v>3676.8166666666671</v>
      </c>
      <c r="E303" s="382">
        <v>3640.483333333334</v>
      </c>
      <c r="F303" s="382">
        <v>3600.9666666666672</v>
      </c>
      <c r="G303" s="382">
        <v>3564.6333333333341</v>
      </c>
      <c r="H303" s="382">
        <v>3716.3333333333339</v>
      </c>
      <c r="I303" s="382">
        <v>3752.666666666667</v>
      </c>
      <c r="J303" s="382">
        <v>3792.1833333333338</v>
      </c>
      <c r="K303" s="381">
        <v>3713.15</v>
      </c>
      <c r="L303" s="381">
        <v>3637.3</v>
      </c>
      <c r="M303" s="381">
        <v>0.38857999999999998</v>
      </c>
      <c r="N303" s="1"/>
      <c r="O303" s="1"/>
    </row>
    <row r="304" spans="1:15" ht="12.75" customHeight="1">
      <c r="A304" s="33">
        <v>294</v>
      </c>
      <c r="B304" s="441" t="s">
        <v>849</v>
      </c>
      <c r="C304" s="381">
        <v>473.45</v>
      </c>
      <c r="D304" s="382">
        <v>479.23333333333335</v>
      </c>
      <c r="E304" s="382">
        <v>464.7166666666667</v>
      </c>
      <c r="F304" s="382">
        <v>455.98333333333335</v>
      </c>
      <c r="G304" s="382">
        <v>441.4666666666667</v>
      </c>
      <c r="H304" s="382">
        <v>487.9666666666667</v>
      </c>
      <c r="I304" s="382">
        <v>502.48333333333335</v>
      </c>
      <c r="J304" s="382">
        <v>511.2166666666667</v>
      </c>
      <c r="K304" s="381">
        <v>493.75</v>
      </c>
      <c r="L304" s="381">
        <v>470.5</v>
      </c>
      <c r="M304" s="381">
        <v>22.916039999999999</v>
      </c>
      <c r="N304" s="1"/>
      <c r="O304" s="1"/>
    </row>
    <row r="305" spans="1:15" ht="12.75" customHeight="1">
      <c r="A305" s="33">
        <v>295</v>
      </c>
      <c r="B305" s="441" t="s">
        <v>150</v>
      </c>
      <c r="C305" s="381">
        <v>880.55</v>
      </c>
      <c r="D305" s="382">
        <v>869.08333333333337</v>
      </c>
      <c r="E305" s="382">
        <v>853.9666666666667</v>
      </c>
      <c r="F305" s="382">
        <v>827.38333333333333</v>
      </c>
      <c r="G305" s="382">
        <v>812.26666666666665</v>
      </c>
      <c r="H305" s="382">
        <v>895.66666666666674</v>
      </c>
      <c r="I305" s="382">
        <v>910.7833333333333</v>
      </c>
      <c r="J305" s="382">
        <v>937.36666666666679</v>
      </c>
      <c r="K305" s="381">
        <v>884.2</v>
      </c>
      <c r="L305" s="381">
        <v>842.5</v>
      </c>
      <c r="M305" s="381">
        <v>90.224149999999995</v>
      </c>
      <c r="N305" s="1"/>
      <c r="O305" s="1"/>
    </row>
    <row r="306" spans="1:15" ht="12.75" customHeight="1">
      <c r="A306" s="33">
        <v>296</v>
      </c>
      <c r="B306" s="441" t="s">
        <v>151</v>
      </c>
      <c r="C306" s="381">
        <v>165.1</v>
      </c>
      <c r="D306" s="382">
        <v>162.6</v>
      </c>
      <c r="E306" s="382">
        <v>159.5</v>
      </c>
      <c r="F306" s="382">
        <v>153.9</v>
      </c>
      <c r="G306" s="382">
        <v>150.80000000000001</v>
      </c>
      <c r="H306" s="382">
        <v>168.2</v>
      </c>
      <c r="I306" s="382">
        <v>171.29999999999995</v>
      </c>
      <c r="J306" s="382">
        <v>176.89999999999998</v>
      </c>
      <c r="K306" s="381">
        <v>165.7</v>
      </c>
      <c r="L306" s="381">
        <v>157</v>
      </c>
      <c r="M306" s="381">
        <v>110.26458</v>
      </c>
      <c r="N306" s="1"/>
      <c r="O306" s="1"/>
    </row>
    <row r="307" spans="1:15" ht="12.75" customHeight="1">
      <c r="A307" s="33">
        <v>297</v>
      </c>
      <c r="B307" s="441" t="s">
        <v>317</v>
      </c>
      <c r="C307" s="381">
        <v>20.5</v>
      </c>
      <c r="D307" s="382">
        <v>20.516666666666666</v>
      </c>
      <c r="E307" s="382">
        <v>20.43333333333333</v>
      </c>
      <c r="F307" s="382">
        <v>20.366666666666664</v>
      </c>
      <c r="G307" s="382">
        <v>20.283333333333328</v>
      </c>
      <c r="H307" s="382">
        <v>20.583333333333332</v>
      </c>
      <c r="I307" s="382">
        <v>20.666666666666668</v>
      </c>
      <c r="J307" s="382">
        <v>20.733333333333334</v>
      </c>
      <c r="K307" s="381">
        <v>20.6</v>
      </c>
      <c r="L307" s="381">
        <v>20.45</v>
      </c>
      <c r="M307" s="381">
        <v>23.918340000000001</v>
      </c>
      <c r="N307" s="1"/>
      <c r="O307" s="1"/>
    </row>
    <row r="308" spans="1:15" ht="12.75" customHeight="1">
      <c r="A308" s="33">
        <v>298</v>
      </c>
      <c r="B308" s="441" t="s">
        <v>447</v>
      </c>
      <c r="C308" s="381">
        <v>225.8</v>
      </c>
      <c r="D308" s="382">
        <v>227.95000000000002</v>
      </c>
      <c r="E308" s="382">
        <v>222.35000000000002</v>
      </c>
      <c r="F308" s="382">
        <v>218.9</v>
      </c>
      <c r="G308" s="382">
        <v>213.3</v>
      </c>
      <c r="H308" s="382">
        <v>231.40000000000003</v>
      </c>
      <c r="I308" s="382">
        <v>237</v>
      </c>
      <c r="J308" s="382">
        <v>240.45000000000005</v>
      </c>
      <c r="K308" s="381">
        <v>233.55</v>
      </c>
      <c r="L308" s="381">
        <v>224.5</v>
      </c>
      <c r="M308" s="381">
        <v>3.4880499999999999</v>
      </c>
      <c r="N308" s="1"/>
      <c r="O308" s="1"/>
    </row>
    <row r="309" spans="1:15" ht="12.75" customHeight="1">
      <c r="A309" s="33">
        <v>299</v>
      </c>
      <c r="B309" s="441" t="s">
        <v>449</v>
      </c>
      <c r="C309" s="381">
        <v>717.6</v>
      </c>
      <c r="D309" s="382">
        <v>713.18333333333339</v>
      </c>
      <c r="E309" s="382">
        <v>701.36666666666679</v>
      </c>
      <c r="F309" s="382">
        <v>685.13333333333344</v>
      </c>
      <c r="G309" s="382">
        <v>673.31666666666683</v>
      </c>
      <c r="H309" s="382">
        <v>729.41666666666674</v>
      </c>
      <c r="I309" s="382">
        <v>741.23333333333335</v>
      </c>
      <c r="J309" s="382">
        <v>757.4666666666667</v>
      </c>
      <c r="K309" s="381">
        <v>725</v>
      </c>
      <c r="L309" s="381">
        <v>696.95</v>
      </c>
      <c r="M309" s="381">
        <v>1.1241000000000001</v>
      </c>
      <c r="N309" s="1"/>
      <c r="O309" s="1"/>
    </row>
    <row r="310" spans="1:15" ht="12.75" customHeight="1">
      <c r="A310" s="33">
        <v>300</v>
      </c>
      <c r="B310" s="441" t="s">
        <v>152</v>
      </c>
      <c r="C310" s="381">
        <v>170.2</v>
      </c>
      <c r="D310" s="382">
        <v>169.36666666666667</v>
      </c>
      <c r="E310" s="382">
        <v>167.43333333333334</v>
      </c>
      <c r="F310" s="382">
        <v>164.66666666666666</v>
      </c>
      <c r="G310" s="382">
        <v>162.73333333333332</v>
      </c>
      <c r="H310" s="382">
        <v>172.13333333333335</v>
      </c>
      <c r="I310" s="382">
        <v>174.06666666666669</v>
      </c>
      <c r="J310" s="382">
        <v>176.83333333333337</v>
      </c>
      <c r="K310" s="381">
        <v>171.3</v>
      </c>
      <c r="L310" s="381">
        <v>166.6</v>
      </c>
      <c r="M310" s="381">
        <v>34.769550000000002</v>
      </c>
      <c r="N310" s="1"/>
      <c r="O310" s="1"/>
    </row>
    <row r="311" spans="1:15" ht="12.75" customHeight="1">
      <c r="A311" s="33">
        <v>301</v>
      </c>
      <c r="B311" s="441" t="s">
        <v>153</v>
      </c>
      <c r="C311" s="381">
        <v>504.1</v>
      </c>
      <c r="D311" s="382">
        <v>504.5333333333333</v>
      </c>
      <c r="E311" s="382">
        <v>500.86666666666662</v>
      </c>
      <c r="F311" s="382">
        <v>497.63333333333333</v>
      </c>
      <c r="G311" s="382">
        <v>493.96666666666664</v>
      </c>
      <c r="H311" s="382">
        <v>507.76666666666659</v>
      </c>
      <c r="I311" s="382">
        <v>511.43333333333334</v>
      </c>
      <c r="J311" s="382">
        <v>514.66666666666652</v>
      </c>
      <c r="K311" s="381">
        <v>508.2</v>
      </c>
      <c r="L311" s="381">
        <v>501.3</v>
      </c>
      <c r="M311" s="381">
        <v>10.000080000000001</v>
      </c>
      <c r="N311" s="1"/>
      <c r="O311" s="1"/>
    </row>
    <row r="312" spans="1:15" ht="12.75" customHeight="1">
      <c r="A312" s="33">
        <v>302</v>
      </c>
      <c r="B312" s="441" t="s">
        <v>154</v>
      </c>
      <c r="C312" s="381">
        <v>8170.75</v>
      </c>
      <c r="D312" s="382">
        <v>8161.916666666667</v>
      </c>
      <c r="E312" s="382">
        <v>8123.8333333333339</v>
      </c>
      <c r="F312" s="382">
        <v>8076.916666666667</v>
      </c>
      <c r="G312" s="382">
        <v>8038.8333333333339</v>
      </c>
      <c r="H312" s="382">
        <v>8208.8333333333339</v>
      </c>
      <c r="I312" s="382">
        <v>8246.9166666666679</v>
      </c>
      <c r="J312" s="382">
        <v>8293.8333333333339</v>
      </c>
      <c r="K312" s="381">
        <v>8200</v>
      </c>
      <c r="L312" s="381">
        <v>8115</v>
      </c>
      <c r="M312" s="381">
        <v>2.8817400000000002</v>
      </c>
      <c r="N312" s="1"/>
      <c r="O312" s="1"/>
    </row>
    <row r="313" spans="1:15" ht="12.75" customHeight="1">
      <c r="A313" s="33">
        <v>303</v>
      </c>
      <c r="B313" s="441" t="s">
        <v>850</v>
      </c>
      <c r="C313" s="381">
        <v>3249.65</v>
      </c>
      <c r="D313" s="382">
        <v>3179.9</v>
      </c>
      <c r="E313" s="382">
        <v>3090.8</v>
      </c>
      <c r="F313" s="382">
        <v>2931.9500000000003</v>
      </c>
      <c r="G313" s="382">
        <v>2842.8500000000004</v>
      </c>
      <c r="H313" s="382">
        <v>3338.75</v>
      </c>
      <c r="I313" s="382">
        <v>3427.8499999999995</v>
      </c>
      <c r="J313" s="382">
        <v>3586.7</v>
      </c>
      <c r="K313" s="381">
        <v>3269</v>
      </c>
      <c r="L313" s="381">
        <v>3021.05</v>
      </c>
      <c r="M313" s="381">
        <v>2.5951399999999998</v>
      </c>
      <c r="N313" s="1"/>
      <c r="O313" s="1"/>
    </row>
    <row r="314" spans="1:15" ht="12.75" customHeight="1">
      <c r="A314" s="33">
        <v>304</v>
      </c>
      <c r="B314" s="441" t="s">
        <v>451</v>
      </c>
      <c r="C314" s="381">
        <v>403.1</v>
      </c>
      <c r="D314" s="382">
        <v>400.5333333333333</v>
      </c>
      <c r="E314" s="382">
        <v>395.21666666666658</v>
      </c>
      <c r="F314" s="382">
        <v>387.33333333333326</v>
      </c>
      <c r="G314" s="382">
        <v>382.01666666666654</v>
      </c>
      <c r="H314" s="382">
        <v>408.41666666666663</v>
      </c>
      <c r="I314" s="382">
        <v>413.73333333333335</v>
      </c>
      <c r="J314" s="382">
        <v>421.61666666666667</v>
      </c>
      <c r="K314" s="381">
        <v>405.85</v>
      </c>
      <c r="L314" s="381">
        <v>392.65</v>
      </c>
      <c r="M314" s="381">
        <v>6.20146</v>
      </c>
      <c r="N314" s="1"/>
      <c r="O314" s="1"/>
    </row>
    <row r="315" spans="1:15" ht="12.75" customHeight="1">
      <c r="A315" s="33">
        <v>305</v>
      </c>
      <c r="B315" s="441" t="s">
        <v>452</v>
      </c>
      <c r="C315" s="381">
        <v>276.45</v>
      </c>
      <c r="D315" s="382">
        <v>277.34999999999997</v>
      </c>
      <c r="E315" s="382">
        <v>275.09999999999991</v>
      </c>
      <c r="F315" s="382">
        <v>273.74999999999994</v>
      </c>
      <c r="G315" s="382">
        <v>271.49999999999989</v>
      </c>
      <c r="H315" s="382">
        <v>278.69999999999993</v>
      </c>
      <c r="I315" s="382">
        <v>280.95000000000005</v>
      </c>
      <c r="J315" s="382">
        <v>282.29999999999995</v>
      </c>
      <c r="K315" s="381">
        <v>279.60000000000002</v>
      </c>
      <c r="L315" s="381">
        <v>276</v>
      </c>
      <c r="M315" s="381">
        <v>1.75091</v>
      </c>
      <c r="N315" s="1"/>
      <c r="O315" s="1"/>
    </row>
    <row r="316" spans="1:15" ht="12.75" customHeight="1">
      <c r="A316" s="33">
        <v>306</v>
      </c>
      <c r="B316" s="441" t="s">
        <v>155</v>
      </c>
      <c r="C316" s="381">
        <v>914.7</v>
      </c>
      <c r="D316" s="382">
        <v>904</v>
      </c>
      <c r="E316" s="382">
        <v>891.95</v>
      </c>
      <c r="F316" s="382">
        <v>869.2</v>
      </c>
      <c r="G316" s="382">
        <v>857.15000000000009</v>
      </c>
      <c r="H316" s="382">
        <v>926.75</v>
      </c>
      <c r="I316" s="382">
        <v>938.8</v>
      </c>
      <c r="J316" s="382">
        <v>961.55</v>
      </c>
      <c r="K316" s="381">
        <v>916.05</v>
      </c>
      <c r="L316" s="381">
        <v>881.25</v>
      </c>
      <c r="M316" s="381">
        <v>18.835889999999999</v>
      </c>
      <c r="N316" s="1"/>
      <c r="O316" s="1"/>
    </row>
    <row r="317" spans="1:15" ht="12.75" customHeight="1">
      <c r="A317" s="33">
        <v>307</v>
      </c>
      <c r="B317" s="441" t="s">
        <v>457</v>
      </c>
      <c r="C317" s="381">
        <v>1581.85</v>
      </c>
      <c r="D317" s="382">
        <v>1587.5</v>
      </c>
      <c r="E317" s="382">
        <v>1569</v>
      </c>
      <c r="F317" s="382">
        <v>1556.15</v>
      </c>
      <c r="G317" s="382">
        <v>1537.65</v>
      </c>
      <c r="H317" s="382">
        <v>1600.35</v>
      </c>
      <c r="I317" s="382">
        <v>1618.85</v>
      </c>
      <c r="J317" s="382">
        <v>1631.6999999999998</v>
      </c>
      <c r="K317" s="381">
        <v>1606</v>
      </c>
      <c r="L317" s="381">
        <v>1574.65</v>
      </c>
      <c r="M317" s="381">
        <v>2.57091</v>
      </c>
      <c r="N317" s="1"/>
      <c r="O317" s="1"/>
    </row>
    <row r="318" spans="1:15" ht="12.75" customHeight="1">
      <c r="A318" s="33">
        <v>308</v>
      </c>
      <c r="B318" s="441" t="s">
        <v>156</v>
      </c>
      <c r="C318" s="381">
        <v>3114.15</v>
      </c>
      <c r="D318" s="382">
        <v>3139.3666666666668</v>
      </c>
      <c r="E318" s="382">
        <v>3074.7833333333338</v>
      </c>
      <c r="F318" s="382">
        <v>3035.416666666667</v>
      </c>
      <c r="G318" s="382">
        <v>2970.8333333333339</v>
      </c>
      <c r="H318" s="382">
        <v>3178.7333333333336</v>
      </c>
      <c r="I318" s="382">
        <v>3243.3166666666666</v>
      </c>
      <c r="J318" s="382">
        <v>3282.6833333333334</v>
      </c>
      <c r="K318" s="381">
        <v>3203.95</v>
      </c>
      <c r="L318" s="381">
        <v>3100</v>
      </c>
      <c r="M318" s="381">
        <v>2.1042900000000002</v>
      </c>
      <c r="N318" s="1"/>
      <c r="O318" s="1"/>
    </row>
    <row r="319" spans="1:15" ht="12.75" customHeight="1">
      <c r="A319" s="33">
        <v>309</v>
      </c>
      <c r="B319" s="441" t="s">
        <v>157</v>
      </c>
      <c r="C319" s="381">
        <v>1052.75</v>
      </c>
      <c r="D319" s="382">
        <v>1054.5833333333333</v>
      </c>
      <c r="E319" s="382">
        <v>1040.3666666666666</v>
      </c>
      <c r="F319" s="382">
        <v>1027.9833333333333</v>
      </c>
      <c r="G319" s="382">
        <v>1013.7666666666667</v>
      </c>
      <c r="H319" s="382">
        <v>1066.9666666666665</v>
      </c>
      <c r="I319" s="382">
        <v>1081.1833333333332</v>
      </c>
      <c r="J319" s="382">
        <v>1093.5666666666664</v>
      </c>
      <c r="K319" s="381">
        <v>1068.8</v>
      </c>
      <c r="L319" s="381">
        <v>1042.2</v>
      </c>
      <c r="M319" s="381">
        <v>3.02278</v>
      </c>
      <c r="N319" s="1"/>
      <c r="O319" s="1"/>
    </row>
    <row r="320" spans="1:15" ht="12.75" customHeight="1">
      <c r="A320" s="33">
        <v>310</v>
      </c>
      <c r="B320" s="441" t="s">
        <v>158</v>
      </c>
      <c r="C320" s="381">
        <v>880.6</v>
      </c>
      <c r="D320" s="382">
        <v>880.6</v>
      </c>
      <c r="E320" s="382">
        <v>874.2</v>
      </c>
      <c r="F320" s="382">
        <v>867.80000000000007</v>
      </c>
      <c r="G320" s="382">
        <v>861.40000000000009</v>
      </c>
      <c r="H320" s="382">
        <v>887</v>
      </c>
      <c r="I320" s="382">
        <v>893.39999999999986</v>
      </c>
      <c r="J320" s="382">
        <v>899.8</v>
      </c>
      <c r="K320" s="381">
        <v>887</v>
      </c>
      <c r="L320" s="381">
        <v>874.2</v>
      </c>
      <c r="M320" s="381">
        <v>4.1111000000000004</v>
      </c>
      <c r="N320" s="1"/>
      <c r="O320" s="1"/>
    </row>
    <row r="321" spans="1:15" ht="12.75" customHeight="1">
      <c r="A321" s="33">
        <v>311</v>
      </c>
      <c r="B321" s="441" t="s">
        <v>448</v>
      </c>
      <c r="C321" s="381">
        <v>203.1</v>
      </c>
      <c r="D321" s="382">
        <v>200.6</v>
      </c>
      <c r="E321" s="382">
        <v>191.5</v>
      </c>
      <c r="F321" s="382">
        <v>179.9</v>
      </c>
      <c r="G321" s="382">
        <v>170.8</v>
      </c>
      <c r="H321" s="382">
        <v>212.2</v>
      </c>
      <c r="I321" s="382">
        <v>221.29999999999995</v>
      </c>
      <c r="J321" s="382">
        <v>232.89999999999998</v>
      </c>
      <c r="K321" s="381">
        <v>209.7</v>
      </c>
      <c r="L321" s="381">
        <v>189</v>
      </c>
      <c r="M321" s="381">
        <v>34.267400000000002</v>
      </c>
      <c r="N321" s="1"/>
      <c r="O321" s="1"/>
    </row>
    <row r="322" spans="1:15" ht="12.75" customHeight="1">
      <c r="A322" s="33">
        <v>312</v>
      </c>
      <c r="B322" s="441" t="s">
        <v>455</v>
      </c>
      <c r="C322" s="381">
        <v>182.3</v>
      </c>
      <c r="D322" s="382">
        <v>183.20000000000002</v>
      </c>
      <c r="E322" s="382">
        <v>180.65000000000003</v>
      </c>
      <c r="F322" s="382">
        <v>179.00000000000003</v>
      </c>
      <c r="G322" s="382">
        <v>176.45000000000005</v>
      </c>
      <c r="H322" s="382">
        <v>184.85000000000002</v>
      </c>
      <c r="I322" s="382">
        <v>187.40000000000003</v>
      </c>
      <c r="J322" s="382">
        <v>189.05</v>
      </c>
      <c r="K322" s="381">
        <v>185.75</v>
      </c>
      <c r="L322" s="381">
        <v>181.55</v>
      </c>
      <c r="M322" s="381">
        <v>4.0601900000000004</v>
      </c>
      <c r="N322" s="1"/>
      <c r="O322" s="1"/>
    </row>
    <row r="323" spans="1:15" ht="12.75" customHeight="1">
      <c r="A323" s="33">
        <v>313</v>
      </c>
      <c r="B323" s="441" t="s">
        <v>453</v>
      </c>
      <c r="C323" s="381">
        <v>190.45</v>
      </c>
      <c r="D323" s="382">
        <v>192.13333333333333</v>
      </c>
      <c r="E323" s="382">
        <v>187.31666666666666</v>
      </c>
      <c r="F323" s="382">
        <v>184.18333333333334</v>
      </c>
      <c r="G323" s="382">
        <v>179.36666666666667</v>
      </c>
      <c r="H323" s="382">
        <v>195.26666666666665</v>
      </c>
      <c r="I323" s="382">
        <v>200.08333333333331</v>
      </c>
      <c r="J323" s="382">
        <v>203.21666666666664</v>
      </c>
      <c r="K323" s="381">
        <v>196.95</v>
      </c>
      <c r="L323" s="381">
        <v>189</v>
      </c>
      <c r="M323" s="381">
        <v>9.9143500000000007</v>
      </c>
      <c r="N323" s="1"/>
      <c r="O323" s="1"/>
    </row>
    <row r="324" spans="1:15" ht="12.75" customHeight="1">
      <c r="A324" s="33">
        <v>314</v>
      </c>
      <c r="B324" s="441" t="s">
        <v>454</v>
      </c>
      <c r="C324" s="381">
        <v>1189.5999999999999</v>
      </c>
      <c r="D324" s="382">
        <v>1190.5</v>
      </c>
      <c r="E324" s="382">
        <v>1171.0999999999999</v>
      </c>
      <c r="F324" s="382">
        <v>1152.5999999999999</v>
      </c>
      <c r="G324" s="382">
        <v>1133.1999999999998</v>
      </c>
      <c r="H324" s="382">
        <v>1209</v>
      </c>
      <c r="I324" s="382">
        <v>1228.4000000000001</v>
      </c>
      <c r="J324" s="382">
        <v>1246.9000000000001</v>
      </c>
      <c r="K324" s="381">
        <v>1209.9000000000001</v>
      </c>
      <c r="L324" s="381">
        <v>1172</v>
      </c>
      <c r="M324" s="381">
        <v>3.1102699999999999</v>
      </c>
      <c r="N324" s="1"/>
      <c r="O324" s="1"/>
    </row>
    <row r="325" spans="1:15" ht="12.75" customHeight="1">
      <c r="A325" s="33">
        <v>315</v>
      </c>
      <c r="B325" s="441" t="s">
        <v>159</v>
      </c>
      <c r="C325" s="381">
        <v>4635.95</v>
      </c>
      <c r="D325" s="382">
        <v>4616.9666666666662</v>
      </c>
      <c r="E325" s="382">
        <v>4585.9833333333327</v>
      </c>
      <c r="F325" s="382">
        <v>4536.0166666666664</v>
      </c>
      <c r="G325" s="382">
        <v>4505.0333333333328</v>
      </c>
      <c r="H325" s="382">
        <v>4666.9333333333325</v>
      </c>
      <c r="I325" s="382">
        <v>4697.9166666666661</v>
      </c>
      <c r="J325" s="382">
        <v>4747.8833333333323</v>
      </c>
      <c r="K325" s="381">
        <v>4647.95</v>
      </c>
      <c r="L325" s="381">
        <v>4567</v>
      </c>
      <c r="M325" s="381">
        <v>3.5847799999999999</v>
      </c>
      <c r="N325" s="1"/>
      <c r="O325" s="1"/>
    </row>
    <row r="326" spans="1:15" ht="12.75" customHeight="1">
      <c r="A326" s="33">
        <v>316</v>
      </c>
      <c r="B326" s="441" t="s">
        <v>445</v>
      </c>
      <c r="C326" s="381">
        <v>44.6</v>
      </c>
      <c r="D326" s="382">
        <v>44.85</v>
      </c>
      <c r="E326" s="382">
        <v>44.25</v>
      </c>
      <c r="F326" s="382">
        <v>43.9</v>
      </c>
      <c r="G326" s="382">
        <v>43.3</v>
      </c>
      <c r="H326" s="382">
        <v>45.2</v>
      </c>
      <c r="I326" s="382">
        <v>45.800000000000011</v>
      </c>
      <c r="J326" s="382">
        <v>46.150000000000006</v>
      </c>
      <c r="K326" s="381">
        <v>45.45</v>
      </c>
      <c r="L326" s="381">
        <v>44.5</v>
      </c>
      <c r="M326" s="381">
        <v>15.09402</v>
      </c>
      <c r="N326" s="1"/>
      <c r="O326" s="1"/>
    </row>
    <row r="327" spans="1:15" ht="12.75" customHeight="1">
      <c r="A327" s="33">
        <v>317</v>
      </c>
      <c r="B327" s="441" t="s">
        <v>446</v>
      </c>
      <c r="C327" s="381">
        <v>172.75</v>
      </c>
      <c r="D327" s="382">
        <v>172.91666666666666</v>
      </c>
      <c r="E327" s="382">
        <v>171.88333333333333</v>
      </c>
      <c r="F327" s="382">
        <v>171.01666666666668</v>
      </c>
      <c r="G327" s="382">
        <v>169.98333333333335</v>
      </c>
      <c r="H327" s="382">
        <v>173.7833333333333</v>
      </c>
      <c r="I327" s="382">
        <v>174.81666666666666</v>
      </c>
      <c r="J327" s="382">
        <v>175.68333333333328</v>
      </c>
      <c r="K327" s="381">
        <v>173.95</v>
      </c>
      <c r="L327" s="381">
        <v>172.05</v>
      </c>
      <c r="M327" s="381">
        <v>1.9845200000000001</v>
      </c>
      <c r="N327" s="1"/>
      <c r="O327" s="1"/>
    </row>
    <row r="328" spans="1:15" ht="12.75" customHeight="1">
      <c r="A328" s="33">
        <v>318</v>
      </c>
      <c r="B328" s="441" t="s">
        <v>456</v>
      </c>
      <c r="C328" s="381">
        <v>928.35</v>
      </c>
      <c r="D328" s="382">
        <v>930.7166666666667</v>
      </c>
      <c r="E328" s="382">
        <v>918.63333333333344</v>
      </c>
      <c r="F328" s="382">
        <v>908.91666666666674</v>
      </c>
      <c r="G328" s="382">
        <v>896.83333333333348</v>
      </c>
      <c r="H328" s="382">
        <v>940.43333333333339</v>
      </c>
      <c r="I328" s="382">
        <v>952.51666666666665</v>
      </c>
      <c r="J328" s="382">
        <v>962.23333333333335</v>
      </c>
      <c r="K328" s="381">
        <v>942.8</v>
      </c>
      <c r="L328" s="381">
        <v>921</v>
      </c>
      <c r="M328" s="381">
        <v>1.1217600000000001</v>
      </c>
      <c r="N328" s="1"/>
      <c r="O328" s="1"/>
    </row>
    <row r="329" spans="1:15" ht="12.75" customHeight="1">
      <c r="A329" s="33">
        <v>319</v>
      </c>
      <c r="B329" s="441" t="s">
        <v>161</v>
      </c>
      <c r="C329" s="381">
        <v>3217.45</v>
      </c>
      <c r="D329" s="382">
        <v>3213.7999999999997</v>
      </c>
      <c r="E329" s="382">
        <v>3183.6499999999996</v>
      </c>
      <c r="F329" s="382">
        <v>3149.85</v>
      </c>
      <c r="G329" s="382">
        <v>3119.7</v>
      </c>
      <c r="H329" s="382">
        <v>3247.5999999999995</v>
      </c>
      <c r="I329" s="382">
        <v>3277.75</v>
      </c>
      <c r="J329" s="382">
        <v>3311.5499999999993</v>
      </c>
      <c r="K329" s="381">
        <v>3243.95</v>
      </c>
      <c r="L329" s="381">
        <v>3180</v>
      </c>
      <c r="M329" s="381">
        <v>4.7889200000000001</v>
      </c>
      <c r="N329" s="1"/>
      <c r="O329" s="1"/>
    </row>
    <row r="330" spans="1:15" ht="12.75" customHeight="1">
      <c r="A330" s="33">
        <v>320</v>
      </c>
      <c r="B330" s="441" t="s">
        <v>162</v>
      </c>
      <c r="C330" s="381">
        <v>75383.75</v>
      </c>
      <c r="D330" s="382">
        <v>75047.3</v>
      </c>
      <c r="E330" s="382">
        <v>74596.5</v>
      </c>
      <c r="F330" s="382">
        <v>73809.25</v>
      </c>
      <c r="G330" s="382">
        <v>73358.45</v>
      </c>
      <c r="H330" s="382">
        <v>75834.55</v>
      </c>
      <c r="I330" s="382">
        <v>76285.35000000002</v>
      </c>
      <c r="J330" s="382">
        <v>77072.600000000006</v>
      </c>
      <c r="K330" s="381">
        <v>75498.100000000006</v>
      </c>
      <c r="L330" s="381">
        <v>74260.05</v>
      </c>
      <c r="M330" s="381">
        <v>7.8619999999999995E-2</v>
      </c>
      <c r="N330" s="1"/>
      <c r="O330" s="1"/>
    </row>
    <row r="331" spans="1:15" ht="12.75" customHeight="1">
      <c r="A331" s="33">
        <v>321</v>
      </c>
      <c r="B331" s="441" t="s">
        <v>450</v>
      </c>
      <c r="C331" s="381">
        <v>44.35</v>
      </c>
      <c r="D331" s="382">
        <v>44.533333333333331</v>
      </c>
      <c r="E331" s="382">
        <v>43.916666666666664</v>
      </c>
      <c r="F331" s="382">
        <v>43.483333333333334</v>
      </c>
      <c r="G331" s="382">
        <v>42.866666666666667</v>
      </c>
      <c r="H331" s="382">
        <v>44.966666666666661</v>
      </c>
      <c r="I331" s="382">
        <v>45.583333333333336</v>
      </c>
      <c r="J331" s="382">
        <v>46.016666666666659</v>
      </c>
      <c r="K331" s="381">
        <v>45.15</v>
      </c>
      <c r="L331" s="381">
        <v>44.1</v>
      </c>
      <c r="M331" s="381">
        <v>17.385860000000001</v>
      </c>
      <c r="N331" s="1"/>
      <c r="O331" s="1"/>
    </row>
    <row r="332" spans="1:15" ht="12.75" customHeight="1">
      <c r="A332" s="33">
        <v>322</v>
      </c>
      <c r="B332" s="441" t="s">
        <v>163</v>
      </c>
      <c r="C332" s="381">
        <v>1518.45</v>
      </c>
      <c r="D332" s="382">
        <v>1521.6833333333332</v>
      </c>
      <c r="E332" s="382">
        <v>1505.3666666666663</v>
      </c>
      <c r="F332" s="382">
        <v>1492.2833333333331</v>
      </c>
      <c r="G332" s="382">
        <v>1475.9666666666662</v>
      </c>
      <c r="H332" s="382">
        <v>1534.7666666666664</v>
      </c>
      <c r="I332" s="382">
        <v>1551.0833333333335</v>
      </c>
      <c r="J332" s="382">
        <v>1564.1666666666665</v>
      </c>
      <c r="K332" s="381">
        <v>1538</v>
      </c>
      <c r="L332" s="381">
        <v>1508.6</v>
      </c>
      <c r="M332" s="381">
        <v>7.0750599999999997</v>
      </c>
      <c r="N332" s="1"/>
      <c r="O332" s="1"/>
    </row>
    <row r="333" spans="1:15" ht="12.75" customHeight="1">
      <c r="A333" s="33">
        <v>323</v>
      </c>
      <c r="B333" s="441" t="s">
        <v>164</v>
      </c>
      <c r="C333" s="381">
        <v>370.4</v>
      </c>
      <c r="D333" s="382">
        <v>369.09999999999997</v>
      </c>
      <c r="E333" s="382">
        <v>366.29999999999995</v>
      </c>
      <c r="F333" s="382">
        <v>362.2</v>
      </c>
      <c r="G333" s="382">
        <v>359.4</v>
      </c>
      <c r="H333" s="382">
        <v>373.19999999999993</v>
      </c>
      <c r="I333" s="382">
        <v>376</v>
      </c>
      <c r="J333" s="382">
        <v>380.09999999999991</v>
      </c>
      <c r="K333" s="381">
        <v>371.9</v>
      </c>
      <c r="L333" s="381">
        <v>365</v>
      </c>
      <c r="M333" s="381">
        <v>6.2080900000000003</v>
      </c>
      <c r="N333" s="1"/>
      <c r="O333" s="1"/>
    </row>
    <row r="334" spans="1:15" ht="12.75" customHeight="1">
      <c r="A334" s="33">
        <v>324</v>
      </c>
      <c r="B334" s="441" t="s">
        <v>269</v>
      </c>
      <c r="C334" s="381">
        <v>917.45</v>
      </c>
      <c r="D334" s="382">
        <v>919.55000000000007</v>
      </c>
      <c r="E334" s="382">
        <v>910.10000000000014</v>
      </c>
      <c r="F334" s="382">
        <v>902.75000000000011</v>
      </c>
      <c r="G334" s="382">
        <v>893.30000000000018</v>
      </c>
      <c r="H334" s="382">
        <v>926.90000000000009</v>
      </c>
      <c r="I334" s="382">
        <v>936.35000000000014</v>
      </c>
      <c r="J334" s="382">
        <v>943.7</v>
      </c>
      <c r="K334" s="381">
        <v>929</v>
      </c>
      <c r="L334" s="381">
        <v>912.2</v>
      </c>
      <c r="M334" s="381">
        <v>1.1303399999999999</v>
      </c>
      <c r="N334" s="1"/>
      <c r="O334" s="1"/>
    </row>
    <row r="335" spans="1:15" ht="12.75" customHeight="1">
      <c r="A335" s="33">
        <v>325</v>
      </c>
      <c r="B335" s="441" t="s">
        <v>165</v>
      </c>
      <c r="C335" s="381">
        <v>111.3</v>
      </c>
      <c r="D335" s="382">
        <v>110.8</v>
      </c>
      <c r="E335" s="382">
        <v>109.6</v>
      </c>
      <c r="F335" s="382">
        <v>107.89999999999999</v>
      </c>
      <c r="G335" s="382">
        <v>106.69999999999999</v>
      </c>
      <c r="H335" s="382">
        <v>112.5</v>
      </c>
      <c r="I335" s="382">
        <v>113.70000000000002</v>
      </c>
      <c r="J335" s="382">
        <v>115.4</v>
      </c>
      <c r="K335" s="381">
        <v>112</v>
      </c>
      <c r="L335" s="381">
        <v>109.1</v>
      </c>
      <c r="M335" s="381">
        <v>186.71986000000001</v>
      </c>
      <c r="N335" s="1"/>
      <c r="O335" s="1"/>
    </row>
    <row r="336" spans="1:15" ht="12.75" customHeight="1">
      <c r="A336" s="33">
        <v>326</v>
      </c>
      <c r="B336" s="441" t="s">
        <v>166</v>
      </c>
      <c r="C336" s="381">
        <v>5633.05</v>
      </c>
      <c r="D336" s="382">
        <v>5620.6166666666659</v>
      </c>
      <c r="E336" s="382">
        <v>5544.4333333333316</v>
      </c>
      <c r="F336" s="382">
        <v>5455.8166666666657</v>
      </c>
      <c r="G336" s="382">
        <v>5379.6333333333314</v>
      </c>
      <c r="H336" s="382">
        <v>5709.2333333333318</v>
      </c>
      <c r="I336" s="382">
        <v>5785.4166666666661</v>
      </c>
      <c r="J336" s="382">
        <v>5874.0333333333319</v>
      </c>
      <c r="K336" s="381">
        <v>5696.8</v>
      </c>
      <c r="L336" s="381">
        <v>5532</v>
      </c>
      <c r="M336" s="381">
        <v>5.0920800000000002</v>
      </c>
      <c r="N336" s="1"/>
      <c r="O336" s="1"/>
    </row>
    <row r="337" spans="1:15" ht="12.75" customHeight="1">
      <c r="A337" s="33">
        <v>327</v>
      </c>
      <c r="B337" s="441" t="s">
        <v>167</v>
      </c>
      <c r="C337" s="381">
        <v>4189</v>
      </c>
      <c r="D337" s="382">
        <v>4170.1333333333332</v>
      </c>
      <c r="E337" s="382">
        <v>4135.2666666666664</v>
      </c>
      <c r="F337" s="382">
        <v>4081.5333333333328</v>
      </c>
      <c r="G337" s="382">
        <v>4046.6666666666661</v>
      </c>
      <c r="H337" s="382">
        <v>4223.8666666666668</v>
      </c>
      <c r="I337" s="382">
        <v>4258.7333333333336</v>
      </c>
      <c r="J337" s="382">
        <v>4312.4666666666672</v>
      </c>
      <c r="K337" s="381">
        <v>4205</v>
      </c>
      <c r="L337" s="381">
        <v>4116.3999999999996</v>
      </c>
      <c r="M337" s="381">
        <v>1.0149699999999999</v>
      </c>
      <c r="N337" s="1"/>
      <c r="O337" s="1"/>
    </row>
    <row r="338" spans="1:15" ht="12.75" customHeight="1">
      <c r="A338" s="33">
        <v>328</v>
      </c>
      <c r="B338" s="441" t="s">
        <v>851</v>
      </c>
      <c r="C338" s="381">
        <v>2304.9</v>
      </c>
      <c r="D338" s="382">
        <v>2336.1666666666665</v>
      </c>
      <c r="E338" s="382">
        <v>2267.583333333333</v>
      </c>
      <c r="F338" s="382">
        <v>2230.2666666666664</v>
      </c>
      <c r="G338" s="382">
        <v>2161.6833333333329</v>
      </c>
      <c r="H338" s="382">
        <v>2373.4833333333331</v>
      </c>
      <c r="I338" s="382">
        <v>2442.0666666666662</v>
      </c>
      <c r="J338" s="382">
        <v>2479.3833333333332</v>
      </c>
      <c r="K338" s="381">
        <v>2404.75</v>
      </c>
      <c r="L338" s="381">
        <v>2298.85</v>
      </c>
      <c r="M338" s="381">
        <v>0.75319999999999998</v>
      </c>
      <c r="N338" s="1"/>
      <c r="O338" s="1"/>
    </row>
    <row r="339" spans="1:15" ht="12.75" customHeight="1">
      <c r="A339" s="33">
        <v>329</v>
      </c>
      <c r="B339" s="441" t="s">
        <v>458</v>
      </c>
      <c r="C339" s="381">
        <v>51.75</v>
      </c>
      <c r="D339" s="382">
        <v>51.75</v>
      </c>
      <c r="E339" s="382">
        <v>51</v>
      </c>
      <c r="F339" s="382">
        <v>50.25</v>
      </c>
      <c r="G339" s="382">
        <v>49.5</v>
      </c>
      <c r="H339" s="382">
        <v>52.5</v>
      </c>
      <c r="I339" s="382">
        <v>53.25</v>
      </c>
      <c r="J339" s="382">
        <v>54</v>
      </c>
      <c r="K339" s="381">
        <v>52.5</v>
      </c>
      <c r="L339" s="381">
        <v>51</v>
      </c>
      <c r="M339" s="381">
        <v>112.96541000000001</v>
      </c>
      <c r="N339" s="1"/>
      <c r="O339" s="1"/>
    </row>
    <row r="340" spans="1:15" ht="12.75" customHeight="1">
      <c r="A340" s="33">
        <v>330</v>
      </c>
      <c r="B340" s="441" t="s">
        <v>459</v>
      </c>
      <c r="C340" s="381">
        <v>77.25</v>
      </c>
      <c r="D340" s="382">
        <v>76.716666666666669</v>
      </c>
      <c r="E340" s="382">
        <v>75.533333333333331</v>
      </c>
      <c r="F340" s="382">
        <v>73.816666666666663</v>
      </c>
      <c r="G340" s="382">
        <v>72.633333333333326</v>
      </c>
      <c r="H340" s="382">
        <v>78.433333333333337</v>
      </c>
      <c r="I340" s="382">
        <v>79.616666666666674</v>
      </c>
      <c r="J340" s="382">
        <v>81.333333333333343</v>
      </c>
      <c r="K340" s="381">
        <v>77.900000000000006</v>
      </c>
      <c r="L340" s="381">
        <v>75</v>
      </c>
      <c r="M340" s="381">
        <v>116.13330999999999</v>
      </c>
      <c r="N340" s="1"/>
      <c r="O340" s="1"/>
    </row>
    <row r="341" spans="1:15" ht="12.75" customHeight="1">
      <c r="A341" s="33">
        <v>331</v>
      </c>
      <c r="B341" s="441" t="s">
        <v>460</v>
      </c>
      <c r="C341" s="381">
        <v>577.85</v>
      </c>
      <c r="D341" s="382">
        <v>577.23333333333323</v>
      </c>
      <c r="E341" s="382">
        <v>573.46666666666647</v>
      </c>
      <c r="F341" s="382">
        <v>569.08333333333326</v>
      </c>
      <c r="G341" s="382">
        <v>565.31666666666649</v>
      </c>
      <c r="H341" s="382">
        <v>581.61666666666645</v>
      </c>
      <c r="I341" s="382">
        <v>585.3833333333331</v>
      </c>
      <c r="J341" s="382">
        <v>589.76666666666642</v>
      </c>
      <c r="K341" s="381">
        <v>581</v>
      </c>
      <c r="L341" s="381">
        <v>572.85</v>
      </c>
      <c r="M341" s="381">
        <v>0.33492</v>
      </c>
      <c r="N341" s="1"/>
      <c r="O341" s="1"/>
    </row>
    <row r="342" spans="1:15" ht="12.75" customHeight="1">
      <c r="A342" s="33">
        <v>332</v>
      </c>
      <c r="B342" s="441" t="s">
        <v>168</v>
      </c>
      <c r="C342" s="381">
        <v>19707.099999999999</v>
      </c>
      <c r="D342" s="382">
        <v>19739.033333333333</v>
      </c>
      <c r="E342" s="382">
        <v>19628.066666666666</v>
      </c>
      <c r="F342" s="382">
        <v>19549.033333333333</v>
      </c>
      <c r="G342" s="382">
        <v>19438.066666666666</v>
      </c>
      <c r="H342" s="382">
        <v>19818.066666666666</v>
      </c>
      <c r="I342" s="382">
        <v>19929.033333333333</v>
      </c>
      <c r="J342" s="382">
        <v>20008.066666666666</v>
      </c>
      <c r="K342" s="381">
        <v>19850</v>
      </c>
      <c r="L342" s="381">
        <v>19660</v>
      </c>
      <c r="M342" s="381">
        <v>0.23710999999999999</v>
      </c>
      <c r="N342" s="1"/>
      <c r="O342" s="1"/>
    </row>
    <row r="343" spans="1:15" ht="12.75" customHeight="1">
      <c r="A343" s="33">
        <v>333</v>
      </c>
      <c r="B343" s="441" t="s">
        <v>466</v>
      </c>
      <c r="C343" s="381">
        <v>88.1</v>
      </c>
      <c r="D343" s="382">
        <v>88.766666666666666</v>
      </c>
      <c r="E343" s="382">
        <v>87.083333333333329</v>
      </c>
      <c r="F343" s="382">
        <v>86.066666666666663</v>
      </c>
      <c r="G343" s="382">
        <v>84.383333333333326</v>
      </c>
      <c r="H343" s="382">
        <v>89.783333333333331</v>
      </c>
      <c r="I343" s="382">
        <v>91.466666666666669</v>
      </c>
      <c r="J343" s="382">
        <v>92.483333333333334</v>
      </c>
      <c r="K343" s="381">
        <v>90.45</v>
      </c>
      <c r="L343" s="381">
        <v>87.75</v>
      </c>
      <c r="M343" s="381">
        <v>7.6350899999999999</v>
      </c>
      <c r="N343" s="1"/>
      <c r="O343" s="1"/>
    </row>
    <row r="344" spans="1:15" ht="12.75" customHeight="1">
      <c r="A344" s="33">
        <v>334</v>
      </c>
      <c r="B344" s="441" t="s">
        <v>465</v>
      </c>
      <c r="C344" s="381">
        <v>56.4</v>
      </c>
      <c r="D344" s="382">
        <v>56.699999999999996</v>
      </c>
      <c r="E344" s="382">
        <v>55.79999999999999</v>
      </c>
      <c r="F344" s="382">
        <v>55.199999999999996</v>
      </c>
      <c r="G344" s="382">
        <v>54.29999999999999</v>
      </c>
      <c r="H344" s="382">
        <v>57.29999999999999</v>
      </c>
      <c r="I344" s="382">
        <v>58.199999999999996</v>
      </c>
      <c r="J344" s="382">
        <v>58.79999999999999</v>
      </c>
      <c r="K344" s="381">
        <v>57.6</v>
      </c>
      <c r="L344" s="381">
        <v>56.1</v>
      </c>
      <c r="M344" s="381">
        <v>13.33165</v>
      </c>
      <c r="N344" s="1"/>
      <c r="O344" s="1"/>
    </row>
    <row r="345" spans="1:15" ht="12.75" customHeight="1">
      <c r="A345" s="33">
        <v>335</v>
      </c>
      <c r="B345" s="441" t="s">
        <v>464</v>
      </c>
      <c r="C345" s="381">
        <v>632.1</v>
      </c>
      <c r="D345" s="382">
        <v>644.0333333333333</v>
      </c>
      <c r="E345" s="382">
        <v>613.06666666666661</v>
      </c>
      <c r="F345" s="382">
        <v>594.0333333333333</v>
      </c>
      <c r="G345" s="382">
        <v>563.06666666666661</v>
      </c>
      <c r="H345" s="382">
        <v>663.06666666666661</v>
      </c>
      <c r="I345" s="382">
        <v>694.0333333333333</v>
      </c>
      <c r="J345" s="382">
        <v>713.06666666666661</v>
      </c>
      <c r="K345" s="381">
        <v>675</v>
      </c>
      <c r="L345" s="381">
        <v>625</v>
      </c>
      <c r="M345" s="381">
        <v>6.8321500000000004</v>
      </c>
      <c r="N345" s="1"/>
      <c r="O345" s="1"/>
    </row>
    <row r="346" spans="1:15" ht="12.75" customHeight="1">
      <c r="A346" s="33">
        <v>336</v>
      </c>
      <c r="B346" s="441" t="s">
        <v>461</v>
      </c>
      <c r="C346" s="381">
        <v>31.5</v>
      </c>
      <c r="D346" s="382">
        <v>31.55</v>
      </c>
      <c r="E346" s="382">
        <v>31.050000000000004</v>
      </c>
      <c r="F346" s="382">
        <v>30.600000000000005</v>
      </c>
      <c r="G346" s="382">
        <v>30.100000000000009</v>
      </c>
      <c r="H346" s="382">
        <v>32</v>
      </c>
      <c r="I346" s="382">
        <v>32.499999999999993</v>
      </c>
      <c r="J346" s="382">
        <v>32.949999999999996</v>
      </c>
      <c r="K346" s="381">
        <v>32.049999999999997</v>
      </c>
      <c r="L346" s="381">
        <v>31.1</v>
      </c>
      <c r="M346" s="381">
        <v>58.349310000000003</v>
      </c>
      <c r="N346" s="1"/>
      <c r="O346" s="1"/>
    </row>
    <row r="347" spans="1:15" ht="12.75" customHeight="1">
      <c r="A347" s="33">
        <v>337</v>
      </c>
      <c r="B347" s="441" t="s">
        <v>537</v>
      </c>
      <c r="C347" s="381">
        <v>142.19999999999999</v>
      </c>
      <c r="D347" s="382">
        <v>142.70000000000002</v>
      </c>
      <c r="E347" s="382">
        <v>139.50000000000003</v>
      </c>
      <c r="F347" s="382">
        <v>136.80000000000001</v>
      </c>
      <c r="G347" s="382">
        <v>133.60000000000002</v>
      </c>
      <c r="H347" s="382">
        <v>145.40000000000003</v>
      </c>
      <c r="I347" s="382">
        <v>148.60000000000002</v>
      </c>
      <c r="J347" s="382">
        <v>151.30000000000004</v>
      </c>
      <c r="K347" s="381">
        <v>145.9</v>
      </c>
      <c r="L347" s="381">
        <v>140</v>
      </c>
      <c r="M347" s="381">
        <v>12.53449</v>
      </c>
      <c r="N347" s="1"/>
      <c r="O347" s="1"/>
    </row>
    <row r="348" spans="1:15" ht="12.75" customHeight="1">
      <c r="A348" s="33">
        <v>338</v>
      </c>
      <c r="B348" s="441" t="s">
        <v>467</v>
      </c>
      <c r="C348" s="381">
        <v>2547.4</v>
      </c>
      <c r="D348" s="382">
        <v>2558.7999999999997</v>
      </c>
      <c r="E348" s="382">
        <v>2518.5999999999995</v>
      </c>
      <c r="F348" s="382">
        <v>2489.7999999999997</v>
      </c>
      <c r="G348" s="382">
        <v>2449.5999999999995</v>
      </c>
      <c r="H348" s="382">
        <v>2587.5999999999995</v>
      </c>
      <c r="I348" s="382">
        <v>2627.7999999999993</v>
      </c>
      <c r="J348" s="382">
        <v>2656.5999999999995</v>
      </c>
      <c r="K348" s="381">
        <v>2599</v>
      </c>
      <c r="L348" s="381">
        <v>2530</v>
      </c>
      <c r="M348" s="381">
        <v>7.5329999999999994E-2</v>
      </c>
      <c r="N348" s="1"/>
      <c r="O348" s="1"/>
    </row>
    <row r="349" spans="1:15" ht="12.75" customHeight="1">
      <c r="A349" s="33">
        <v>339</v>
      </c>
      <c r="B349" s="441" t="s">
        <v>462</v>
      </c>
      <c r="C349" s="381">
        <v>66.3</v>
      </c>
      <c r="D349" s="382">
        <v>66.849999999999994</v>
      </c>
      <c r="E349" s="382">
        <v>65.549999999999983</v>
      </c>
      <c r="F349" s="382">
        <v>64.799999999999983</v>
      </c>
      <c r="G349" s="382">
        <v>63.499999999999972</v>
      </c>
      <c r="H349" s="382">
        <v>67.599999999999994</v>
      </c>
      <c r="I349" s="382">
        <v>68.900000000000006</v>
      </c>
      <c r="J349" s="382">
        <v>69.650000000000006</v>
      </c>
      <c r="K349" s="381">
        <v>68.150000000000006</v>
      </c>
      <c r="L349" s="381">
        <v>66.099999999999994</v>
      </c>
      <c r="M349" s="381">
        <v>45.98827</v>
      </c>
      <c r="N349" s="1"/>
      <c r="O349" s="1"/>
    </row>
    <row r="350" spans="1:15" ht="12.75" customHeight="1">
      <c r="A350" s="33">
        <v>340</v>
      </c>
      <c r="B350" s="441" t="s">
        <v>169</v>
      </c>
      <c r="C350" s="381">
        <v>141.30000000000001</v>
      </c>
      <c r="D350" s="382">
        <v>140.53333333333333</v>
      </c>
      <c r="E350" s="382">
        <v>138.81666666666666</v>
      </c>
      <c r="F350" s="382">
        <v>136.33333333333334</v>
      </c>
      <c r="G350" s="382">
        <v>134.61666666666667</v>
      </c>
      <c r="H350" s="382">
        <v>143.01666666666665</v>
      </c>
      <c r="I350" s="382">
        <v>144.73333333333329</v>
      </c>
      <c r="J350" s="382">
        <v>147.21666666666664</v>
      </c>
      <c r="K350" s="381">
        <v>142.25</v>
      </c>
      <c r="L350" s="381">
        <v>138.05000000000001</v>
      </c>
      <c r="M350" s="381">
        <v>112.54966</v>
      </c>
      <c r="N350" s="1"/>
      <c r="O350" s="1"/>
    </row>
    <row r="351" spans="1:15" ht="12.75" customHeight="1">
      <c r="A351" s="33">
        <v>341</v>
      </c>
      <c r="B351" s="441" t="s">
        <v>463</v>
      </c>
      <c r="C351" s="381">
        <v>253.2</v>
      </c>
      <c r="D351" s="382">
        <v>253.21666666666667</v>
      </c>
      <c r="E351" s="382">
        <v>250.68333333333334</v>
      </c>
      <c r="F351" s="382">
        <v>248.16666666666666</v>
      </c>
      <c r="G351" s="382">
        <v>245.63333333333333</v>
      </c>
      <c r="H351" s="382">
        <v>255.73333333333335</v>
      </c>
      <c r="I351" s="382">
        <v>258.26666666666671</v>
      </c>
      <c r="J351" s="382">
        <v>260.78333333333336</v>
      </c>
      <c r="K351" s="381">
        <v>255.75</v>
      </c>
      <c r="L351" s="381">
        <v>250.7</v>
      </c>
      <c r="M351" s="381">
        <v>4.9231699999999998</v>
      </c>
      <c r="N351" s="1"/>
      <c r="O351" s="1"/>
    </row>
    <row r="352" spans="1:15" ht="12.75" customHeight="1">
      <c r="A352" s="33">
        <v>342</v>
      </c>
      <c r="B352" s="441" t="s">
        <v>171</v>
      </c>
      <c r="C352" s="381">
        <v>133.85</v>
      </c>
      <c r="D352" s="382">
        <v>133.46666666666667</v>
      </c>
      <c r="E352" s="382">
        <v>132.73333333333335</v>
      </c>
      <c r="F352" s="382">
        <v>131.61666666666667</v>
      </c>
      <c r="G352" s="382">
        <v>130.88333333333335</v>
      </c>
      <c r="H352" s="382">
        <v>134.58333333333334</v>
      </c>
      <c r="I352" s="382">
        <v>135.31666666666663</v>
      </c>
      <c r="J352" s="382">
        <v>136.43333333333334</v>
      </c>
      <c r="K352" s="381">
        <v>134.19999999999999</v>
      </c>
      <c r="L352" s="381">
        <v>132.35</v>
      </c>
      <c r="M352" s="381">
        <v>104.39579999999999</v>
      </c>
      <c r="N352" s="1"/>
      <c r="O352" s="1"/>
    </row>
    <row r="353" spans="1:15" ht="12.75" customHeight="1">
      <c r="A353" s="33">
        <v>343</v>
      </c>
      <c r="B353" s="441" t="s">
        <v>270</v>
      </c>
      <c r="C353" s="381">
        <v>972.95</v>
      </c>
      <c r="D353" s="382">
        <v>962.05000000000007</v>
      </c>
      <c r="E353" s="382">
        <v>946.35000000000014</v>
      </c>
      <c r="F353" s="382">
        <v>919.75000000000011</v>
      </c>
      <c r="G353" s="382">
        <v>904.05000000000018</v>
      </c>
      <c r="H353" s="382">
        <v>988.65000000000009</v>
      </c>
      <c r="I353" s="382">
        <v>1004.3500000000001</v>
      </c>
      <c r="J353" s="382">
        <v>1030.95</v>
      </c>
      <c r="K353" s="381">
        <v>977.75</v>
      </c>
      <c r="L353" s="381">
        <v>935.45</v>
      </c>
      <c r="M353" s="381">
        <v>23.742170000000002</v>
      </c>
      <c r="N353" s="1"/>
      <c r="O353" s="1"/>
    </row>
    <row r="354" spans="1:15" ht="12.75" customHeight="1">
      <c r="A354" s="33">
        <v>344</v>
      </c>
      <c r="B354" s="441" t="s">
        <v>468</v>
      </c>
      <c r="C354" s="381">
        <v>4198.1499999999996</v>
      </c>
      <c r="D354" s="382">
        <v>4185.5999999999995</v>
      </c>
      <c r="E354" s="382">
        <v>4155.5499999999993</v>
      </c>
      <c r="F354" s="382">
        <v>4112.95</v>
      </c>
      <c r="G354" s="382">
        <v>4082.8999999999996</v>
      </c>
      <c r="H354" s="382">
        <v>4228.1999999999989</v>
      </c>
      <c r="I354" s="382">
        <v>4258.25</v>
      </c>
      <c r="J354" s="382">
        <v>4300.8499999999985</v>
      </c>
      <c r="K354" s="381">
        <v>4215.6499999999996</v>
      </c>
      <c r="L354" s="381">
        <v>4143</v>
      </c>
      <c r="M354" s="381">
        <v>1.19184</v>
      </c>
      <c r="N354" s="1"/>
      <c r="O354" s="1"/>
    </row>
    <row r="355" spans="1:15" ht="12.75" customHeight="1">
      <c r="A355" s="33">
        <v>345</v>
      </c>
      <c r="B355" s="441" t="s">
        <v>271</v>
      </c>
      <c r="C355" s="381">
        <v>220.6</v>
      </c>
      <c r="D355" s="382">
        <v>219.56666666666669</v>
      </c>
      <c r="E355" s="382">
        <v>216.63333333333338</v>
      </c>
      <c r="F355" s="382">
        <v>212.66666666666669</v>
      </c>
      <c r="G355" s="382">
        <v>209.73333333333338</v>
      </c>
      <c r="H355" s="382">
        <v>223.53333333333339</v>
      </c>
      <c r="I355" s="382">
        <v>226.46666666666673</v>
      </c>
      <c r="J355" s="382">
        <v>230.43333333333339</v>
      </c>
      <c r="K355" s="381">
        <v>222.5</v>
      </c>
      <c r="L355" s="381">
        <v>215.6</v>
      </c>
      <c r="M355" s="381">
        <v>26.417490000000001</v>
      </c>
      <c r="N355" s="1"/>
      <c r="O355" s="1"/>
    </row>
    <row r="356" spans="1:15" ht="12.75" customHeight="1">
      <c r="A356" s="33">
        <v>346</v>
      </c>
      <c r="B356" s="441" t="s">
        <v>172</v>
      </c>
      <c r="C356" s="381">
        <v>164.95</v>
      </c>
      <c r="D356" s="382">
        <v>164.01666666666665</v>
      </c>
      <c r="E356" s="382">
        <v>162.33333333333331</v>
      </c>
      <c r="F356" s="382">
        <v>159.71666666666667</v>
      </c>
      <c r="G356" s="382">
        <v>158.03333333333333</v>
      </c>
      <c r="H356" s="382">
        <v>166.6333333333333</v>
      </c>
      <c r="I356" s="382">
        <v>168.31666666666663</v>
      </c>
      <c r="J356" s="382">
        <v>170.93333333333328</v>
      </c>
      <c r="K356" s="381">
        <v>165.7</v>
      </c>
      <c r="L356" s="381">
        <v>161.4</v>
      </c>
      <c r="M356" s="381">
        <v>212.20614</v>
      </c>
      <c r="N356" s="1"/>
      <c r="O356" s="1"/>
    </row>
    <row r="357" spans="1:15" ht="12.75" customHeight="1">
      <c r="A357" s="33">
        <v>347</v>
      </c>
      <c r="B357" s="441" t="s">
        <v>469</v>
      </c>
      <c r="C357" s="381">
        <v>369.85</v>
      </c>
      <c r="D357" s="382">
        <v>369.56666666666666</v>
      </c>
      <c r="E357" s="382">
        <v>364.2833333333333</v>
      </c>
      <c r="F357" s="382">
        <v>358.71666666666664</v>
      </c>
      <c r="G357" s="382">
        <v>353.43333333333328</v>
      </c>
      <c r="H357" s="382">
        <v>375.13333333333333</v>
      </c>
      <c r="I357" s="382">
        <v>380.41666666666674</v>
      </c>
      <c r="J357" s="382">
        <v>385.98333333333335</v>
      </c>
      <c r="K357" s="381">
        <v>374.85</v>
      </c>
      <c r="L357" s="381">
        <v>364</v>
      </c>
      <c r="M357" s="381">
        <v>1.44384</v>
      </c>
      <c r="N357" s="1"/>
      <c r="O357" s="1"/>
    </row>
    <row r="358" spans="1:15" ht="12.75" customHeight="1">
      <c r="A358" s="33">
        <v>348</v>
      </c>
      <c r="B358" s="441" t="s">
        <v>173</v>
      </c>
      <c r="C358" s="381">
        <v>44407.95</v>
      </c>
      <c r="D358" s="382">
        <v>44152.9</v>
      </c>
      <c r="E358" s="382">
        <v>43755.05</v>
      </c>
      <c r="F358" s="382">
        <v>43102.15</v>
      </c>
      <c r="G358" s="382">
        <v>42704.3</v>
      </c>
      <c r="H358" s="382">
        <v>44805.8</v>
      </c>
      <c r="I358" s="382">
        <v>45203.649999999994</v>
      </c>
      <c r="J358" s="382">
        <v>45856.55</v>
      </c>
      <c r="K358" s="381">
        <v>44550.75</v>
      </c>
      <c r="L358" s="381">
        <v>43500</v>
      </c>
      <c r="M358" s="381">
        <v>0.18045</v>
      </c>
      <c r="N358" s="1"/>
      <c r="O358" s="1"/>
    </row>
    <row r="359" spans="1:15" ht="12.75" customHeight="1">
      <c r="A359" s="33">
        <v>349</v>
      </c>
      <c r="B359" s="441" t="s">
        <v>174</v>
      </c>
      <c r="C359" s="381">
        <v>2639.35</v>
      </c>
      <c r="D359" s="382">
        <v>2618.7833333333333</v>
      </c>
      <c r="E359" s="382">
        <v>2591.5666666666666</v>
      </c>
      <c r="F359" s="382">
        <v>2543.7833333333333</v>
      </c>
      <c r="G359" s="382">
        <v>2516.5666666666666</v>
      </c>
      <c r="H359" s="382">
        <v>2666.5666666666666</v>
      </c>
      <c r="I359" s="382">
        <v>2693.7833333333328</v>
      </c>
      <c r="J359" s="382">
        <v>2741.5666666666666</v>
      </c>
      <c r="K359" s="381">
        <v>2646</v>
      </c>
      <c r="L359" s="381">
        <v>2571</v>
      </c>
      <c r="M359" s="381">
        <v>4.77813</v>
      </c>
      <c r="N359" s="1"/>
      <c r="O359" s="1"/>
    </row>
    <row r="360" spans="1:15" ht="12.75" customHeight="1">
      <c r="A360" s="33">
        <v>350</v>
      </c>
      <c r="B360" s="441" t="s">
        <v>473</v>
      </c>
      <c r="C360" s="381">
        <v>4485.5</v>
      </c>
      <c r="D360" s="382">
        <v>4499.5</v>
      </c>
      <c r="E360" s="382">
        <v>4461</v>
      </c>
      <c r="F360" s="382">
        <v>4436.5</v>
      </c>
      <c r="G360" s="382">
        <v>4398</v>
      </c>
      <c r="H360" s="382">
        <v>4524</v>
      </c>
      <c r="I360" s="382">
        <v>4562.5</v>
      </c>
      <c r="J360" s="382">
        <v>4587</v>
      </c>
      <c r="K360" s="381">
        <v>4538</v>
      </c>
      <c r="L360" s="381">
        <v>4475</v>
      </c>
      <c r="M360" s="381">
        <v>2.7891400000000002</v>
      </c>
      <c r="N360" s="1"/>
      <c r="O360" s="1"/>
    </row>
    <row r="361" spans="1:15" ht="12.75" customHeight="1">
      <c r="A361" s="33">
        <v>351</v>
      </c>
      <c r="B361" s="441" t="s">
        <v>175</v>
      </c>
      <c r="C361" s="381">
        <v>226.2</v>
      </c>
      <c r="D361" s="382">
        <v>225.5333333333333</v>
      </c>
      <c r="E361" s="382">
        <v>224.21666666666661</v>
      </c>
      <c r="F361" s="382">
        <v>222.23333333333332</v>
      </c>
      <c r="G361" s="382">
        <v>220.91666666666663</v>
      </c>
      <c r="H361" s="382">
        <v>227.51666666666659</v>
      </c>
      <c r="I361" s="382">
        <v>228.83333333333331</v>
      </c>
      <c r="J361" s="382">
        <v>230.81666666666658</v>
      </c>
      <c r="K361" s="381">
        <v>226.85</v>
      </c>
      <c r="L361" s="381">
        <v>223.55</v>
      </c>
      <c r="M361" s="381">
        <v>13.948639999999999</v>
      </c>
      <c r="N361" s="1"/>
      <c r="O361" s="1"/>
    </row>
    <row r="362" spans="1:15" ht="12.75" customHeight="1">
      <c r="A362" s="33">
        <v>352</v>
      </c>
      <c r="B362" s="441" t="s">
        <v>176</v>
      </c>
      <c r="C362" s="381">
        <v>125.8</v>
      </c>
      <c r="D362" s="382">
        <v>125.66666666666667</v>
      </c>
      <c r="E362" s="382">
        <v>124.73333333333335</v>
      </c>
      <c r="F362" s="382">
        <v>123.66666666666667</v>
      </c>
      <c r="G362" s="382">
        <v>122.73333333333335</v>
      </c>
      <c r="H362" s="382">
        <v>126.73333333333335</v>
      </c>
      <c r="I362" s="382">
        <v>127.66666666666666</v>
      </c>
      <c r="J362" s="382">
        <v>128.73333333333335</v>
      </c>
      <c r="K362" s="381">
        <v>126.6</v>
      </c>
      <c r="L362" s="381">
        <v>124.6</v>
      </c>
      <c r="M362" s="381">
        <v>24.94745</v>
      </c>
      <c r="N362" s="1"/>
      <c r="O362" s="1"/>
    </row>
    <row r="363" spans="1:15" ht="12.75" customHeight="1">
      <c r="A363" s="33">
        <v>353</v>
      </c>
      <c r="B363" s="441" t="s">
        <v>177</v>
      </c>
      <c r="C363" s="381">
        <v>4871.8999999999996</v>
      </c>
      <c r="D363" s="382">
        <v>4888.833333333333</v>
      </c>
      <c r="E363" s="382">
        <v>4847.0666666666657</v>
      </c>
      <c r="F363" s="382">
        <v>4822.2333333333327</v>
      </c>
      <c r="G363" s="382">
        <v>4780.4666666666653</v>
      </c>
      <c r="H363" s="382">
        <v>4913.6666666666661</v>
      </c>
      <c r="I363" s="382">
        <v>4955.4333333333343</v>
      </c>
      <c r="J363" s="382">
        <v>4980.2666666666664</v>
      </c>
      <c r="K363" s="381">
        <v>4930.6000000000004</v>
      </c>
      <c r="L363" s="381">
        <v>4864</v>
      </c>
      <c r="M363" s="381">
        <v>0.29099999999999998</v>
      </c>
      <c r="N363" s="1"/>
      <c r="O363" s="1"/>
    </row>
    <row r="364" spans="1:15" ht="12.75" customHeight="1">
      <c r="A364" s="33">
        <v>354</v>
      </c>
      <c r="B364" s="441" t="s">
        <v>274</v>
      </c>
      <c r="C364" s="381">
        <v>16121.95</v>
      </c>
      <c r="D364" s="382">
        <v>16032.65</v>
      </c>
      <c r="E364" s="382">
        <v>15790.3</v>
      </c>
      <c r="F364" s="382">
        <v>15458.65</v>
      </c>
      <c r="G364" s="382">
        <v>15216.3</v>
      </c>
      <c r="H364" s="382">
        <v>16364.3</v>
      </c>
      <c r="I364" s="382">
        <v>16606.650000000001</v>
      </c>
      <c r="J364" s="382">
        <v>16938.3</v>
      </c>
      <c r="K364" s="381">
        <v>16275</v>
      </c>
      <c r="L364" s="381">
        <v>15701</v>
      </c>
      <c r="M364" s="381">
        <v>0.19137999999999999</v>
      </c>
      <c r="N364" s="1"/>
      <c r="O364" s="1"/>
    </row>
    <row r="365" spans="1:15" ht="12.75" customHeight="1">
      <c r="A365" s="33">
        <v>355</v>
      </c>
      <c r="B365" s="441" t="s">
        <v>480</v>
      </c>
      <c r="C365" s="381">
        <v>5166.05</v>
      </c>
      <c r="D365" s="382">
        <v>5155.3499999999995</v>
      </c>
      <c r="E365" s="382">
        <v>5111.6999999999989</v>
      </c>
      <c r="F365" s="382">
        <v>5057.3499999999995</v>
      </c>
      <c r="G365" s="382">
        <v>5013.6999999999989</v>
      </c>
      <c r="H365" s="382">
        <v>5209.6999999999989</v>
      </c>
      <c r="I365" s="382">
        <v>5253.3499999999985</v>
      </c>
      <c r="J365" s="382">
        <v>5307.6999999999989</v>
      </c>
      <c r="K365" s="381">
        <v>5199</v>
      </c>
      <c r="L365" s="381">
        <v>5101</v>
      </c>
      <c r="M365" s="381">
        <v>5.2940000000000001E-2</v>
      </c>
      <c r="N365" s="1"/>
      <c r="O365" s="1"/>
    </row>
    <row r="366" spans="1:15" ht="12.75" customHeight="1">
      <c r="A366" s="33">
        <v>356</v>
      </c>
      <c r="B366" s="441" t="s">
        <v>474</v>
      </c>
      <c r="C366" s="381">
        <v>247.05</v>
      </c>
      <c r="D366" s="382">
        <v>247.51666666666668</v>
      </c>
      <c r="E366" s="382">
        <v>244.13333333333335</v>
      </c>
      <c r="F366" s="382">
        <v>241.21666666666667</v>
      </c>
      <c r="G366" s="382">
        <v>237.83333333333334</v>
      </c>
      <c r="H366" s="382">
        <v>250.43333333333337</v>
      </c>
      <c r="I366" s="382">
        <v>253.81666666666669</v>
      </c>
      <c r="J366" s="382">
        <v>256.73333333333335</v>
      </c>
      <c r="K366" s="381">
        <v>250.9</v>
      </c>
      <c r="L366" s="381">
        <v>244.6</v>
      </c>
      <c r="M366" s="381">
        <v>11.276730000000001</v>
      </c>
      <c r="N366" s="1"/>
      <c r="O366" s="1"/>
    </row>
    <row r="367" spans="1:15" ht="12.75" customHeight="1">
      <c r="A367" s="33">
        <v>357</v>
      </c>
      <c r="B367" s="441" t="s">
        <v>475</v>
      </c>
      <c r="C367" s="381">
        <v>1009.6</v>
      </c>
      <c r="D367" s="382">
        <v>1009.1999999999999</v>
      </c>
      <c r="E367" s="382">
        <v>984.39999999999986</v>
      </c>
      <c r="F367" s="382">
        <v>959.19999999999993</v>
      </c>
      <c r="G367" s="382">
        <v>934.39999999999986</v>
      </c>
      <c r="H367" s="382">
        <v>1034.3999999999999</v>
      </c>
      <c r="I367" s="382">
        <v>1059.1999999999998</v>
      </c>
      <c r="J367" s="382">
        <v>1084.3999999999999</v>
      </c>
      <c r="K367" s="381">
        <v>1034</v>
      </c>
      <c r="L367" s="381">
        <v>984</v>
      </c>
      <c r="M367" s="381">
        <v>3.3895400000000002</v>
      </c>
      <c r="N367" s="1"/>
      <c r="O367" s="1"/>
    </row>
    <row r="368" spans="1:15" ht="12.75" customHeight="1">
      <c r="A368" s="33">
        <v>358</v>
      </c>
      <c r="B368" s="441" t="s">
        <v>178</v>
      </c>
      <c r="C368" s="381">
        <v>2748.85</v>
      </c>
      <c r="D368" s="382">
        <v>2737.3166666666671</v>
      </c>
      <c r="E368" s="382">
        <v>2721.6333333333341</v>
      </c>
      <c r="F368" s="382">
        <v>2694.416666666667</v>
      </c>
      <c r="G368" s="382">
        <v>2678.733333333334</v>
      </c>
      <c r="H368" s="382">
        <v>2764.5333333333342</v>
      </c>
      <c r="I368" s="382">
        <v>2780.2166666666676</v>
      </c>
      <c r="J368" s="382">
        <v>2807.4333333333343</v>
      </c>
      <c r="K368" s="381">
        <v>2753</v>
      </c>
      <c r="L368" s="381">
        <v>2710.1</v>
      </c>
      <c r="M368" s="381">
        <v>3.0940599999999998</v>
      </c>
      <c r="N368" s="1"/>
      <c r="O368" s="1"/>
    </row>
    <row r="369" spans="1:15" ht="12.75" customHeight="1">
      <c r="A369" s="33">
        <v>359</v>
      </c>
      <c r="B369" s="441" t="s">
        <v>179</v>
      </c>
      <c r="C369" s="381">
        <v>2871.7</v>
      </c>
      <c r="D369" s="382">
        <v>2858.3999999999996</v>
      </c>
      <c r="E369" s="382">
        <v>2830.6999999999994</v>
      </c>
      <c r="F369" s="382">
        <v>2789.7</v>
      </c>
      <c r="G369" s="382">
        <v>2761.9999999999995</v>
      </c>
      <c r="H369" s="382">
        <v>2899.3999999999992</v>
      </c>
      <c r="I369" s="382">
        <v>2927.1</v>
      </c>
      <c r="J369" s="382">
        <v>2968.099999999999</v>
      </c>
      <c r="K369" s="381">
        <v>2886.1</v>
      </c>
      <c r="L369" s="381">
        <v>2817.4</v>
      </c>
      <c r="M369" s="381">
        <v>8.1691000000000003</v>
      </c>
      <c r="N369" s="1"/>
      <c r="O369" s="1"/>
    </row>
    <row r="370" spans="1:15" ht="12.75" customHeight="1">
      <c r="A370" s="33">
        <v>360</v>
      </c>
      <c r="B370" s="441" t="s">
        <v>180</v>
      </c>
      <c r="C370" s="381">
        <v>40</v>
      </c>
      <c r="D370" s="382">
        <v>40.1</v>
      </c>
      <c r="E370" s="382">
        <v>39.75</v>
      </c>
      <c r="F370" s="382">
        <v>39.5</v>
      </c>
      <c r="G370" s="382">
        <v>39.15</v>
      </c>
      <c r="H370" s="382">
        <v>40.35</v>
      </c>
      <c r="I370" s="382">
        <v>40.70000000000001</v>
      </c>
      <c r="J370" s="382">
        <v>40.950000000000003</v>
      </c>
      <c r="K370" s="381">
        <v>40.450000000000003</v>
      </c>
      <c r="L370" s="381">
        <v>39.85</v>
      </c>
      <c r="M370" s="381">
        <v>272.89109999999999</v>
      </c>
      <c r="N370" s="1"/>
      <c r="O370" s="1"/>
    </row>
    <row r="371" spans="1:15" ht="12.75" customHeight="1">
      <c r="A371" s="33">
        <v>361</v>
      </c>
      <c r="B371" s="441" t="s">
        <v>471</v>
      </c>
      <c r="C371" s="381">
        <v>498.55</v>
      </c>
      <c r="D371" s="382">
        <v>496.2</v>
      </c>
      <c r="E371" s="382">
        <v>488</v>
      </c>
      <c r="F371" s="382">
        <v>477.45</v>
      </c>
      <c r="G371" s="382">
        <v>469.25</v>
      </c>
      <c r="H371" s="382">
        <v>506.75</v>
      </c>
      <c r="I371" s="382">
        <v>514.94999999999993</v>
      </c>
      <c r="J371" s="382">
        <v>525.5</v>
      </c>
      <c r="K371" s="381">
        <v>504.4</v>
      </c>
      <c r="L371" s="381">
        <v>485.65</v>
      </c>
      <c r="M371" s="381">
        <v>6.4564500000000002</v>
      </c>
      <c r="N371" s="1"/>
      <c r="O371" s="1"/>
    </row>
    <row r="372" spans="1:15" ht="12.75" customHeight="1">
      <c r="A372" s="33">
        <v>362</v>
      </c>
      <c r="B372" s="441" t="s">
        <v>472</v>
      </c>
      <c r="C372" s="381">
        <v>303.05</v>
      </c>
      <c r="D372" s="382">
        <v>303.68333333333334</v>
      </c>
      <c r="E372" s="382">
        <v>300.91666666666669</v>
      </c>
      <c r="F372" s="382">
        <v>298.78333333333336</v>
      </c>
      <c r="G372" s="382">
        <v>296.01666666666671</v>
      </c>
      <c r="H372" s="382">
        <v>305.81666666666666</v>
      </c>
      <c r="I372" s="382">
        <v>308.58333333333331</v>
      </c>
      <c r="J372" s="382">
        <v>310.71666666666664</v>
      </c>
      <c r="K372" s="381">
        <v>306.45</v>
      </c>
      <c r="L372" s="381">
        <v>301.55</v>
      </c>
      <c r="M372" s="381">
        <v>2.10419</v>
      </c>
      <c r="N372" s="1"/>
      <c r="O372" s="1"/>
    </row>
    <row r="373" spans="1:15" ht="12.75" customHeight="1">
      <c r="A373" s="33">
        <v>363</v>
      </c>
      <c r="B373" s="441" t="s">
        <v>272</v>
      </c>
      <c r="C373" s="381">
        <v>2480.8000000000002</v>
      </c>
      <c r="D373" s="382">
        <v>2481.75</v>
      </c>
      <c r="E373" s="382">
        <v>2465.0500000000002</v>
      </c>
      <c r="F373" s="382">
        <v>2449.3000000000002</v>
      </c>
      <c r="G373" s="382">
        <v>2432.6000000000004</v>
      </c>
      <c r="H373" s="382">
        <v>2497.5</v>
      </c>
      <c r="I373" s="382">
        <v>2514.1999999999998</v>
      </c>
      <c r="J373" s="382">
        <v>2529.9499999999998</v>
      </c>
      <c r="K373" s="381">
        <v>2498.4499999999998</v>
      </c>
      <c r="L373" s="381">
        <v>2466</v>
      </c>
      <c r="M373" s="381">
        <v>2.1697700000000002</v>
      </c>
      <c r="N373" s="1"/>
      <c r="O373" s="1"/>
    </row>
    <row r="374" spans="1:15" ht="12.75" customHeight="1">
      <c r="A374" s="33">
        <v>364</v>
      </c>
      <c r="B374" s="441" t="s">
        <v>476</v>
      </c>
      <c r="C374" s="381">
        <v>925.5</v>
      </c>
      <c r="D374" s="382">
        <v>927.80000000000007</v>
      </c>
      <c r="E374" s="382">
        <v>914.70000000000016</v>
      </c>
      <c r="F374" s="382">
        <v>903.90000000000009</v>
      </c>
      <c r="G374" s="382">
        <v>890.80000000000018</v>
      </c>
      <c r="H374" s="382">
        <v>938.60000000000014</v>
      </c>
      <c r="I374" s="382">
        <v>951.7</v>
      </c>
      <c r="J374" s="382">
        <v>962.50000000000011</v>
      </c>
      <c r="K374" s="381">
        <v>940.9</v>
      </c>
      <c r="L374" s="381">
        <v>917</v>
      </c>
      <c r="M374" s="381">
        <v>0.28666000000000003</v>
      </c>
      <c r="N374" s="1"/>
      <c r="O374" s="1"/>
    </row>
    <row r="375" spans="1:15" ht="12.75" customHeight="1">
      <c r="A375" s="33">
        <v>365</v>
      </c>
      <c r="B375" s="441" t="s">
        <v>477</v>
      </c>
      <c r="C375" s="381">
        <v>1848.4</v>
      </c>
      <c r="D375" s="382">
        <v>1860.75</v>
      </c>
      <c r="E375" s="382">
        <v>1827</v>
      </c>
      <c r="F375" s="382">
        <v>1805.6</v>
      </c>
      <c r="G375" s="382">
        <v>1771.85</v>
      </c>
      <c r="H375" s="382">
        <v>1882.15</v>
      </c>
      <c r="I375" s="382">
        <v>1915.9</v>
      </c>
      <c r="J375" s="382">
        <v>1937.3000000000002</v>
      </c>
      <c r="K375" s="381">
        <v>1894.5</v>
      </c>
      <c r="L375" s="381">
        <v>1839.35</v>
      </c>
      <c r="M375" s="381">
        <v>0.99843999999999999</v>
      </c>
      <c r="N375" s="1"/>
      <c r="O375" s="1"/>
    </row>
    <row r="376" spans="1:15" ht="12.75" customHeight="1">
      <c r="A376" s="33">
        <v>366</v>
      </c>
      <c r="B376" s="441" t="s">
        <v>852</v>
      </c>
      <c r="C376" s="381">
        <v>270.95</v>
      </c>
      <c r="D376" s="382">
        <v>273.7</v>
      </c>
      <c r="E376" s="382">
        <v>263.39999999999998</v>
      </c>
      <c r="F376" s="382">
        <v>255.84999999999997</v>
      </c>
      <c r="G376" s="382">
        <v>245.54999999999995</v>
      </c>
      <c r="H376" s="382">
        <v>281.25</v>
      </c>
      <c r="I376" s="382">
        <v>291.55000000000007</v>
      </c>
      <c r="J376" s="382">
        <v>299.10000000000002</v>
      </c>
      <c r="K376" s="381">
        <v>284</v>
      </c>
      <c r="L376" s="381">
        <v>266.14999999999998</v>
      </c>
      <c r="M376" s="381">
        <v>59.462519999999998</v>
      </c>
      <c r="N376" s="1"/>
      <c r="O376" s="1"/>
    </row>
    <row r="377" spans="1:15" ht="12.75" customHeight="1">
      <c r="A377" s="33">
        <v>367</v>
      </c>
      <c r="B377" s="441" t="s">
        <v>181</v>
      </c>
      <c r="C377" s="381">
        <v>204.95</v>
      </c>
      <c r="D377" s="382">
        <v>205.33333333333334</v>
      </c>
      <c r="E377" s="382">
        <v>203.9666666666667</v>
      </c>
      <c r="F377" s="382">
        <v>202.98333333333335</v>
      </c>
      <c r="G377" s="382">
        <v>201.6166666666667</v>
      </c>
      <c r="H377" s="382">
        <v>206.31666666666669</v>
      </c>
      <c r="I377" s="382">
        <v>207.68333333333331</v>
      </c>
      <c r="J377" s="382">
        <v>208.66666666666669</v>
      </c>
      <c r="K377" s="381">
        <v>206.7</v>
      </c>
      <c r="L377" s="381">
        <v>204.35</v>
      </c>
      <c r="M377" s="381">
        <v>82.636049999999997</v>
      </c>
      <c r="N377" s="1"/>
      <c r="O377" s="1"/>
    </row>
    <row r="378" spans="1:15" ht="12.75" customHeight="1">
      <c r="A378" s="33">
        <v>368</v>
      </c>
      <c r="B378" s="441" t="s">
        <v>291</v>
      </c>
      <c r="C378" s="381">
        <v>2560.25</v>
      </c>
      <c r="D378" s="382">
        <v>2549.6333333333332</v>
      </c>
      <c r="E378" s="382">
        <v>2494.2666666666664</v>
      </c>
      <c r="F378" s="382">
        <v>2428.2833333333333</v>
      </c>
      <c r="G378" s="382">
        <v>2372.9166666666665</v>
      </c>
      <c r="H378" s="382">
        <v>2615.6166666666663</v>
      </c>
      <c r="I378" s="382">
        <v>2670.9833333333331</v>
      </c>
      <c r="J378" s="382">
        <v>2736.9666666666662</v>
      </c>
      <c r="K378" s="381">
        <v>2605</v>
      </c>
      <c r="L378" s="381">
        <v>2483.65</v>
      </c>
      <c r="M378" s="381">
        <v>0.43145</v>
      </c>
      <c r="N378" s="1"/>
      <c r="O378" s="1"/>
    </row>
    <row r="379" spans="1:15" ht="12.75" customHeight="1">
      <c r="A379" s="33">
        <v>369</v>
      </c>
      <c r="B379" s="441" t="s">
        <v>853</v>
      </c>
      <c r="C379" s="381">
        <v>364.85</v>
      </c>
      <c r="D379" s="382">
        <v>369.26666666666665</v>
      </c>
      <c r="E379" s="382">
        <v>358.5333333333333</v>
      </c>
      <c r="F379" s="382">
        <v>352.21666666666664</v>
      </c>
      <c r="G379" s="382">
        <v>341.48333333333329</v>
      </c>
      <c r="H379" s="382">
        <v>375.58333333333331</v>
      </c>
      <c r="I379" s="382">
        <v>386.31666666666666</v>
      </c>
      <c r="J379" s="382">
        <v>392.63333333333333</v>
      </c>
      <c r="K379" s="381">
        <v>380</v>
      </c>
      <c r="L379" s="381">
        <v>362.95</v>
      </c>
      <c r="M379" s="381">
        <v>7.9418199999999999</v>
      </c>
      <c r="N379" s="1"/>
      <c r="O379" s="1"/>
    </row>
    <row r="380" spans="1:15" ht="12.75" customHeight="1">
      <c r="A380" s="33">
        <v>370</v>
      </c>
      <c r="B380" s="441" t="s">
        <v>273</v>
      </c>
      <c r="C380" s="381">
        <v>471.15</v>
      </c>
      <c r="D380" s="382">
        <v>479.91666666666669</v>
      </c>
      <c r="E380" s="382">
        <v>458.18333333333339</v>
      </c>
      <c r="F380" s="382">
        <v>445.2166666666667</v>
      </c>
      <c r="G380" s="382">
        <v>423.48333333333341</v>
      </c>
      <c r="H380" s="382">
        <v>492.88333333333338</v>
      </c>
      <c r="I380" s="382">
        <v>514.61666666666656</v>
      </c>
      <c r="J380" s="382">
        <v>527.58333333333337</v>
      </c>
      <c r="K380" s="381">
        <v>501.65</v>
      </c>
      <c r="L380" s="381">
        <v>466.95</v>
      </c>
      <c r="M380" s="381">
        <v>44.240479999999998</v>
      </c>
      <c r="N380" s="1"/>
      <c r="O380" s="1"/>
    </row>
    <row r="381" spans="1:15" ht="12.75" customHeight="1">
      <c r="A381" s="33">
        <v>371</v>
      </c>
      <c r="B381" s="441" t="s">
        <v>478</v>
      </c>
      <c r="C381" s="381">
        <v>696.05</v>
      </c>
      <c r="D381" s="382">
        <v>696.01666666666677</v>
      </c>
      <c r="E381" s="382">
        <v>692.03333333333353</v>
      </c>
      <c r="F381" s="382">
        <v>688.01666666666677</v>
      </c>
      <c r="G381" s="382">
        <v>684.03333333333353</v>
      </c>
      <c r="H381" s="382">
        <v>700.03333333333353</v>
      </c>
      <c r="I381" s="382">
        <v>704.01666666666688</v>
      </c>
      <c r="J381" s="382">
        <v>708.03333333333353</v>
      </c>
      <c r="K381" s="381">
        <v>700</v>
      </c>
      <c r="L381" s="381">
        <v>692</v>
      </c>
      <c r="M381" s="381">
        <v>2.3328899999999999</v>
      </c>
      <c r="N381" s="1"/>
      <c r="O381" s="1"/>
    </row>
    <row r="382" spans="1:15" ht="12.75" customHeight="1">
      <c r="A382" s="33">
        <v>372</v>
      </c>
      <c r="B382" s="441" t="s">
        <v>479</v>
      </c>
      <c r="C382" s="381">
        <v>151.4</v>
      </c>
      <c r="D382" s="382">
        <v>150.93333333333331</v>
      </c>
      <c r="E382" s="382">
        <v>146.86666666666662</v>
      </c>
      <c r="F382" s="382">
        <v>142.33333333333331</v>
      </c>
      <c r="G382" s="382">
        <v>138.26666666666662</v>
      </c>
      <c r="H382" s="382">
        <v>155.46666666666661</v>
      </c>
      <c r="I382" s="382">
        <v>159.53333333333327</v>
      </c>
      <c r="J382" s="382">
        <v>164.06666666666661</v>
      </c>
      <c r="K382" s="381">
        <v>155</v>
      </c>
      <c r="L382" s="381">
        <v>146.4</v>
      </c>
      <c r="M382" s="381">
        <v>19.85943</v>
      </c>
      <c r="N382" s="1"/>
      <c r="O382" s="1"/>
    </row>
    <row r="383" spans="1:15" ht="12.75" customHeight="1">
      <c r="A383" s="33">
        <v>373</v>
      </c>
      <c r="B383" s="441" t="s">
        <v>183</v>
      </c>
      <c r="C383" s="381">
        <v>1555.75</v>
      </c>
      <c r="D383" s="382">
        <v>1534.6333333333332</v>
      </c>
      <c r="E383" s="382">
        <v>1501.1166666666663</v>
      </c>
      <c r="F383" s="382">
        <v>1446.4833333333331</v>
      </c>
      <c r="G383" s="382">
        <v>1412.9666666666662</v>
      </c>
      <c r="H383" s="382">
        <v>1589.2666666666664</v>
      </c>
      <c r="I383" s="382">
        <v>1622.7833333333333</v>
      </c>
      <c r="J383" s="382">
        <v>1677.4166666666665</v>
      </c>
      <c r="K383" s="381">
        <v>1568.15</v>
      </c>
      <c r="L383" s="381">
        <v>1480</v>
      </c>
      <c r="M383" s="381">
        <v>30.070080000000001</v>
      </c>
      <c r="N383" s="1"/>
      <c r="O383" s="1"/>
    </row>
    <row r="384" spans="1:15" ht="12.75" customHeight="1">
      <c r="A384" s="33">
        <v>374</v>
      </c>
      <c r="B384" s="441" t="s">
        <v>481</v>
      </c>
      <c r="C384" s="381">
        <v>812.5</v>
      </c>
      <c r="D384" s="382">
        <v>811.13333333333333</v>
      </c>
      <c r="E384" s="382">
        <v>802.86666666666667</v>
      </c>
      <c r="F384" s="382">
        <v>793.23333333333335</v>
      </c>
      <c r="G384" s="382">
        <v>784.9666666666667</v>
      </c>
      <c r="H384" s="382">
        <v>820.76666666666665</v>
      </c>
      <c r="I384" s="382">
        <v>829.0333333333333</v>
      </c>
      <c r="J384" s="382">
        <v>838.66666666666663</v>
      </c>
      <c r="K384" s="381">
        <v>819.4</v>
      </c>
      <c r="L384" s="381">
        <v>801.5</v>
      </c>
      <c r="M384" s="381">
        <v>0.76587000000000005</v>
      </c>
      <c r="N384" s="1"/>
      <c r="O384" s="1"/>
    </row>
    <row r="385" spans="1:15" ht="12.75" customHeight="1">
      <c r="A385" s="33">
        <v>375</v>
      </c>
      <c r="B385" s="441" t="s">
        <v>483</v>
      </c>
      <c r="C385" s="381">
        <v>1201.8499999999999</v>
      </c>
      <c r="D385" s="382">
        <v>1202.8333333333333</v>
      </c>
      <c r="E385" s="382">
        <v>1184.0166666666664</v>
      </c>
      <c r="F385" s="382">
        <v>1166.1833333333332</v>
      </c>
      <c r="G385" s="382">
        <v>1147.3666666666663</v>
      </c>
      <c r="H385" s="382">
        <v>1220.6666666666665</v>
      </c>
      <c r="I385" s="382">
        <v>1239.4833333333336</v>
      </c>
      <c r="J385" s="382">
        <v>1257.3166666666666</v>
      </c>
      <c r="K385" s="381">
        <v>1221.6500000000001</v>
      </c>
      <c r="L385" s="381">
        <v>1185</v>
      </c>
      <c r="M385" s="381">
        <v>2.38591</v>
      </c>
      <c r="N385" s="1"/>
      <c r="O385" s="1"/>
    </row>
    <row r="386" spans="1:15" ht="12.75" customHeight="1">
      <c r="A386" s="33">
        <v>376</v>
      </c>
      <c r="B386" s="441" t="s">
        <v>854</v>
      </c>
      <c r="C386" s="381">
        <v>118.8</v>
      </c>
      <c r="D386" s="382">
        <v>119.51666666666665</v>
      </c>
      <c r="E386" s="382">
        <v>117.8833333333333</v>
      </c>
      <c r="F386" s="382">
        <v>116.96666666666664</v>
      </c>
      <c r="G386" s="382">
        <v>115.33333333333329</v>
      </c>
      <c r="H386" s="382">
        <v>120.43333333333331</v>
      </c>
      <c r="I386" s="382">
        <v>122.06666666666666</v>
      </c>
      <c r="J386" s="382">
        <v>122.98333333333332</v>
      </c>
      <c r="K386" s="381">
        <v>121.15</v>
      </c>
      <c r="L386" s="381">
        <v>118.6</v>
      </c>
      <c r="M386" s="381">
        <v>26.091629999999999</v>
      </c>
      <c r="N386" s="1"/>
      <c r="O386" s="1"/>
    </row>
    <row r="387" spans="1:15" ht="12.75" customHeight="1">
      <c r="A387" s="33">
        <v>377</v>
      </c>
      <c r="B387" s="441" t="s">
        <v>485</v>
      </c>
      <c r="C387" s="381">
        <v>241.1</v>
      </c>
      <c r="D387" s="382">
        <v>240.98333333333335</v>
      </c>
      <c r="E387" s="382">
        <v>237.1166666666667</v>
      </c>
      <c r="F387" s="382">
        <v>233.13333333333335</v>
      </c>
      <c r="G387" s="382">
        <v>229.26666666666671</v>
      </c>
      <c r="H387" s="382">
        <v>244.9666666666667</v>
      </c>
      <c r="I387" s="382">
        <v>248.83333333333337</v>
      </c>
      <c r="J387" s="382">
        <v>252.81666666666669</v>
      </c>
      <c r="K387" s="381">
        <v>244.85</v>
      </c>
      <c r="L387" s="381">
        <v>237</v>
      </c>
      <c r="M387" s="381">
        <v>33.988370000000003</v>
      </c>
      <c r="N387" s="1"/>
      <c r="O387" s="1"/>
    </row>
    <row r="388" spans="1:15" ht="12.75" customHeight="1">
      <c r="A388" s="33">
        <v>378</v>
      </c>
      <c r="B388" s="441" t="s">
        <v>486</v>
      </c>
      <c r="C388" s="381">
        <v>856.95</v>
      </c>
      <c r="D388" s="382">
        <v>851.1</v>
      </c>
      <c r="E388" s="382">
        <v>836.25</v>
      </c>
      <c r="F388" s="382">
        <v>815.55</v>
      </c>
      <c r="G388" s="382">
        <v>800.69999999999993</v>
      </c>
      <c r="H388" s="382">
        <v>871.80000000000007</v>
      </c>
      <c r="I388" s="382">
        <v>886.6500000000002</v>
      </c>
      <c r="J388" s="382">
        <v>907.35000000000014</v>
      </c>
      <c r="K388" s="381">
        <v>865.95</v>
      </c>
      <c r="L388" s="381">
        <v>830.4</v>
      </c>
      <c r="M388" s="381">
        <v>3.9405000000000001</v>
      </c>
      <c r="N388" s="1"/>
      <c r="O388" s="1"/>
    </row>
    <row r="389" spans="1:15" ht="12.75" customHeight="1">
      <c r="A389" s="33">
        <v>379</v>
      </c>
      <c r="B389" s="441" t="s">
        <v>487</v>
      </c>
      <c r="C389" s="381">
        <v>281.3</v>
      </c>
      <c r="D389" s="382">
        <v>282.11666666666662</v>
      </c>
      <c r="E389" s="382">
        <v>279.23333333333323</v>
      </c>
      <c r="F389" s="382">
        <v>277.16666666666663</v>
      </c>
      <c r="G389" s="382">
        <v>274.28333333333325</v>
      </c>
      <c r="H389" s="382">
        <v>284.18333333333322</v>
      </c>
      <c r="I389" s="382">
        <v>287.06666666666655</v>
      </c>
      <c r="J389" s="382">
        <v>289.13333333333321</v>
      </c>
      <c r="K389" s="381">
        <v>285</v>
      </c>
      <c r="L389" s="381">
        <v>280.05</v>
      </c>
      <c r="M389" s="381">
        <v>2.5101100000000001</v>
      </c>
      <c r="N389" s="1"/>
      <c r="O389" s="1"/>
    </row>
    <row r="390" spans="1:15" ht="12.75" customHeight="1">
      <c r="A390" s="33">
        <v>380</v>
      </c>
      <c r="B390" s="441" t="s">
        <v>184</v>
      </c>
      <c r="C390" s="381">
        <v>1041.9000000000001</v>
      </c>
      <c r="D390" s="382">
        <v>1029.0333333333333</v>
      </c>
      <c r="E390" s="382">
        <v>1012.9666666666667</v>
      </c>
      <c r="F390" s="382">
        <v>984.03333333333342</v>
      </c>
      <c r="G390" s="382">
        <v>967.96666666666681</v>
      </c>
      <c r="H390" s="382">
        <v>1057.9666666666667</v>
      </c>
      <c r="I390" s="382">
        <v>1074.0333333333333</v>
      </c>
      <c r="J390" s="382">
        <v>1102.9666666666665</v>
      </c>
      <c r="K390" s="381">
        <v>1045.0999999999999</v>
      </c>
      <c r="L390" s="381">
        <v>1000.1</v>
      </c>
      <c r="M390" s="381">
        <v>5.6848599999999996</v>
      </c>
      <c r="N390" s="1"/>
      <c r="O390" s="1"/>
    </row>
    <row r="391" spans="1:15" ht="12.75" customHeight="1">
      <c r="A391" s="33">
        <v>381</v>
      </c>
      <c r="B391" s="441" t="s">
        <v>489</v>
      </c>
      <c r="C391" s="381">
        <v>1949.05</v>
      </c>
      <c r="D391" s="382">
        <v>1943.5</v>
      </c>
      <c r="E391" s="382">
        <v>1917.35</v>
      </c>
      <c r="F391" s="382">
        <v>1885.6499999999999</v>
      </c>
      <c r="G391" s="382">
        <v>1859.4999999999998</v>
      </c>
      <c r="H391" s="382">
        <v>1975.2</v>
      </c>
      <c r="I391" s="382">
        <v>2001.3500000000001</v>
      </c>
      <c r="J391" s="382">
        <v>2033.0500000000002</v>
      </c>
      <c r="K391" s="381">
        <v>1969.65</v>
      </c>
      <c r="L391" s="381">
        <v>1911.8</v>
      </c>
      <c r="M391" s="381">
        <v>6.6720000000000002E-2</v>
      </c>
      <c r="N391" s="1"/>
      <c r="O391" s="1"/>
    </row>
    <row r="392" spans="1:15" ht="12.75" customHeight="1">
      <c r="A392" s="33">
        <v>382</v>
      </c>
      <c r="B392" s="441" t="s">
        <v>185</v>
      </c>
      <c r="C392" s="381">
        <v>149.80000000000001</v>
      </c>
      <c r="D392" s="382">
        <v>147.79999999999998</v>
      </c>
      <c r="E392" s="382">
        <v>145.14999999999998</v>
      </c>
      <c r="F392" s="382">
        <v>140.5</v>
      </c>
      <c r="G392" s="382">
        <v>137.85</v>
      </c>
      <c r="H392" s="382">
        <v>152.44999999999996</v>
      </c>
      <c r="I392" s="382">
        <v>155.1</v>
      </c>
      <c r="J392" s="382">
        <v>159.74999999999994</v>
      </c>
      <c r="K392" s="381">
        <v>150.44999999999999</v>
      </c>
      <c r="L392" s="381">
        <v>143.15</v>
      </c>
      <c r="M392" s="381">
        <v>256.06428</v>
      </c>
      <c r="N392" s="1"/>
      <c r="O392" s="1"/>
    </row>
    <row r="393" spans="1:15" ht="12.75" customHeight="1">
      <c r="A393" s="33">
        <v>383</v>
      </c>
      <c r="B393" s="441" t="s">
        <v>488</v>
      </c>
      <c r="C393" s="381">
        <v>81.25</v>
      </c>
      <c r="D393" s="382">
        <v>81.483333333333334</v>
      </c>
      <c r="E393" s="382">
        <v>80.466666666666669</v>
      </c>
      <c r="F393" s="382">
        <v>79.683333333333337</v>
      </c>
      <c r="G393" s="382">
        <v>78.666666666666671</v>
      </c>
      <c r="H393" s="382">
        <v>82.266666666666666</v>
      </c>
      <c r="I393" s="382">
        <v>83.283333333333346</v>
      </c>
      <c r="J393" s="382">
        <v>84.066666666666663</v>
      </c>
      <c r="K393" s="381">
        <v>82.5</v>
      </c>
      <c r="L393" s="381">
        <v>80.7</v>
      </c>
      <c r="M393" s="381">
        <v>43.30395</v>
      </c>
      <c r="N393" s="1"/>
      <c r="O393" s="1"/>
    </row>
    <row r="394" spans="1:15" ht="12.75" customHeight="1">
      <c r="A394" s="33">
        <v>384</v>
      </c>
      <c r="B394" s="441" t="s">
        <v>186</v>
      </c>
      <c r="C394" s="381">
        <v>139.15</v>
      </c>
      <c r="D394" s="382">
        <v>138.79999999999998</v>
      </c>
      <c r="E394" s="382">
        <v>137.94999999999996</v>
      </c>
      <c r="F394" s="382">
        <v>136.74999999999997</v>
      </c>
      <c r="G394" s="382">
        <v>135.89999999999995</v>
      </c>
      <c r="H394" s="382">
        <v>139.99999999999997</v>
      </c>
      <c r="I394" s="382">
        <v>140.85</v>
      </c>
      <c r="J394" s="382">
        <v>142.04999999999998</v>
      </c>
      <c r="K394" s="381">
        <v>139.65</v>
      </c>
      <c r="L394" s="381">
        <v>137.6</v>
      </c>
      <c r="M394" s="381">
        <v>21.592790000000001</v>
      </c>
      <c r="N394" s="1"/>
      <c r="O394" s="1"/>
    </row>
    <row r="395" spans="1:15" ht="12.75" customHeight="1">
      <c r="A395" s="33">
        <v>385</v>
      </c>
      <c r="B395" s="441" t="s">
        <v>490</v>
      </c>
      <c r="C395" s="381">
        <v>164.2</v>
      </c>
      <c r="D395" s="382">
        <v>165.73333333333332</v>
      </c>
      <c r="E395" s="382">
        <v>160.76666666666665</v>
      </c>
      <c r="F395" s="382">
        <v>157.33333333333334</v>
      </c>
      <c r="G395" s="382">
        <v>152.36666666666667</v>
      </c>
      <c r="H395" s="382">
        <v>169.16666666666663</v>
      </c>
      <c r="I395" s="382">
        <v>174.13333333333327</v>
      </c>
      <c r="J395" s="382">
        <v>177.56666666666661</v>
      </c>
      <c r="K395" s="381">
        <v>170.7</v>
      </c>
      <c r="L395" s="381">
        <v>162.30000000000001</v>
      </c>
      <c r="M395" s="381">
        <v>49.348979999999997</v>
      </c>
      <c r="N395" s="1"/>
      <c r="O395" s="1"/>
    </row>
    <row r="396" spans="1:15" ht="12.75" customHeight="1">
      <c r="A396" s="33">
        <v>386</v>
      </c>
      <c r="B396" s="441" t="s">
        <v>491</v>
      </c>
      <c r="C396" s="381">
        <v>1321.95</v>
      </c>
      <c r="D396" s="382">
        <v>1329.1166666666666</v>
      </c>
      <c r="E396" s="382">
        <v>1305.1833333333332</v>
      </c>
      <c r="F396" s="382">
        <v>1288.4166666666665</v>
      </c>
      <c r="G396" s="382">
        <v>1264.4833333333331</v>
      </c>
      <c r="H396" s="382">
        <v>1345.8833333333332</v>
      </c>
      <c r="I396" s="382">
        <v>1369.8166666666666</v>
      </c>
      <c r="J396" s="382">
        <v>1386.5833333333333</v>
      </c>
      <c r="K396" s="381">
        <v>1353.05</v>
      </c>
      <c r="L396" s="381">
        <v>1312.35</v>
      </c>
      <c r="M396" s="381">
        <v>1.13368</v>
      </c>
      <c r="N396" s="1"/>
      <c r="O396" s="1"/>
    </row>
    <row r="397" spans="1:15" ht="12.75" customHeight="1">
      <c r="A397" s="33">
        <v>387</v>
      </c>
      <c r="B397" s="441" t="s">
        <v>187</v>
      </c>
      <c r="C397" s="381">
        <v>2521.1</v>
      </c>
      <c r="D397" s="382">
        <v>2503.6833333333329</v>
      </c>
      <c r="E397" s="382">
        <v>2482.4166666666661</v>
      </c>
      <c r="F397" s="382">
        <v>2443.7333333333331</v>
      </c>
      <c r="G397" s="382">
        <v>2422.4666666666662</v>
      </c>
      <c r="H397" s="382">
        <v>2542.3666666666659</v>
      </c>
      <c r="I397" s="382">
        <v>2563.6333333333332</v>
      </c>
      <c r="J397" s="382">
        <v>2602.3166666666657</v>
      </c>
      <c r="K397" s="381">
        <v>2524.9499999999998</v>
      </c>
      <c r="L397" s="381">
        <v>2465</v>
      </c>
      <c r="M397" s="381">
        <v>68.304019999999994</v>
      </c>
      <c r="N397" s="1"/>
      <c r="O397" s="1"/>
    </row>
    <row r="398" spans="1:15" ht="12.75" customHeight="1">
      <c r="A398" s="33">
        <v>388</v>
      </c>
      <c r="B398" s="441" t="s">
        <v>855</v>
      </c>
      <c r="C398" s="381">
        <v>423.6</v>
      </c>
      <c r="D398" s="382">
        <v>424.0333333333333</v>
      </c>
      <c r="E398" s="382">
        <v>415.56666666666661</v>
      </c>
      <c r="F398" s="382">
        <v>407.5333333333333</v>
      </c>
      <c r="G398" s="382">
        <v>399.06666666666661</v>
      </c>
      <c r="H398" s="382">
        <v>432.06666666666661</v>
      </c>
      <c r="I398" s="382">
        <v>440.5333333333333</v>
      </c>
      <c r="J398" s="382">
        <v>448.56666666666661</v>
      </c>
      <c r="K398" s="381">
        <v>432.5</v>
      </c>
      <c r="L398" s="381">
        <v>416</v>
      </c>
      <c r="M398" s="381">
        <v>8.9557500000000001</v>
      </c>
      <c r="N398" s="1"/>
      <c r="O398" s="1"/>
    </row>
    <row r="399" spans="1:15" ht="12.75" customHeight="1">
      <c r="A399" s="33">
        <v>389</v>
      </c>
      <c r="B399" s="441" t="s">
        <v>482</v>
      </c>
      <c r="C399" s="381">
        <v>277.95</v>
      </c>
      <c r="D399" s="382">
        <v>277.23333333333329</v>
      </c>
      <c r="E399" s="382">
        <v>275.61666666666656</v>
      </c>
      <c r="F399" s="382">
        <v>273.28333333333325</v>
      </c>
      <c r="G399" s="382">
        <v>271.66666666666652</v>
      </c>
      <c r="H399" s="382">
        <v>279.56666666666661</v>
      </c>
      <c r="I399" s="382">
        <v>281.18333333333328</v>
      </c>
      <c r="J399" s="382">
        <v>283.51666666666665</v>
      </c>
      <c r="K399" s="381">
        <v>278.85000000000002</v>
      </c>
      <c r="L399" s="381">
        <v>274.89999999999998</v>
      </c>
      <c r="M399" s="381">
        <v>2.6023299999999998</v>
      </c>
      <c r="N399" s="1"/>
      <c r="O399" s="1"/>
    </row>
    <row r="400" spans="1:15" ht="12.75" customHeight="1">
      <c r="A400" s="33">
        <v>390</v>
      </c>
      <c r="B400" s="441" t="s">
        <v>492</v>
      </c>
      <c r="C400" s="381">
        <v>1258.5</v>
      </c>
      <c r="D400" s="382">
        <v>1261.1833333333334</v>
      </c>
      <c r="E400" s="382">
        <v>1252.3666666666668</v>
      </c>
      <c r="F400" s="382">
        <v>1246.2333333333333</v>
      </c>
      <c r="G400" s="382">
        <v>1237.4166666666667</v>
      </c>
      <c r="H400" s="382">
        <v>1267.3166666666668</v>
      </c>
      <c r="I400" s="382">
        <v>1276.1333333333334</v>
      </c>
      <c r="J400" s="382">
        <v>1282.2666666666669</v>
      </c>
      <c r="K400" s="381">
        <v>1270</v>
      </c>
      <c r="L400" s="381">
        <v>1255.05</v>
      </c>
      <c r="M400" s="381">
        <v>0.76317999999999997</v>
      </c>
      <c r="N400" s="1"/>
      <c r="O400" s="1"/>
    </row>
    <row r="401" spans="1:15" ht="12.75" customHeight="1">
      <c r="A401" s="33">
        <v>391</v>
      </c>
      <c r="B401" s="441" t="s">
        <v>493</v>
      </c>
      <c r="C401" s="381">
        <v>1877.1</v>
      </c>
      <c r="D401" s="382">
        <v>1894.8999999999999</v>
      </c>
      <c r="E401" s="382">
        <v>1854.1999999999998</v>
      </c>
      <c r="F401" s="382">
        <v>1831.3</v>
      </c>
      <c r="G401" s="382">
        <v>1790.6</v>
      </c>
      <c r="H401" s="382">
        <v>1917.7999999999997</v>
      </c>
      <c r="I401" s="382">
        <v>1958.5</v>
      </c>
      <c r="J401" s="382">
        <v>1981.3999999999996</v>
      </c>
      <c r="K401" s="381">
        <v>1935.6</v>
      </c>
      <c r="L401" s="381">
        <v>1872</v>
      </c>
      <c r="M401" s="381">
        <v>5.5497300000000003</v>
      </c>
      <c r="N401" s="1"/>
      <c r="O401" s="1"/>
    </row>
    <row r="402" spans="1:15" ht="12.75" customHeight="1">
      <c r="A402" s="33">
        <v>392</v>
      </c>
      <c r="B402" s="441" t="s">
        <v>484</v>
      </c>
      <c r="C402" s="381">
        <v>35.700000000000003</v>
      </c>
      <c r="D402" s="382">
        <v>35.883333333333333</v>
      </c>
      <c r="E402" s="382">
        <v>35.416666666666664</v>
      </c>
      <c r="F402" s="382">
        <v>35.133333333333333</v>
      </c>
      <c r="G402" s="382">
        <v>34.666666666666664</v>
      </c>
      <c r="H402" s="382">
        <v>36.166666666666664</v>
      </c>
      <c r="I402" s="382">
        <v>36.633333333333333</v>
      </c>
      <c r="J402" s="382">
        <v>36.916666666666664</v>
      </c>
      <c r="K402" s="381">
        <v>36.35</v>
      </c>
      <c r="L402" s="381">
        <v>35.6</v>
      </c>
      <c r="M402" s="381">
        <v>28.094339999999999</v>
      </c>
      <c r="N402" s="1"/>
      <c r="O402" s="1"/>
    </row>
    <row r="403" spans="1:15" ht="12.75" customHeight="1">
      <c r="A403" s="33">
        <v>393</v>
      </c>
      <c r="B403" s="441" t="s">
        <v>188</v>
      </c>
      <c r="C403" s="381">
        <v>104.95</v>
      </c>
      <c r="D403" s="382">
        <v>105.2</v>
      </c>
      <c r="E403" s="382">
        <v>104.30000000000001</v>
      </c>
      <c r="F403" s="382">
        <v>103.65</v>
      </c>
      <c r="G403" s="382">
        <v>102.75000000000001</v>
      </c>
      <c r="H403" s="382">
        <v>105.85000000000001</v>
      </c>
      <c r="I403" s="382">
        <v>106.75000000000001</v>
      </c>
      <c r="J403" s="382">
        <v>107.4</v>
      </c>
      <c r="K403" s="381">
        <v>106.1</v>
      </c>
      <c r="L403" s="381">
        <v>104.55</v>
      </c>
      <c r="M403" s="381">
        <v>364.49234999999999</v>
      </c>
      <c r="N403" s="1"/>
      <c r="O403" s="1"/>
    </row>
    <row r="404" spans="1:15" ht="12.75" customHeight="1">
      <c r="A404" s="33">
        <v>394</v>
      </c>
      <c r="B404" s="441" t="s">
        <v>276</v>
      </c>
      <c r="C404" s="381">
        <v>7605.5</v>
      </c>
      <c r="D404" s="382">
        <v>7609.833333333333</v>
      </c>
      <c r="E404" s="382">
        <v>7570.6666666666661</v>
      </c>
      <c r="F404" s="382">
        <v>7535.833333333333</v>
      </c>
      <c r="G404" s="382">
        <v>7496.6666666666661</v>
      </c>
      <c r="H404" s="382">
        <v>7644.6666666666661</v>
      </c>
      <c r="I404" s="382">
        <v>7683.8333333333321</v>
      </c>
      <c r="J404" s="382">
        <v>7718.6666666666661</v>
      </c>
      <c r="K404" s="381">
        <v>7649</v>
      </c>
      <c r="L404" s="381">
        <v>7575</v>
      </c>
      <c r="M404" s="381">
        <v>5.2040000000000003E-2</v>
      </c>
      <c r="N404" s="1"/>
      <c r="O404" s="1"/>
    </row>
    <row r="405" spans="1:15" ht="12.75" customHeight="1">
      <c r="A405" s="33">
        <v>395</v>
      </c>
      <c r="B405" s="441" t="s">
        <v>275</v>
      </c>
      <c r="C405" s="381">
        <v>893.7</v>
      </c>
      <c r="D405" s="382">
        <v>892.43333333333339</v>
      </c>
      <c r="E405" s="382">
        <v>886.31666666666683</v>
      </c>
      <c r="F405" s="382">
        <v>878.93333333333339</v>
      </c>
      <c r="G405" s="382">
        <v>872.81666666666683</v>
      </c>
      <c r="H405" s="382">
        <v>899.81666666666683</v>
      </c>
      <c r="I405" s="382">
        <v>905.93333333333339</v>
      </c>
      <c r="J405" s="382">
        <v>913.31666666666683</v>
      </c>
      <c r="K405" s="381">
        <v>898.55</v>
      </c>
      <c r="L405" s="381">
        <v>885.05</v>
      </c>
      <c r="M405" s="381">
        <v>14.114179999999999</v>
      </c>
      <c r="N405" s="1"/>
      <c r="O405" s="1"/>
    </row>
    <row r="406" spans="1:15" ht="12.75" customHeight="1">
      <c r="A406" s="33">
        <v>396</v>
      </c>
      <c r="B406" s="441" t="s">
        <v>189</v>
      </c>
      <c r="C406" s="381">
        <v>1249.4000000000001</v>
      </c>
      <c r="D406" s="382">
        <v>1245.3166666666668</v>
      </c>
      <c r="E406" s="382">
        <v>1235.2333333333336</v>
      </c>
      <c r="F406" s="382">
        <v>1221.0666666666668</v>
      </c>
      <c r="G406" s="382">
        <v>1210.9833333333336</v>
      </c>
      <c r="H406" s="382">
        <v>1259.4833333333336</v>
      </c>
      <c r="I406" s="382">
        <v>1269.5666666666671</v>
      </c>
      <c r="J406" s="382">
        <v>1283.7333333333336</v>
      </c>
      <c r="K406" s="381">
        <v>1255.4000000000001</v>
      </c>
      <c r="L406" s="381">
        <v>1231.1500000000001</v>
      </c>
      <c r="M406" s="381">
        <v>13.71034</v>
      </c>
      <c r="N406" s="1"/>
      <c r="O406" s="1"/>
    </row>
    <row r="407" spans="1:15" ht="12.75" customHeight="1">
      <c r="A407" s="33">
        <v>397</v>
      </c>
      <c r="B407" s="441" t="s">
        <v>190</v>
      </c>
      <c r="C407" s="381">
        <v>510.25</v>
      </c>
      <c r="D407" s="382">
        <v>510.75</v>
      </c>
      <c r="E407" s="382">
        <v>508</v>
      </c>
      <c r="F407" s="382">
        <v>505.75</v>
      </c>
      <c r="G407" s="382">
        <v>503</v>
      </c>
      <c r="H407" s="382">
        <v>513</v>
      </c>
      <c r="I407" s="382">
        <v>515.75</v>
      </c>
      <c r="J407" s="382">
        <v>518</v>
      </c>
      <c r="K407" s="381">
        <v>513.5</v>
      </c>
      <c r="L407" s="381">
        <v>508.5</v>
      </c>
      <c r="M407" s="381">
        <v>144.89616000000001</v>
      </c>
      <c r="N407" s="1"/>
      <c r="O407" s="1"/>
    </row>
    <row r="408" spans="1:15" ht="12.75" customHeight="1">
      <c r="A408" s="33">
        <v>398</v>
      </c>
      <c r="B408" s="441" t="s">
        <v>497</v>
      </c>
      <c r="C408" s="381">
        <v>9450.4</v>
      </c>
      <c r="D408" s="382">
        <v>9456.9500000000007</v>
      </c>
      <c r="E408" s="382">
        <v>9333.9000000000015</v>
      </c>
      <c r="F408" s="382">
        <v>9217.4000000000015</v>
      </c>
      <c r="G408" s="382">
        <v>9094.3500000000022</v>
      </c>
      <c r="H408" s="382">
        <v>9573.4500000000007</v>
      </c>
      <c r="I408" s="382">
        <v>9696.5</v>
      </c>
      <c r="J408" s="382">
        <v>9813</v>
      </c>
      <c r="K408" s="381">
        <v>9580</v>
      </c>
      <c r="L408" s="381">
        <v>9340.4500000000007</v>
      </c>
      <c r="M408" s="381">
        <v>0.25757000000000002</v>
      </c>
      <c r="N408" s="1"/>
      <c r="O408" s="1"/>
    </row>
    <row r="409" spans="1:15" ht="12.75" customHeight="1">
      <c r="A409" s="33">
        <v>399</v>
      </c>
      <c r="B409" s="441" t="s">
        <v>498</v>
      </c>
      <c r="C409" s="381">
        <v>116.95</v>
      </c>
      <c r="D409" s="382">
        <v>117.58333333333333</v>
      </c>
      <c r="E409" s="382">
        <v>115.36666666666666</v>
      </c>
      <c r="F409" s="382">
        <v>113.78333333333333</v>
      </c>
      <c r="G409" s="382">
        <v>111.56666666666666</v>
      </c>
      <c r="H409" s="382">
        <v>119.16666666666666</v>
      </c>
      <c r="I409" s="382">
        <v>121.38333333333333</v>
      </c>
      <c r="J409" s="382">
        <v>122.96666666666665</v>
      </c>
      <c r="K409" s="381">
        <v>119.8</v>
      </c>
      <c r="L409" s="381">
        <v>116</v>
      </c>
      <c r="M409" s="381">
        <v>6.9859600000000004</v>
      </c>
      <c r="N409" s="1"/>
      <c r="O409" s="1"/>
    </row>
    <row r="410" spans="1:15" ht="12.75" customHeight="1">
      <c r="A410" s="33">
        <v>400</v>
      </c>
      <c r="B410" s="441" t="s">
        <v>503</v>
      </c>
      <c r="C410" s="381">
        <v>139.69999999999999</v>
      </c>
      <c r="D410" s="382">
        <v>138.78333333333333</v>
      </c>
      <c r="E410" s="382">
        <v>136.76666666666665</v>
      </c>
      <c r="F410" s="382">
        <v>133.83333333333331</v>
      </c>
      <c r="G410" s="382">
        <v>131.81666666666663</v>
      </c>
      <c r="H410" s="382">
        <v>141.71666666666667</v>
      </c>
      <c r="I410" s="382">
        <v>143.73333333333338</v>
      </c>
      <c r="J410" s="382">
        <v>146.66666666666669</v>
      </c>
      <c r="K410" s="381">
        <v>140.80000000000001</v>
      </c>
      <c r="L410" s="381">
        <v>135.85</v>
      </c>
      <c r="M410" s="381">
        <v>18.241289999999999</v>
      </c>
      <c r="N410" s="1"/>
      <c r="O410" s="1"/>
    </row>
    <row r="411" spans="1:15" ht="12.75" customHeight="1">
      <c r="A411" s="33">
        <v>401</v>
      </c>
      <c r="B411" s="441" t="s">
        <v>499</v>
      </c>
      <c r="C411" s="381">
        <v>184.05</v>
      </c>
      <c r="D411" s="382">
        <v>177.75</v>
      </c>
      <c r="E411" s="382">
        <v>170.6</v>
      </c>
      <c r="F411" s="382">
        <v>157.15</v>
      </c>
      <c r="G411" s="382">
        <v>150</v>
      </c>
      <c r="H411" s="382">
        <v>191.2</v>
      </c>
      <c r="I411" s="382">
        <v>198.34999999999997</v>
      </c>
      <c r="J411" s="382">
        <v>211.79999999999998</v>
      </c>
      <c r="K411" s="381">
        <v>184.9</v>
      </c>
      <c r="L411" s="381">
        <v>164.3</v>
      </c>
      <c r="M411" s="381">
        <v>185.04786999999999</v>
      </c>
      <c r="N411" s="1"/>
      <c r="O411" s="1"/>
    </row>
    <row r="412" spans="1:15" ht="12.75" customHeight="1">
      <c r="A412" s="33">
        <v>402</v>
      </c>
      <c r="B412" s="441" t="s">
        <v>501</v>
      </c>
      <c r="C412" s="381">
        <v>3765.45</v>
      </c>
      <c r="D412" s="382">
        <v>3664.3333333333335</v>
      </c>
      <c r="E412" s="382">
        <v>3369.166666666667</v>
      </c>
      <c r="F412" s="382">
        <v>2972.8833333333337</v>
      </c>
      <c r="G412" s="382">
        <v>2677.7166666666672</v>
      </c>
      <c r="H412" s="382">
        <v>4060.6166666666668</v>
      </c>
      <c r="I412" s="382">
        <v>4355.7833333333338</v>
      </c>
      <c r="J412" s="382">
        <v>4752.0666666666666</v>
      </c>
      <c r="K412" s="381">
        <v>3959.5</v>
      </c>
      <c r="L412" s="381">
        <v>3268.05</v>
      </c>
      <c r="M412" s="381">
        <v>0.95772000000000002</v>
      </c>
      <c r="N412" s="1"/>
      <c r="O412" s="1"/>
    </row>
    <row r="413" spans="1:15" ht="12.75" customHeight="1">
      <c r="A413" s="33">
        <v>403</v>
      </c>
      <c r="B413" s="441" t="s">
        <v>500</v>
      </c>
      <c r="C413" s="381">
        <v>366.2</v>
      </c>
      <c r="D413" s="382">
        <v>364.68333333333334</v>
      </c>
      <c r="E413" s="382">
        <v>352.51666666666665</v>
      </c>
      <c r="F413" s="382">
        <v>338.83333333333331</v>
      </c>
      <c r="G413" s="382">
        <v>326.66666666666663</v>
      </c>
      <c r="H413" s="382">
        <v>378.36666666666667</v>
      </c>
      <c r="I413" s="382">
        <v>390.5333333333333</v>
      </c>
      <c r="J413" s="382">
        <v>404.2166666666667</v>
      </c>
      <c r="K413" s="381">
        <v>376.85</v>
      </c>
      <c r="L413" s="381">
        <v>351</v>
      </c>
      <c r="M413" s="381">
        <v>9.5050399999999993</v>
      </c>
      <c r="N413" s="1"/>
      <c r="O413" s="1"/>
    </row>
    <row r="414" spans="1:15" ht="12.75" customHeight="1">
      <c r="A414" s="33">
        <v>404</v>
      </c>
      <c r="B414" s="441" t="s">
        <v>502</v>
      </c>
      <c r="C414" s="381">
        <v>568.79999999999995</v>
      </c>
      <c r="D414" s="382">
        <v>569.54999999999995</v>
      </c>
      <c r="E414" s="382">
        <v>564.29999999999995</v>
      </c>
      <c r="F414" s="382">
        <v>559.79999999999995</v>
      </c>
      <c r="G414" s="382">
        <v>554.54999999999995</v>
      </c>
      <c r="H414" s="382">
        <v>574.04999999999995</v>
      </c>
      <c r="I414" s="382">
        <v>579.29999999999995</v>
      </c>
      <c r="J414" s="382">
        <v>583.79999999999995</v>
      </c>
      <c r="K414" s="381">
        <v>574.79999999999995</v>
      </c>
      <c r="L414" s="381">
        <v>565.04999999999995</v>
      </c>
      <c r="M414" s="381">
        <v>0.42748999999999998</v>
      </c>
      <c r="N414" s="1"/>
      <c r="O414" s="1"/>
    </row>
    <row r="415" spans="1:15" ht="12.75" customHeight="1">
      <c r="A415" s="33">
        <v>405</v>
      </c>
      <c r="B415" s="441" t="s">
        <v>191</v>
      </c>
      <c r="C415" s="381">
        <v>26715.5</v>
      </c>
      <c r="D415" s="382">
        <v>26860.733333333334</v>
      </c>
      <c r="E415" s="382">
        <v>26437.766666666666</v>
      </c>
      <c r="F415" s="382">
        <v>26160.033333333333</v>
      </c>
      <c r="G415" s="382">
        <v>25737.066666666666</v>
      </c>
      <c r="H415" s="382">
        <v>27138.466666666667</v>
      </c>
      <c r="I415" s="382">
        <v>27561.433333333334</v>
      </c>
      <c r="J415" s="382">
        <v>27839.166666666668</v>
      </c>
      <c r="K415" s="381">
        <v>27283.7</v>
      </c>
      <c r="L415" s="381">
        <v>26583</v>
      </c>
      <c r="M415" s="381">
        <v>0.41881000000000002</v>
      </c>
      <c r="N415" s="1"/>
      <c r="O415" s="1"/>
    </row>
    <row r="416" spans="1:15" ht="12.75" customHeight="1">
      <c r="A416" s="33">
        <v>406</v>
      </c>
      <c r="B416" s="441" t="s">
        <v>504</v>
      </c>
      <c r="C416" s="381">
        <v>1796.65</v>
      </c>
      <c r="D416" s="382">
        <v>1792.7166666666665</v>
      </c>
      <c r="E416" s="382">
        <v>1775.9333333333329</v>
      </c>
      <c r="F416" s="382">
        <v>1755.2166666666665</v>
      </c>
      <c r="G416" s="382">
        <v>1738.4333333333329</v>
      </c>
      <c r="H416" s="382">
        <v>1813.4333333333329</v>
      </c>
      <c r="I416" s="382">
        <v>1830.2166666666662</v>
      </c>
      <c r="J416" s="382">
        <v>1850.9333333333329</v>
      </c>
      <c r="K416" s="381">
        <v>1809.5</v>
      </c>
      <c r="L416" s="381">
        <v>1772</v>
      </c>
      <c r="M416" s="381">
        <v>0.44868000000000002</v>
      </c>
      <c r="N416" s="1"/>
      <c r="O416" s="1"/>
    </row>
    <row r="417" spans="1:15" ht="12.75" customHeight="1">
      <c r="A417" s="33">
        <v>407</v>
      </c>
      <c r="B417" s="441" t="s">
        <v>192</v>
      </c>
      <c r="C417" s="381">
        <v>2349.0500000000002</v>
      </c>
      <c r="D417" s="382">
        <v>2339.5166666666669</v>
      </c>
      <c r="E417" s="382">
        <v>2326.8333333333339</v>
      </c>
      <c r="F417" s="382">
        <v>2304.6166666666672</v>
      </c>
      <c r="G417" s="382">
        <v>2291.9333333333343</v>
      </c>
      <c r="H417" s="382">
        <v>2361.7333333333336</v>
      </c>
      <c r="I417" s="382">
        <v>2374.416666666667</v>
      </c>
      <c r="J417" s="382">
        <v>2396.6333333333332</v>
      </c>
      <c r="K417" s="381">
        <v>2352.1999999999998</v>
      </c>
      <c r="L417" s="381">
        <v>2317.3000000000002</v>
      </c>
      <c r="M417" s="381">
        <v>5.6024599999999998</v>
      </c>
      <c r="N417" s="1"/>
      <c r="O417" s="1"/>
    </row>
    <row r="418" spans="1:15" ht="12.75" customHeight="1">
      <c r="A418" s="33">
        <v>408</v>
      </c>
      <c r="B418" s="441" t="s">
        <v>494</v>
      </c>
      <c r="C418" s="381">
        <v>444.7</v>
      </c>
      <c r="D418" s="382">
        <v>446.06666666666666</v>
      </c>
      <c r="E418" s="382">
        <v>441.93333333333334</v>
      </c>
      <c r="F418" s="382">
        <v>439.16666666666669</v>
      </c>
      <c r="G418" s="382">
        <v>435.03333333333336</v>
      </c>
      <c r="H418" s="382">
        <v>448.83333333333331</v>
      </c>
      <c r="I418" s="382">
        <v>452.96666666666664</v>
      </c>
      <c r="J418" s="382">
        <v>455.73333333333329</v>
      </c>
      <c r="K418" s="381">
        <v>450.2</v>
      </c>
      <c r="L418" s="381">
        <v>443.3</v>
      </c>
      <c r="M418" s="381">
        <v>0.59526000000000001</v>
      </c>
      <c r="N418" s="1"/>
      <c r="O418" s="1"/>
    </row>
    <row r="419" spans="1:15" ht="12.75" customHeight="1">
      <c r="A419" s="33">
        <v>409</v>
      </c>
      <c r="B419" s="441" t="s">
        <v>495</v>
      </c>
      <c r="C419" s="381">
        <v>31.8</v>
      </c>
      <c r="D419" s="382">
        <v>31.899999999999995</v>
      </c>
      <c r="E419" s="382">
        <v>31.499999999999993</v>
      </c>
      <c r="F419" s="382">
        <v>31.2</v>
      </c>
      <c r="G419" s="382">
        <v>30.799999999999997</v>
      </c>
      <c r="H419" s="382">
        <v>32.199999999999989</v>
      </c>
      <c r="I419" s="382">
        <v>32.599999999999987</v>
      </c>
      <c r="J419" s="382">
        <v>32.899999999999984</v>
      </c>
      <c r="K419" s="381">
        <v>32.299999999999997</v>
      </c>
      <c r="L419" s="381">
        <v>31.6</v>
      </c>
      <c r="M419" s="381">
        <v>58.781219999999998</v>
      </c>
      <c r="N419" s="1"/>
      <c r="O419" s="1"/>
    </row>
    <row r="420" spans="1:15" ht="12.75" customHeight="1">
      <c r="A420" s="33">
        <v>410</v>
      </c>
      <c r="B420" s="441" t="s">
        <v>496</v>
      </c>
      <c r="C420" s="381">
        <v>3928.85</v>
      </c>
      <c r="D420" s="382">
        <v>3920.4833333333336</v>
      </c>
      <c r="E420" s="382">
        <v>3870.9666666666672</v>
      </c>
      <c r="F420" s="382">
        <v>3813.0833333333335</v>
      </c>
      <c r="G420" s="382">
        <v>3763.5666666666671</v>
      </c>
      <c r="H420" s="382">
        <v>3978.3666666666672</v>
      </c>
      <c r="I420" s="382">
        <v>4027.8833333333337</v>
      </c>
      <c r="J420" s="382">
        <v>4085.7666666666673</v>
      </c>
      <c r="K420" s="381">
        <v>3970</v>
      </c>
      <c r="L420" s="381">
        <v>3862.6</v>
      </c>
      <c r="M420" s="381">
        <v>0.22469</v>
      </c>
      <c r="N420" s="1"/>
      <c r="O420" s="1"/>
    </row>
    <row r="421" spans="1:15" ht="12.75" customHeight="1">
      <c r="A421" s="33">
        <v>411</v>
      </c>
      <c r="B421" s="441" t="s">
        <v>505</v>
      </c>
      <c r="C421" s="381">
        <v>882.65</v>
      </c>
      <c r="D421" s="382">
        <v>880.93333333333339</v>
      </c>
      <c r="E421" s="382">
        <v>866.86666666666679</v>
      </c>
      <c r="F421" s="382">
        <v>851.08333333333337</v>
      </c>
      <c r="G421" s="382">
        <v>837.01666666666677</v>
      </c>
      <c r="H421" s="382">
        <v>896.71666666666681</v>
      </c>
      <c r="I421" s="382">
        <v>910.78333333333342</v>
      </c>
      <c r="J421" s="382">
        <v>926.56666666666683</v>
      </c>
      <c r="K421" s="381">
        <v>895</v>
      </c>
      <c r="L421" s="381">
        <v>865.15</v>
      </c>
      <c r="M421" s="381">
        <v>6.2883100000000001</v>
      </c>
      <c r="N421" s="1"/>
      <c r="O421" s="1"/>
    </row>
    <row r="422" spans="1:15" ht="12.75" customHeight="1">
      <c r="A422" s="33">
        <v>412</v>
      </c>
      <c r="B422" s="441" t="s">
        <v>507</v>
      </c>
      <c r="C422" s="381">
        <v>1052.4000000000001</v>
      </c>
      <c r="D422" s="382">
        <v>1047.6333333333334</v>
      </c>
      <c r="E422" s="382">
        <v>1030.2666666666669</v>
      </c>
      <c r="F422" s="382">
        <v>1008.1333333333334</v>
      </c>
      <c r="G422" s="382">
        <v>990.76666666666688</v>
      </c>
      <c r="H422" s="382">
        <v>1069.7666666666669</v>
      </c>
      <c r="I422" s="382">
        <v>1087.1333333333332</v>
      </c>
      <c r="J422" s="382">
        <v>1109.2666666666669</v>
      </c>
      <c r="K422" s="381">
        <v>1065</v>
      </c>
      <c r="L422" s="381">
        <v>1025.5</v>
      </c>
      <c r="M422" s="381">
        <v>1.4350700000000001</v>
      </c>
      <c r="N422" s="1"/>
      <c r="O422" s="1"/>
    </row>
    <row r="423" spans="1:15" ht="12.75" customHeight="1">
      <c r="A423" s="33">
        <v>413</v>
      </c>
      <c r="B423" s="441" t="s">
        <v>506</v>
      </c>
      <c r="C423" s="381">
        <v>2226</v>
      </c>
      <c r="D423" s="382">
        <v>2212.4666666666667</v>
      </c>
      <c r="E423" s="382">
        <v>2177.0833333333335</v>
      </c>
      <c r="F423" s="382">
        <v>2128.166666666667</v>
      </c>
      <c r="G423" s="382">
        <v>2092.7833333333338</v>
      </c>
      <c r="H423" s="382">
        <v>2261.3833333333332</v>
      </c>
      <c r="I423" s="382">
        <v>2296.7666666666664</v>
      </c>
      <c r="J423" s="382">
        <v>2345.6833333333329</v>
      </c>
      <c r="K423" s="381">
        <v>2247.85</v>
      </c>
      <c r="L423" s="381">
        <v>2163.5500000000002</v>
      </c>
      <c r="M423" s="381">
        <v>2.96163</v>
      </c>
      <c r="N423" s="1"/>
      <c r="O423" s="1"/>
    </row>
    <row r="424" spans="1:15" ht="12.75" customHeight="1">
      <c r="A424" s="33">
        <v>414</v>
      </c>
      <c r="B424" s="441" t="s">
        <v>508</v>
      </c>
      <c r="C424" s="381">
        <v>869.55</v>
      </c>
      <c r="D424" s="382">
        <v>872.15</v>
      </c>
      <c r="E424" s="382">
        <v>862.4</v>
      </c>
      <c r="F424" s="382">
        <v>855.25</v>
      </c>
      <c r="G424" s="382">
        <v>845.5</v>
      </c>
      <c r="H424" s="382">
        <v>879.3</v>
      </c>
      <c r="I424" s="382">
        <v>889.05</v>
      </c>
      <c r="J424" s="382">
        <v>896.19999999999993</v>
      </c>
      <c r="K424" s="381">
        <v>881.9</v>
      </c>
      <c r="L424" s="381">
        <v>865</v>
      </c>
      <c r="M424" s="381">
        <v>0.61226999999999998</v>
      </c>
      <c r="N424" s="1"/>
      <c r="O424" s="1"/>
    </row>
    <row r="425" spans="1:15" ht="12.75" customHeight="1">
      <c r="A425" s="33">
        <v>415</v>
      </c>
      <c r="B425" s="441" t="s">
        <v>509</v>
      </c>
      <c r="C425" s="381">
        <v>388.6</v>
      </c>
      <c r="D425" s="382">
        <v>391.5333333333333</v>
      </c>
      <c r="E425" s="382">
        <v>384.06666666666661</v>
      </c>
      <c r="F425" s="382">
        <v>379.5333333333333</v>
      </c>
      <c r="G425" s="382">
        <v>372.06666666666661</v>
      </c>
      <c r="H425" s="382">
        <v>396.06666666666661</v>
      </c>
      <c r="I425" s="382">
        <v>403.5333333333333</v>
      </c>
      <c r="J425" s="382">
        <v>408.06666666666661</v>
      </c>
      <c r="K425" s="381">
        <v>399</v>
      </c>
      <c r="L425" s="381">
        <v>387</v>
      </c>
      <c r="M425" s="381">
        <v>1.79461</v>
      </c>
      <c r="N425" s="1"/>
      <c r="O425" s="1"/>
    </row>
    <row r="426" spans="1:15" ht="12.75" customHeight="1">
      <c r="A426" s="33">
        <v>416</v>
      </c>
      <c r="B426" s="441" t="s">
        <v>517</v>
      </c>
      <c r="C426" s="381">
        <v>312.2</v>
      </c>
      <c r="D426" s="382">
        <v>313.85000000000002</v>
      </c>
      <c r="E426" s="382">
        <v>305.70000000000005</v>
      </c>
      <c r="F426" s="382">
        <v>299.20000000000005</v>
      </c>
      <c r="G426" s="382">
        <v>291.05000000000007</v>
      </c>
      <c r="H426" s="382">
        <v>320.35000000000002</v>
      </c>
      <c r="I426" s="382">
        <v>328.5</v>
      </c>
      <c r="J426" s="382">
        <v>335</v>
      </c>
      <c r="K426" s="381">
        <v>322</v>
      </c>
      <c r="L426" s="381">
        <v>307.35000000000002</v>
      </c>
      <c r="M426" s="381">
        <v>12.917590000000001</v>
      </c>
      <c r="N426" s="1"/>
      <c r="O426" s="1"/>
    </row>
    <row r="427" spans="1:15" ht="12.75" customHeight="1">
      <c r="A427" s="33">
        <v>417</v>
      </c>
      <c r="B427" s="441" t="s">
        <v>510</v>
      </c>
      <c r="C427" s="381">
        <v>63.7</v>
      </c>
      <c r="D427" s="382">
        <v>63.716666666666669</v>
      </c>
      <c r="E427" s="382">
        <v>62.983333333333334</v>
      </c>
      <c r="F427" s="382">
        <v>62.266666666666666</v>
      </c>
      <c r="G427" s="382">
        <v>61.533333333333331</v>
      </c>
      <c r="H427" s="382">
        <v>64.433333333333337</v>
      </c>
      <c r="I427" s="382">
        <v>65.166666666666686</v>
      </c>
      <c r="J427" s="382">
        <v>65.88333333333334</v>
      </c>
      <c r="K427" s="381">
        <v>64.45</v>
      </c>
      <c r="L427" s="381">
        <v>63</v>
      </c>
      <c r="M427" s="381">
        <v>28.81504</v>
      </c>
      <c r="N427" s="1"/>
      <c r="O427" s="1"/>
    </row>
    <row r="428" spans="1:15" ht="12.75" customHeight="1">
      <c r="A428" s="33">
        <v>418</v>
      </c>
      <c r="B428" s="441" t="s">
        <v>193</v>
      </c>
      <c r="C428" s="381">
        <v>2626.1</v>
      </c>
      <c r="D428" s="382">
        <v>2589.8166666666671</v>
      </c>
      <c r="E428" s="382">
        <v>2543.8833333333341</v>
      </c>
      <c r="F428" s="382">
        <v>2461.666666666667</v>
      </c>
      <c r="G428" s="382">
        <v>2415.733333333334</v>
      </c>
      <c r="H428" s="382">
        <v>2672.0333333333342</v>
      </c>
      <c r="I428" s="382">
        <v>2717.9666666666676</v>
      </c>
      <c r="J428" s="382">
        <v>2800.1833333333343</v>
      </c>
      <c r="K428" s="381">
        <v>2635.75</v>
      </c>
      <c r="L428" s="381">
        <v>2507.6</v>
      </c>
      <c r="M428" s="381">
        <v>10.906029999999999</v>
      </c>
      <c r="N428" s="1"/>
      <c r="O428" s="1"/>
    </row>
    <row r="429" spans="1:15" ht="12.75" customHeight="1">
      <c r="A429" s="33">
        <v>419</v>
      </c>
      <c r="B429" s="441" t="s">
        <v>194</v>
      </c>
      <c r="C429" s="381">
        <v>1245.25</v>
      </c>
      <c r="D429" s="382">
        <v>1239.4166666666667</v>
      </c>
      <c r="E429" s="382">
        <v>1229.8333333333335</v>
      </c>
      <c r="F429" s="382">
        <v>1214.4166666666667</v>
      </c>
      <c r="G429" s="382">
        <v>1204.8333333333335</v>
      </c>
      <c r="H429" s="382">
        <v>1254.8333333333335</v>
      </c>
      <c r="I429" s="382">
        <v>1264.416666666667</v>
      </c>
      <c r="J429" s="382">
        <v>1279.8333333333335</v>
      </c>
      <c r="K429" s="381">
        <v>1249</v>
      </c>
      <c r="L429" s="381">
        <v>1224</v>
      </c>
      <c r="M429" s="381">
        <v>12.56723</v>
      </c>
      <c r="N429" s="1"/>
      <c r="O429" s="1"/>
    </row>
    <row r="430" spans="1:15" ht="12.75" customHeight="1">
      <c r="A430" s="33">
        <v>420</v>
      </c>
      <c r="B430" s="441" t="s">
        <v>514</v>
      </c>
      <c r="C430" s="381">
        <v>453.25</v>
      </c>
      <c r="D430" s="382">
        <v>454.2166666666667</v>
      </c>
      <c r="E430" s="382">
        <v>449.03333333333342</v>
      </c>
      <c r="F430" s="382">
        <v>444.81666666666672</v>
      </c>
      <c r="G430" s="382">
        <v>439.63333333333344</v>
      </c>
      <c r="H430" s="382">
        <v>458.43333333333339</v>
      </c>
      <c r="I430" s="382">
        <v>463.61666666666667</v>
      </c>
      <c r="J430" s="382">
        <v>467.83333333333337</v>
      </c>
      <c r="K430" s="381">
        <v>459.4</v>
      </c>
      <c r="L430" s="381">
        <v>450</v>
      </c>
      <c r="M430" s="381">
        <v>4.08162</v>
      </c>
      <c r="N430" s="1"/>
      <c r="O430" s="1"/>
    </row>
    <row r="431" spans="1:15" ht="12.75" customHeight="1">
      <c r="A431" s="33">
        <v>421</v>
      </c>
      <c r="B431" s="441" t="s">
        <v>511</v>
      </c>
      <c r="C431" s="381">
        <v>99.65</v>
      </c>
      <c r="D431" s="382">
        <v>100.18333333333334</v>
      </c>
      <c r="E431" s="382">
        <v>98.616666666666674</v>
      </c>
      <c r="F431" s="382">
        <v>97.583333333333343</v>
      </c>
      <c r="G431" s="382">
        <v>96.01666666666668</v>
      </c>
      <c r="H431" s="382">
        <v>101.21666666666667</v>
      </c>
      <c r="I431" s="382">
        <v>102.78333333333333</v>
      </c>
      <c r="J431" s="382">
        <v>103.81666666666666</v>
      </c>
      <c r="K431" s="381">
        <v>101.75</v>
      </c>
      <c r="L431" s="381">
        <v>99.15</v>
      </c>
      <c r="M431" s="381">
        <v>0.90227000000000002</v>
      </c>
      <c r="N431" s="1"/>
      <c r="O431" s="1"/>
    </row>
    <row r="432" spans="1:15" ht="12.75" customHeight="1">
      <c r="A432" s="33">
        <v>422</v>
      </c>
      <c r="B432" s="441" t="s">
        <v>513</v>
      </c>
      <c r="C432" s="381">
        <v>274.25</v>
      </c>
      <c r="D432" s="382">
        <v>275.18333333333334</v>
      </c>
      <c r="E432" s="382">
        <v>272.4666666666667</v>
      </c>
      <c r="F432" s="382">
        <v>270.68333333333334</v>
      </c>
      <c r="G432" s="382">
        <v>267.9666666666667</v>
      </c>
      <c r="H432" s="382">
        <v>276.9666666666667</v>
      </c>
      <c r="I432" s="382">
        <v>279.68333333333328</v>
      </c>
      <c r="J432" s="382">
        <v>281.4666666666667</v>
      </c>
      <c r="K432" s="381">
        <v>277.89999999999998</v>
      </c>
      <c r="L432" s="381">
        <v>273.39999999999998</v>
      </c>
      <c r="M432" s="381">
        <v>3.089</v>
      </c>
      <c r="N432" s="1"/>
      <c r="O432" s="1"/>
    </row>
    <row r="433" spans="1:15" ht="12.75" customHeight="1">
      <c r="A433" s="33">
        <v>423</v>
      </c>
      <c r="B433" s="441" t="s">
        <v>515</v>
      </c>
      <c r="C433" s="381">
        <v>605.75</v>
      </c>
      <c r="D433" s="382">
        <v>598.66666666666663</v>
      </c>
      <c r="E433" s="382">
        <v>587.43333333333328</v>
      </c>
      <c r="F433" s="382">
        <v>569.11666666666667</v>
      </c>
      <c r="G433" s="382">
        <v>557.88333333333333</v>
      </c>
      <c r="H433" s="382">
        <v>616.98333333333323</v>
      </c>
      <c r="I433" s="382">
        <v>628.21666666666658</v>
      </c>
      <c r="J433" s="382">
        <v>646.53333333333319</v>
      </c>
      <c r="K433" s="381">
        <v>609.9</v>
      </c>
      <c r="L433" s="381">
        <v>580.35</v>
      </c>
      <c r="M433" s="381">
        <v>2.8644400000000001</v>
      </c>
      <c r="N433" s="1"/>
      <c r="O433" s="1"/>
    </row>
    <row r="434" spans="1:15" ht="12.75" customHeight="1">
      <c r="A434" s="33">
        <v>424</v>
      </c>
      <c r="B434" s="441" t="s">
        <v>516</v>
      </c>
      <c r="C434" s="381">
        <v>390.1</v>
      </c>
      <c r="D434" s="382">
        <v>390.2833333333333</v>
      </c>
      <c r="E434" s="382">
        <v>385.81666666666661</v>
      </c>
      <c r="F434" s="382">
        <v>381.5333333333333</v>
      </c>
      <c r="G434" s="382">
        <v>377.06666666666661</v>
      </c>
      <c r="H434" s="382">
        <v>394.56666666666661</v>
      </c>
      <c r="I434" s="382">
        <v>399.0333333333333</v>
      </c>
      <c r="J434" s="382">
        <v>403.31666666666661</v>
      </c>
      <c r="K434" s="381">
        <v>394.75</v>
      </c>
      <c r="L434" s="381">
        <v>386</v>
      </c>
      <c r="M434" s="381">
        <v>2.8606400000000001</v>
      </c>
      <c r="N434" s="1"/>
      <c r="O434" s="1"/>
    </row>
    <row r="435" spans="1:15" ht="12.75" customHeight="1">
      <c r="A435" s="33">
        <v>425</v>
      </c>
      <c r="B435" s="441" t="s">
        <v>518</v>
      </c>
      <c r="C435" s="381">
        <v>2434.25</v>
      </c>
      <c r="D435" s="382">
        <v>2414.4500000000003</v>
      </c>
      <c r="E435" s="382">
        <v>2369.9000000000005</v>
      </c>
      <c r="F435" s="382">
        <v>2305.5500000000002</v>
      </c>
      <c r="G435" s="382">
        <v>2261.0000000000005</v>
      </c>
      <c r="H435" s="382">
        <v>2478.8000000000006</v>
      </c>
      <c r="I435" s="382">
        <v>2523.3500000000008</v>
      </c>
      <c r="J435" s="382">
        <v>2587.7000000000007</v>
      </c>
      <c r="K435" s="381">
        <v>2459</v>
      </c>
      <c r="L435" s="381">
        <v>2350.1</v>
      </c>
      <c r="M435" s="381">
        <v>0.53676999999999997</v>
      </c>
      <c r="N435" s="1"/>
      <c r="O435" s="1"/>
    </row>
    <row r="436" spans="1:15" ht="12.75" customHeight="1">
      <c r="A436" s="33">
        <v>426</v>
      </c>
      <c r="B436" s="441" t="s">
        <v>519</v>
      </c>
      <c r="C436" s="381">
        <v>909.55</v>
      </c>
      <c r="D436" s="382">
        <v>904.69999999999993</v>
      </c>
      <c r="E436" s="382">
        <v>891.39999999999986</v>
      </c>
      <c r="F436" s="382">
        <v>873.24999999999989</v>
      </c>
      <c r="G436" s="382">
        <v>859.94999999999982</v>
      </c>
      <c r="H436" s="382">
        <v>922.84999999999991</v>
      </c>
      <c r="I436" s="382">
        <v>936.14999999999986</v>
      </c>
      <c r="J436" s="382">
        <v>954.3</v>
      </c>
      <c r="K436" s="381">
        <v>918</v>
      </c>
      <c r="L436" s="381">
        <v>886.55</v>
      </c>
      <c r="M436" s="381">
        <v>0.61967000000000005</v>
      </c>
      <c r="N436" s="1"/>
      <c r="O436" s="1"/>
    </row>
    <row r="437" spans="1:15" ht="12.75" customHeight="1">
      <c r="A437" s="33">
        <v>427</v>
      </c>
      <c r="B437" s="441" t="s">
        <v>195</v>
      </c>
      <c r="C437" s="381">
        <v>836.2</v>
      </c>
      <c r="D437" s="382">
        <v>836.23333333333323</v>
      </c>
      <c r="E437" s="382">
        <v>827.46666666666647</v>
      </c>
      <c r="F437" s="382">
        <v>818.73333333333323</v>
      </c>
      <c r="G437" s="382">
        <v>809.96666666666647</v>
      </c>
      <c r="H437" s="382">
        <v>844.96666666666647</v>
      </c>
      <c r="I437" s="382">
        <v>853.73333333333312</v>
      </c>
      <c r="J437" s="382">
        <v>862.46666666666647</v>
      </c>
      <c r="K437" s="381">
        <v>845</v>
      </c>
      <c r="L437" s="381">
        <v>827.5</v>
      </c>
      <c r="M437" s="381">
        <v>39.534460000000003</v>
      </c>
      <c r="N437" s="1"/>
      <c r="O437" s="1"/>
    </row>
    <row r="438" spans="1:15" ht="12.75" customHeight="1">
      <c r="A438" s="33">
        <v>428</v>
      </c>
      <c r="B438" s="441" t="s">
        <v>520</v>
      </c>
      <c r="C438" s="381">
        <v>563.85</v>
      </c>
      <c r="D438" s="382">
        <v>568.81666666666661</v>
      </c>
      <c r="E438" s="382">
        <v>551.88333333333321</v>
      </c>
      <c r="F438" s="382">
        <v>539.91666666666663</v>
      </c>
      <c r="G438" s="382">
        <v>522.98333333333323</v>
      </c>
      <c r="H438" s="382">
        <v>580.78333333333319</v>
      </c>
      <c r="I438" s="382">
        <v>597.71666666666658</v>
      </c>
      <c r="J438" s="382">
        <v>609.68333333333317</v>
      </c>
      <c r="K438" s="381">
        <v>585.75</v>
      </c>
      <c r="L438" s="381">
        <v>556.85</v>
      </c>
      <c r="M438" s="381">
        <v>12.600020000000001</v>
      </c>
      <c r="N438" s="1"/>
      <c r="O438" s="1"/>
    </row>
    <row r="439" spans="1:15" ht="12.75" customHeight="1">
      <c r="A439" s="33">
        <v>429</v>
      </c>
      <c r="B439" s="441" t="s">
        <v>196</v>
      </c>
      <c r="C439" s="381">
        <v>513.29999999999995</v>
      </c>
      <c r="D439" s="382">
        <v>514.61666666666667</v>
      </c>
      <c r="E439" s="382">
        <v>508.23333333333335</v>
      </c>
      <c r="F439" s="382">
        <v>503.16666666666669</v>
      </c>
      <c r="G439" s="382">
        <v>496.78333333333336</v>
      </c>
      <c r="H439" s="382">
        <v>519.68333333333339</v>
      </c>
      <c r="I439" s="382">
        <v>526.06666666666683</v>
      </c>
      <c r="J439" s="382">
        <v>531.13333333333333</v>
      </c>
      <c r="K439" s="381">
        <v>521</v>
      </c>
      <c r="L439" s="381">
        <v>509.55</v>
      </c>
      <c r="M439" s="381">
        <v>9.1685099999999995</v>
      </c>
      <c r="N439" s="1"/>
      <c r="O439" s="1"/>
    </row>
    <row r="440" spans="1:15" ht="12.75" customHeight="1">
      <c r="A440" s="33">
        <v>430</v>
      </c>
      <c r="B440" s="441" t="s">
        <v>523</v>
      </c>
      <c r="C440" s="381">
        <v>726.1</v>
      </c>
      <c r="D440" s="382">
        <v>730.96666666666658</v>
      </c>
      <c r="E440" s="382">
        <v>715.18333333333317</v>
      </c>
      <c r="F440" s="382">
        <v>704.26666666666654</v>
      </c>
      <c r="G440" s="382">
        <v>688.48333333333312</v>
      </c>
      <c r="H440" s="382">
        <v>741.88333333333321</v>
      </c>
      <c r="I440" s="382">
        <v>757.66666666666674</v>
      </c>
      <c r="J440" s="382">
        <v>768.58333333333326</v>
      </c>
      <c r="K440" s="381">
        <v>746.75</v>
      </c>
      <c r="L440" s="381">
        <v>720.05</v>
      </c>
      <c r="M440" s="381">
        <v>0.47976000000000002</v>
      </c>
      <c r="N440" s="1"/>
      <c r="O440" s="1"/>
    </row>
    <row r="441" spans="1:15" ht="12.75" customHeight="1">
      <c r="A441" s="33">
        <v>431</v>
      </c>
      <c r="B441" s="441" t="s">
        <v>521</v>
      </c>
      <c r="C441" s="381">
        <v>439.2</v>
      </c>
      <c r="D441" s="382">
        <v>441.06666666666666</v>
      </c>
      <c r="E441" s="382">
        <v>436.18333333333334</v>
      </c>
      <c r="F441" s="382">
        <v>433.16666666666669</v>
      </c>
      <c r="G441" s="382">
        <v>428.28333333333336</v>
      </c>
      <c r="H441" s="382">
        <v>444.08333333333331</v>
      </c>
      <c r="I441" s="382">
        <v>448.96666666666664</v>
      </c>
      <c r="J441" s="382">
        <v>451.98333333333329</v>
      </c>
      <c r="K441" s="381">
        <v>445.95</v>
      </c>
      <c r="L441" s="381">
        <v>438.05</v>
      </c>
      <c r="M441" s="381">
        <v>1.0774900000000001</v>
      </c>
      <c r="N441" s="1"/>
      <c r="O441" s="1"/>
    </row>
    <row r="442" spans="1:15" ht="12.75" customHeight="1">
      <c r="A442" s="33">
        <v>432</v>
      </c>
      <c r="B442" s="441" t="s">
        <v>522</v>
      </c>
      <c r="C442" s="381">
        <v>2267.4</v>
      </c>
      <c r="D442" s="382">
        <v>2268.5333333333333</v>
      </c>
      <c r="E442" s="382">
        <v>2243.9166666666665</v>
      </c>
      <c r="F442" s="382">
        <v>2220.4333333333334</v>
      </c>
      <c r="G442" s="382">
        <v>2195.8166666666666</v>
      </c>
      <c r="H442" s="382">
        <v>2292.0166666666664</v>
      </c>
      <c r="I442" s="382">
        <v>2316.6333333333332</v>
      </c>
      <c r="J442" s="382">
        <v>2340.1166666666663</v>
      </c>
      <c r="K442" s="381">
        <v>2293.15</v>
      </c>
      <c r="L442" s="381">
        <v>2245.0500000000002</v>
      </c>
      <c r="M442" s="381">
        <v>1.0125999999999999</v>
      </c>
      <c r="N442" s="1"/>
      <c r="O442" s="1"/>
    </row>
    <row r="443" spans="1:15" ht="12.75" customHeight="1">
      <c r="A443" s="33">
        <v>433</v>
      </c>
      <c r="B443" s="441" t="s">
        <v>524</v>
      </c>
      <c r="C443" s="381">
        <v>533.4</v>
      </c>
      <c r="D443" s="382">
        <v>526.16666666666663</v>
      </c>
      <c r="E443" s="382">
        <v>503.33333333333326</v>
      </c>
      <c r="F443" s="382">
        <v>473.26666666666665</v>
      </c>
      <c r="G443" s="382">
        <v>450.43333333333328</v>
      </c>
      <c r="H443" s="382">
        <v>556.23333333333323</v>
      </c>
      <c r="I443" s="382">
        <v>579.06666666666649</v>
      </c>
      <c r="J443" s="382">
        <v>609.13333333333321</v>
      </c>
      <c r="K443" s="381">
        <v>549</v>
      </c>
      <c r="L443" s="381">
        <v>496.1</v>
      </c>
      <c r="M443" s="381">
        <v>20.201339999999998</v>
      </c>
      <c r="N443" s="1"/>
      <c r="O443" s="1"/>
    </row>
    <row r="444" spans="1:15" ht="12.75" customHeight="1">
      <c r="A444" s="33">
        <v>434</v>
      </c>
      <c r="B444" s="441" t="s">
        <v>525</v>
      </c>
      <c r="C444" s="381">
        <v>12.25</v>
      </c>
      <c r="D444" s="382">
        <v>11.950000000000001</v>
      </c>
      <c r="E444" s="382">
        <v>11.650000000000002</v>
      </c>
      <c r="F444" s="382">
        <v>11.05</v>
      </c>
      <c r="G444" s="382">
        <v>10.750000000000002</v>
      </c>
      <c r="H444" s="382">
        <v>12.550000000000002</v>
      </c>
      <c r="I444" s="382">
        <v>12.850000000000003</v>
      </c>
      <c r="J444" s="382">
        <v>13.450000000000003</v>
      </c>
      <c r="K444" s="381">
        <v>12.25</v>
      </c>
      <c r="L444" s="381">
        <v>11.35</v>
      </c>
      <c r="M444" s="381">
        <v>3595.97336</v>
      </c>
      <c r="N444" s="1"/>
      <c r="O444" s="1"/>
    </row>
    <row r="445" spans="1:15" ht="12.75" customHeight="1">
      <c r="A445" s="33">
        <v>435</v>
      </c>
      <c r="B445" s="441" t="s">
        <v>512</v>
      </c>
      <c r="C445" s="381">
        <v>374</v>
      </c>
      <c r="D445" s="382">
        <v>375.11666666666662</v>
      </c>
      <c r="E445" s="382">
        <v>371.23333333333323</v>
      </c>
      <c r="F445" s="382">
        <v>368.46666666666664</v>
      </c>
      <c r="G445" s="382">
        <v>364.58333333333326</v>
      </c>
      <c r="H445" s="382">
        <v>377.88333333333321</v>
      </c>
      <c r="I445" s="382">
        <v>381.76666666666654</v>
      </c>
      <c r="J445" s="382">
        <v>384.53333333333319</v>
      </c>
      <c r="K445" s="381">
        <v>379</v>
      </c>
      <c r="L445" s="381">
        <v>372.35</v>
      </c>
      <c r="M445" s="381">
        <v>5.3980800000000002</v>
      </c>
      <c r="N445" s="1"/>
      <c r="O445" s="1"/>
    </row>
    <row r="446" spans="1:15" ht="12.75" customHeight="1">
      <c r="A446" s="33">
        <v>436</v>
      </c>
      <c r="B446" s="441" t="s">
        <v>526</v>
      </c>
      <c r="C446" s="381">
        <v>1056.45</v>
      </c>
      <c r="D446" s="382">
        <v>1051.8999999999999</v>
      </c>
      <c r="E446" s="382">
        <v>1041.0999999999997</v>
      </c>
      <c r="F446" s="382">
        <v>1025.7499999999998</v>
      </c>
      <c r="G446" s="382">
        <v>1014.9499999999996</v>
      </c>
      <c r="H446" s="382">
        <v>1067.2499999999998</v>
      </c>
      <c r="I446" s="382">
        <v>1078.05</v>
      </c>
      <c r="J446" s="382">
        <v>1093.3999999999999</v>
      </c>
      <c r="K446" s="381">
        <v>1062.7</v>
      </c>
      <c r="L446" s="381">
        <v>1036.55</v>
      </c>
      <c r="M446" s="381">
        <v>0.54583000000000004</v>
      </c>
      <c r="N446" s="1"/>
      <c r="O446" s="1"/>
    </row>
    <row r="447" spans="1:15" ht="12.75" customHeight="1">
      <c r="A447" s="33">
        <v>437</v>
      </c>
      <c r="B447" s="441" t="s">
        <v>277</v>
      </c>
      <c r="C447" s="381">
        <v>626.20000000000005</v>
      </c>
      <c r="D447" s="382">
        <v>627.55000000000007</v>
      </c>
      <c r="E447" s="382">
        <v>621.90000000000009</v>
      </c>
      <c r="F447" s="382">
        <v>617.6</v>
      </c>
      <c r="G447" s="382">
        <v>611.95000000000005</v>
      </c>
      <c r="H447" s="382">
        <v>631.85000000000014</v>
      </c>
      <c r="I447" s="382">
        <v>637.5</v>
      </c>
      <c r="J447" s="382">
        <v>641.80000000000018</v>
      </c>
      <c r="K447" s="381">
        <v>633.20000000000005</v>
      </c>
      <c r="L447" s="381">
        <v>623.25</v>
      </c>
      <c r="M447" s="381">
        <v>2.3578199999999998</v>
      </c>
      <c r="N447" s="1"/>
      <c r="O447" s="1"/>
    </row>
    <row r="448" spans="1:15" ht="12.75" customHeight="1">
      <c r="A448" s="33">
        <v>438</v>
      </c>
      <c r="B448" s="441" t="s">
        <v>531</v>
      </c>
      <c r="C448" s="381">
        <v>1873.95</v>
      </c>
      <c r="D448" s="382">
        <v>1867</v>
      </c>
      <c r="E448" s="382">
        <v>1837</v>
      </c>
      <c r="F448" s="382">
        <v>1800.05</v>
      </c>
      <c r="G448" s="382">
        <v>1770.05</v>
      </c>
      <c r="H448" s="382">
        <v>1903.95</v>
      </c>
      <c r="I448" s="382">
        <v>1933.95</v>
      </c>
      <c r="J448" s="382">
        <v>1970.9</v>
      </c>
      <c r="K448" s="381">
        <v>1897</v>
      </c>
      <c r="L448" s="381">
        <v>1830.05</v>
      </c>
      <c r="M448" s="381">
        <v>2.13592</v>
      </c>
      <c r="N448" s="1"/>
      <c r="O448" s="1"/>
    </row>
    <row r="449" spans="1:15" ht="12.75" customHeight="1">
      <c r="A449" s="33">
        <v>439</v>
      </c>
      <c r="B449" s="441" t="s">
        <v>532</v>
      </c>
      <c r="C449" s="381">
        <v>13964.05</v>
      </c>
      <c r="D449" s="382">
        <v>14009.016666666668</v>
      </c>
      <c r="E449" s="382">
        <v>13858.033333333336</v>
      </c>
      <c r="F449" s="382">
        <v>13752.016666666668</v>
      </c>
      <c r="G449" s="382">
        <v>13601.033333333336</v>
      </c>
      <c r="H449" s="382">
        <v>14115.033333333336</v>
      </c>
      <c r="I449" s="382">
        <v>14266.01666666667</v>
      </c>
      <c r="J449" s="382">
        <v>14372.033333333336</v>
      </c>
      <c r="K449" s="381">
        <v>14160</v>
      </c>
      <c r="L449" s="381">
        <v>13903</v>
      </c>
      <c r="M449" s="381">
        <v>1.1350000000000001E-2</v>
      </c>
      <c r="N449" s="1"/>
      <c r="O449" s="1"/>
    </row>
    <row r="450" spans="1:15" ht="12.75" customHeight="1">
      <c r="A450" s="33">
        <v>440</v>
      </c>
      <c r="B450" s="441" t="s">
        <v>197</v>
      </c>
      <c r="C450" s="381">
        <v>993</v>
      </c>
      <c r="D450" s="382">
        <v>990.04999999999984</v>
      </c>
      <c r="E450" s="382">
        <v>978.24999999999966</v>
      </c>
      <c r="F450" s="382">
        <v>963.49999999999977</v>
      </c>
      <c r="G450" s="382">
        <v>951.69999999999959</v>
      </c>
      <c r="H450" s="382">
        <v>1004.7999999999997</v>
      </c>
      <c r="I450" s="382">
        <v>1016.5999999999999</v>
      </c>
      <c r="J450" s="382">
        <v>1031.3499999999999</v>
      </c>
      <c r="K450" s="381">
        <v>1001.85</v>
      </c>
      <c r="L450" s="381">
        <v>975.3</v>
      </c>
      <c r="M450" s="381">
        <v>36.127319999999997</v>
      </c>
      <c r="N450" s="1"/>
      <c r="O450" s="1"/>
    </row>
    <row r="451" spans="1:15" ht="12.75" customHeight="1">
      <c r="A451" s="33">
        <v>441</v>
      </c>
      <c r="B451" s="441" t="s">
        <v>533</v>
      </c>
      <c r="C451" s="381">
        <v>218.4</v>
      </c>
      <c r="D451" s="382">
        <v>219.6</v>
      </c>
      <c r="E451" s="382">
        <v>216.45</v>
      </c>
      <c r="F451" s="382">
        <v>214.5</v>
      </c>
      <c r="G451" s="382">
        <v>211.35</v>
      </c>
      <c r="H451" s="382">
        <v>221.54999999999998</v>
      </c>
      <c r="I451" s="382">
        <v>224.70000000000002</v>
      </c>
      <c r="J451" s="382">
        <v>226.64999999999998</v>
      </c>
      <c r="K451" s="381">
        <v>222.75</v>
      </c>
      <c r="L451" s="381">
        <v>217.65</v>
      </c>
      <c r="M451" s="381">
        <v>20.2377</v>
      </c>
      <c r="N451" s="1"/>
      <c r="O451" s="1"/>
    </row>
    <row r="452" spans="1:15" ht="12.75" customHeight="1">
      <c r="A452" s="33">
        <v>442</v>
      </c>
      <c r="B452" s="441" t="s">
        <v>534</v>
      </c>
      <c r="C452" s="381">
        <v>1557.7</v>
      </c>
      <c r="D452" s="382">
        <v>1539.3666666666668</v>
      </c>
      <c r="E452" s="382">
        <v>1491.7333333333336</v>
      </c>
      <c r="F452" s="382">
        <v>1425.7666666666669</v>
      </c>
      <c r="G452" s="382">
        <v>1378.1333333333337</v>
      </c>
      <c r="H452" s="382">
        <v>1605.3333333333335</v>
      </c>
      <c r="I452" s="382">
        <v>1652.9666666666667</v>
      </c>
      <c r="J452" s="382">
        <v>1718.9333333333334</v>
      </c>
      <c r="K452" s="381">
        <v>1587</v>
      </c>
      <c r="L452" s="381">
        <v>1473.4</v>
      </c>
      <c r="M452" s="381">
        <v>37.230840000000001</v>
      </c>
      <c r="N452" s="1"/>
      <c r="O452" s="1"/>
    </row>
    <row r="453" spans="1:15" ht="12.75" customHeight="1">
      <c r="A453" s="33">
        <v>443</v>
      </c>
      <c r="B453" s="441" t="s">
        <v>198</v>
      </c>
      <c r="C453" s="381">
        <v>736.1</v>
      </c>
      <c r="D453" s="382">
        <v>737.51666666666677</v>
      </c>
      <c r="E453" s="382">
        <v>731.73333333333358</v>
      </c>
      <c r="F453" s="382">
        <v>727.36666666666679</v>
      </c>
      <c r="G453" s="382">
        <v>721.5833333333336</v>
      </c>
      <c r="H453" s="382">
        <v>741.88333333333355</v>
      </c>
      <c r="I453" s="382">
        <v>747.66666666666663</v>
      </c>
      <c r="J453" s="382">
        <v>752.03333333333353</v>
      </c>
      <c r="K453" s="381">
        <v>743.3</v>
      </c>
      <c r="L453" s="381">
        <v>733.15</v>
      </c>
      <c r="M453" s="381">
        <v>18.172149999999998</v>
      </c>
      <c r="N453" s="1"/>
      <c r="O453" s="1"/>
    </row>
    <row r="454" spans="1:15" ht="12.75" customHeight="1">
      <c r="A454" s="33">
        <v>444</v>
      </c>
      <c r="B454" s="441" t="s">
        <v>278</v>
      </c>
      <c r="C454" s="381">
        <v>6114.1</v>
      </c>
      <c r="D454" s="382">
        <v>6077.0333333333328</v>
      </c>
      <c r="E454" s="382">
        <v>5987.0666666666657</v>
      </c>
      <c r="F454" s="382">
        <v>5860.0333333333328</v>
      </c>
      <c r="G454" s="382">
        <v>5770.0666666666657</v>
      </c>
      <c r="H454" s="382">
        <v>6204.0666666666657</v>
      </c>
      <c r="I454" s="382">
        <v>6294.0333333333328</v>
      </c>
      <c r="J454" s="382">
        <v>6421.0666666666657</v>
      </c>
      <c r="K454" s="381">
        <v>6167</v>
      </c>
      <c r="L454" s="381">
        <v>5950</v>
      </c>
      <c r="M454" s="381">
        <v>2.08195</v>
      </c>
      <c r="N454" s="1"/>
      <c r="O454" s="1"/>
    </row>
    <row r="455" spans="1:15" ht="12.75" customHeight="1">
      <c r="A455" s="33">
        <v>445</v>
      </c>
      <c r="B455" s="441" t="s">
        <v>199</v>
      </c>
      <c r="C455" s="381">
        <v>507.25</v>
      </c>
      <c r="D455" s="382">
        <v>507.5333333333333</v>
      </c>
      <c r="E455" s="382">
        <v>503.21666666666658</v>
      </c>
      <c r="F455" s="382">
        <v>499.18333333333328</v>
      </c>
      <c r="G455" s="382">
        <v>494.86666666666656</v>
      </c>
      <c r="H455" s="382">
        <v>511.56666666666661</v>
      </c>
      <c r="I455" s="382">
        <v>515.88333333333333</v>
      </c>
      <c r="J455" s="382">
        <v>519.91666666666663</v>
      </c>
      <c r="K455" s="381">
        <v>511.85</v>
      </c>
      <c r="L455" s="381">
        <v>503.5</v>
      </c>
      <c r="M455" s="381">
        <v>162.55333999999999</v>
      </c>
      <c r="N455" s="1"/>
      <c r="O455" s="1"/>
    </row>
    <row r="456" spans="1:15" ht="12.75" customHeight="1">
      <c r="A456" s="33">
        <v>446</v>
      </c>
      <c r="B456" s="441" t="s">
        <v>535</v>
      </c>
      <c r="C456" s="381">
        <v>255.3</v>
      </c>
      <c r="D456" s="382">
        <v>255.70000000000002</v>
      </c>
      <c r="E456" s="382">
        <v>253.60000000000002</v>
      </c>
      <c r="F456" s="382">
        <v>251.9</v>
      </c>
      <c r="G456" s="382">
        <v>249.8</v>
      </c>
      <c r="H456" s="382">
        <v>257.40000000000003</v>
      </c>
      <c r="I456" s="382">
        <v>259.5</v>
      </c>
      <c r="J456" s="382">
        <v>261.20000000000005</v>
      </c>
      <c r="K456" s="381">
        <v>257.8</v>
      </c>
      <c r="L456" s="381">
        <v>254</v>
      </c>
      <c r="M456" s="381">
        <v>23.121680000000001</v>
      </c>
      <c r="N456" s="1"/>
      <c r="O456" s="1"/>
    </row>
    <row r="457" spans="1:15" ht="12.75" customHeight="1">
      <c r="A457" s="33">
        <v>447</v>
      </c>
      <c r="B457" s="441" t="s">
        <v>200</v>
      </c>
      <c r="C457" s="381">
        <v>237.75</v>
      </c>
      <c r="D457" s="382">
        <v>237.29999999999998</v>
      </c>
      <c r="E457" s="382">
        <v>234.94999999999996</v>
      </c>
      <c r="F457" s="382">
        <v>232.14999999999998</v>
      </c>
      <c r="G457" s="382">
        <v>229.79999999999995</v>
      </c>
      <c r="H457" s="382">
        <v>240.09999999999997</v>
      </c>
      <c r="I457" s="382">
        <v>242.45</v>
      </c>
      <c r="J457" s="382">
        <v>245.24999999999997</v>
      </c>
      <c r="K457" s="381">
        <v>239.65</v>
      </c>
      <c r="L457" s="381">
        <v>234.5</v>
      </c>
      <c r="M457" s="381">
        <v>326.65402999999998</v>
      </c>
      <c r="N457" s="1"/>
      <c r="O457" s="1"/>
    </row>
    <row r="458" spans="1:15" ht="12.75" customHeight="1">
      <c r="A458" s="33">
        <v>448</v>
      </c>
      <c r="B458" s="441" t="s">
        <v>201</v>
      </c>
      <c r="C458" s="381">
        <v>1147.2</v>
      </c>
      <c r="D458" s="382">
        <v>1143.4666666666667</v>
      </c>
      <c r="E458" s="382">
        <v>1136.1333333333334</v>
      </c>
      <c r="F458" s="382">
        <v>1125.0666666666668</v>
      </c>
      <c r="G458" s="382">
        <v>1117.7333333333336</v>
      </c>
      <c r="H458" s="382">
        <v>1154.5333333333333</v>
      </c>
      <c r="I458" s="382">
        <v>1161.8666666666663</v>
      </c>
      <c r="J458" s="382">
        <v>1172.9333333333332</v>
      </c>
      <c r="K458" s="381">
        <v>1150.8</v>
      </c>
      <c r="L458" s="381">
        <v>1132.4000000000001</v>
      </c>
      <c r="M458" s="381">
        <v>50.358429999999998</v>
      </c>
      <c r="N458" s="1"/>
      <c r="O458" s="1"/>
    </row>
    <row r="459" spans="1:15" ht="12.75" customHeight="1">
      <c r="A459" s="33">
        <v>449</v>
      </c>
      <c r="B459" s="441" t="s">
        <v>856</v>
      </c>
      <c r="C459" s="381">
        <v>834.25</v>
      </c>
      <c r="D459" s="382">
        <v>833.9</v>
      </c>
      <c r="E459" s="382">
        <v>820.8</v>
      </c>
      <c r="F459" s="382">
        <v>807.35</v>
      </c>
      <c r="G459" s="382">
        <v>794.25</v>
      </c>
      <c r="H459" s="382">
        <v>847.34999999999991</v>
      </c>
      <c r="I459" s="382">
        <v>860.45</v>
      </c>
      <c r="J459" s="382">
        <v>873.89999999999986</v>
      </c>
      <c r="K459" s="381">
        <v>847</v>
      </c>
      <c r="L459" s="381">
        <v>820.45</v>
      </c>
      <c r="M459" s="381">
        <v>1.1242300000000001</v>
      </c>
      <c r="N459" s="1"/>
      <c r="O459" s="1"/>
    </row>
    <row r="460" spans="1:15" ht="12.75" customHeight="1">
      <c r="A460" s="33">
        <v>450</v>
      </c>
      <c r="B460" s="441" t="s">
        <v>527</v>
      </c>
      <c r="C460" s="381">
        <v>2191.6999999999998</v>
      </c>
      <c r="D460" s="382">
        <v>2170.6166666666668</v>
      </c>
      <c r="E460" s="382">
        <v>2136.2333333333336</v>
      </c>
      <c r="F460" s="382">
        <v>2080.7666666666669</v>
      </c>
      <c r="G460" s="382">
        <v>2046.3833333333337</v>
      </c>
      <c r="H460" s="382">
        <v>2226.0833333333335</v>
      </c>
      <c r="I460" s="382">
        <v>2260.4666666666667</v>
      </c>
      <c r="J460" s="382">
        <v>2315.9333333333334</v>
      </c>
      <c r="K460" s="381">
        <v>2205</v>
      </c>
      <c r="L460" s="381">
        <v>2115.15</v>
      </c>
      <c r="M460" s="381">
        <v>0.35364000000000001</v>
      </c>
      <c r="N460" s="1"/>
      <c r="O460" s="1"/>
    </row>
    <row r="461" spans="1:15" ht="12.75" customHeight="1">
      <c r="A461" s="33">
        <v>451</v>
      </c>
      <c r="B461" s="441" t="s">
        <v>528</v>
      </c>
      <c r="C461" s="381">
        <v>758.25</v>
      </c>
      <c r="D461" s="382">
        <v>760.80000000000007</v>
      </c>
      <c r="E461" s="382">
        <v>742.45000000000016</v>
      </c>
      <c r="F461" s="382">
        <v>726.65000000000009</v>
      </c>
      <c r="G461" s="382">
        <v>708.30000000000018</v>
      </c>
      <c r="H461" s="382">
        <v>776.60000000000014</v>
      </c>
      <c r="I461" s="382">
        <v>794.95</v>
      </c>
      <c r="J461" s="382">
        <v>810.75000000000011</v>
      </c>
      <c r="K461" s="381">
        <v>779.15</v>
      </c>
      <c r="L461" s="381">
        <v>745</v>
      </c>
      <c r="M461" s="381">
        <v>0.19564000000000001</v>
      </c>
      <c r="N461" s="1"/>
      <c r="O461" s="1"/>
    </row>
    <row r="462" spans="1:15" ht="12.75" customHeight="1">
      <c r="A462" s="33">
        <v>452</v>
      </c>
      <c r="B462" s="441" t="s">
        <v>202</v>
      </c>
      <c r="C462" s="381">
        <v>3859.9</v>
      </c>
      <c r="D462" s="382">
        <v>3875.15</v>
      </c>
      <c r="E462" s="382">
        <v>3821.3</v>
      </c>
      <c r="F462" s="382">
        <v>3782.7000000000003</v>
      </c>
      <c r="G462" s="382">
        <v>3728.8500000000004</v>
      </c>
      <c r="H462" s="382">
        <v>3913.75</v>
      </c>
      <c r="I462" s="382">
        <v>3967.5999999999995</v>
      </c>
      <c r="J462" s="382">
        <v>4006.2</v>
      </c>
      <c r="K462" s="381">
        <v>3929</v>
      </c>
      <c r="L462" s="381">
        <v>3836.55</v>
      </c>
      <c r="M462" s="381">
        <v>32.037439999999997</v>
      </c>
      <c r="N462" s="1"/>
      <c r="O462" s="1"/>
    </row>
    <row r="463" spans="1:15" ht="12.75" customHeight="1">
      <c r="A463" s="33">
        <v>453</v>
      </c>
      <c r="B463" s="441" t="s">
        <v>536</v>
      </c>
      <c r="C463" s="381">
        <v>4127.45</v>
      </c>
      <c r="D463" s="382">
        <v>4114.4000000000005</v>
      </c>
      <c r="E463" s="382">
        <v>4034.0500000000011</v>
      </c>
      <c r="F463" s="382">
        <v>3940.6500000000005</v>
      </c>
      <c r="G463" s="382">
        <v>3860.3000000000011</v>
      </c>
      <c r="H463" s="382">
        <v>4207.8000000000011</v>
      </c>
      <c r="I463" s="382">
        <v>4288.1500000000015</v>
      </c>
      <c r="J463" s="382">
        <v>4381.5500000000011</v>
      </c>
      <c r="K463" s="381">
        <v>4194.75</v>
      </c>
      <c r="L463" s="381">
        <v>4021</v>
      </c>
      <c r="M463" s="381">
        <v>0.15995999999999999</v>
      </c>
      <c r="N463" s="1"/>
      <c r="O463" s="1"/>
    </row>
    <row r="464" spans="1:15" ht="12.75" customHeight="1">
      <c r="A464" s="33">
        <v>454</v>
      </c>
      <c r="B464" s="441" t="s">
        <v>203</v>
      </c>
      <c r="C464" s="381">
        <v>1730.45</v>
      </c>
      <c r="D464" s="382">
        <v>1735.4833333333333</v>
      </c>
      <c r="E464" s="382">
        <v>1715.9666666666667</v>
      </c>
      <c r="F464" s="382">
        <v>1701.4833333333333</v>
      </c>
      <c r="G464" s="382">
        <v>1681.9666666666667</v>
      </c>
      <c r="H464" s="382">
        <v>1749.9666666666667</v>
      </c>
      <c r="I464" s="382">
        <v>1769.4833333333336</v>
      </c>
      <c r="J464" s="382">
        <v>1783.9666666666667</v>
      </c>
      <c r="K464" s="381">
        <v>1755</v>
      </c>
      <c r="L464" s="381">
        <v>1721</v>
      </c>
      <c r="M464" s="381">
        <v>30.13194</v>
      </c>
      <c r="N464" s="1"/>
      <c r="O464" s="1"/>
    </row>
    <row r="465" spans="1:15" ht="12.75" customHeight="1">
      <c r="A465" s="33">
        <v>455</v>
      </c>
      <c r="B465" s="441" t="s">
        <v>538</v>
      </c>
      <c r="C465" s="381">
        <v>1998.6</v>
      </c>
      <c r="D465" s="382">
        <v>1992.1166666666668</v>
      </c>
      <c r="E465" s="382">
        <v>1967.3333333333335</v>
      </c>
      <c r="F465" s="382">
        <v>1936.0666666666666</v>
      </c>
      <c r="G465" s="382">
        <v>1911.2833333333333</v>
      </c>
      <c r="H465" s="382">
        <v>2023.3833333333337</v>
      </c>
      <c r="I465" s="382">
        <v>2048.166666666667</v>
      </c>
      <c r="J465" s="382">
        <v>2079.4333333333338</v>
      </c>
      <c r="K465" s="381">
        <v>2016.9</v>
      </c>
      <c r="L465" s="381">
        <v>1960.85</v>
      </c>
      <c r="M465" s="381">
        <v>1.4758100000000001</v>
      </c>
      <c r="N465" s="1"/>
      <c r="O465" s="1"/>
    </row>
    <row r="466" spans="1:15" ht="12.75" customHeight="1">
      <c r="A466" s="33">
        <v>456</v>
      </c>
      <c r="B466" s="441" t="s">
        <v>539</v>
      </c>
      <c r="C466" s="381">
        <v>1051.55</v>
      </c>
      <c r="D466" s="382">
        <v>1056.45</v>
      </c>
      <c r="E466" s="382">
        <v>1044.9000000000001</v>
      </c>
      <c r="F466" s="382">
        <v>1038.25</v>
      </c>
      <c r="G466" s="382">
        <v>1026.7</v>
      </c>
      <c r="H466" s="382">
        <v>1063.1000000000001</v>
      </c>
      <c r="I466" s="382">
        <v>1074.6499999999999</v>
      </c>
      <c r="J466" s="382">
        <v>1081.3000000000002</v>
      </c>
      <c r="K466" s="381">
        <v>1068</v>
      </c>
      <c r="L466" s="381">
        <v>1049.8</v>
      </c>
      <c r="M466" s="381">
        <v>0.43663999999999997</v>
      </c>
      <c r="N466" s="1"/>
      <c r="O466" s="1"/>
    </row>
    <row r="467" spans="1:15" ht="12.75" customHeight="1">
      <c r="A467" s="33">
        <v>457</v>
      </c>
      <c r="B467" s="441" t="s">
        <v>543</v>
      </c>
      <c r="C467" s="381">
        <v>1832.5</v>
      </c>
      <c r="D467" s="382">
        <v>1813.4000000000003</v>
      </c>
      <c r="E467" s="382">
        <v>1767.5000000000007</v>
      </c>
      <c r="F467" s="382">
        <v>1702.5000000000005</v>
      </c>
      <c r="G467" s="382">
        <v>1656.6000000000008</v>
      </c>
      <c r="H467" s="382">
        <v>1878.4000000000005</v>
      </c>
      <c r="I467" s="382">
        <v>1924.3000000000002</v>
      </c>
      <c r="J467" s="382">
        <v>1989.3000000000004</v>
      </c>
      <c r="K467" s="381">
        <v>1859.3</v>
      </c>
      <c r="L467" s="381">
        <v>1748.4</v>
      </c>
      <c r="M467" s="381">
        <v>1.57395</v>
      </c>
      <c r="N467" s="1"/>
      <c r="O467" s="1"/>
    </row>
    <row r="468" spans="1:15" ht="12.75" customHeight="1">
      <c r="A468" s="33">
        <v>458</v>
      </c>
      <c r="B468" s="441" t="s">
        <v>540</v>
      </c>
      <c r="C468" s="381">
        <v>2061.65</v>
      </c>
      <c r="D468" s="382">
        <v>2054.8833333333332</v>
      </c>
      <c r="E468" s="382">
        <v>2029.7666666666664</v>
      </c>
      <c r="F468" s="382">
        <v>1997.8833333333332</v>
      </c>
      <c r="G468" s="382">
        <v>1972.7666666666664</v>
      </c>
      <c r="H468" s="382">
        <v>2086.7666666666664</v>
      </c>
      <c r="I468" s="382">
        <v>2111.8833333333332</v>
      </c>
      <c r="J468" s="382">
        <v>2143.7666666666664</v>
      </c>
      <c r="K468" s="381">
        <v>2080</v>
      </c>
      <c r="L468" s="381">
        <v>2023</v>
      </c>
      <c r="M468" s="381">
        <v>0.29966999999999999</v>
      </c>
      <c r="N468" s="1"/>
      <c r="O468" s="1"/>
    </row>
    <row r="469" spans="1:15" ht="12.75" customHeight="1">
      <c r="A469" s="33">
        <v>459</v>
      </c>
      <c r="B469" s="441" t="s">
        <v>204</v>
      </c>
      <c r="C469" s="381">
        <v>2612.9499999999998</v>
      </c>
      <c r="D469" s="382">
        <v>2630.9833333333331</v>
      </c>
      <c r="E469" s="382">
        <v>2589.9666666666662</v>
      </c>
      <c r="F469" s="382">
        <v>2566.9833333333331</v>
      </c>
      <c r="G469" s="382">
        <v>2525.9666666666662</v>
      </c>
      <c r="H469" s="382">
        <v>2653.9666666666662</v>
      </c>
      <c r="I469" s="382">
        <v>2694.9833333333336</v>
      </c>
      <c r="J469" s="382">
        <v>2717.9666666666662</v>
      </c>
      <c r="K469" s="381">
        <v>2672</v>
      </c>
      <c r="L469" s="381">
        <v>2608</v>
      </c>
      <c r="M469" s="381">
        <v>12.93999</v>
      </c>
      <c r="N469" s="1"/>
      <c r="O469" s="1"/>
    </row>
    <row r="470" spans="1:15" ht="12.75" customHeight="1">
      <c r="A470" s="33">
        <v>460</v>
      </c>
      <c r="B470" s="441" t="s">
        <v>205</v>
      </c>
      <c r="C470" s="381">
        <v>3159.9</v>
      </c>
      <c r="D470" s="382">
        <v>3146.65</v>
      </c>
      <c r="E470" s="382">
        <v>3118.8</v>
      </c>
      <c r="F470" s="382">
        <v>3077.7000000000003</v>
      </c>
      <c r="G470" s="382">
        <v>3049.8500000000004</v>
      </c>
      <c r="H470" s="382">
        <v>3187.75</v>
      </c>
      <c r="I470" s="382">
        <v>3215.5999999999995</v>
      </c>
      <c r="J470" s="382">
        <v>3256.7</v>
      </c>
      <c r="K470" s="381">
        <v>3174.5</v>
      </c>
      <c r="L470" s="381">
        <v>3105.55</v>
      </c>
      <c r="M470" s="381">
        <v>0.97274000000000005</v>
      </c>
      <c r="N470" s="1"/>
      <c r="O470" s="1"/>
    </row>
    <row r="471" spans="1:15" ht="12.75" customHeight="1">
      <c r="A471" s="33">
        <v>461</v>
      </c>
      <c r="B471" s="441" t="s">
        <v>206</v>
      </c>
      <c r="C471" s="381">
        <v>572.9</v>
      </c>
      <c r="D471" s="382">
        <v>575.7833333333333</v>
      </c>
      <c r="E471" s="382">
        <v>568.11666666666656</v>
      </c>
      <c r="F471" s="382">
        <v>563.33333333333326</v>
      </c>
      <c r="G471" s="382">
        <v>555.66666666666652</v>
      </c>
      <c r="H471" s="382">
        <v>580.56666666666661</v>
      </c>
      <c r="I471" s="382">
        <v>588.23333333333335</v>
      </c>
      <c r="J471" s="382">
        <v>593.01666666666665</v>
      </c>
      <c r="K471" s="381">
        <v>583.45000000000005</v>
      </c>
      <c r="L471" s="381">
        <v>571</v>
      </c>
      <c r="M471" s="381">
        <v>2.75515</v>
      </c>
      <c r="N471" s="1"/>
      <c r="O471" s="1"/>
    </row>
    <row r="472" spans="1:15" ht="12.75" customHeight="1">
      <c r="A472" s="33">
        <v>462</v>
      </c>
      <c r="B472" s="441" t="s">
        <v>207</v>
      </c>
      <c r="C472" s="381">
        <v>1145.25</v>
      </c>
      <c r="D472" s="382">
        <v>1135.25</v>
      </c>
      <c r="E472" s="382">
        <v>1120</v>
      </c>
      <c r="F472" s="382">
        <v>1094.75</v>
      </c>
      <c r="G472" s="382">
        <v>1079.5</v>
      </c>
      <c r="H472" s="382">
        <v>1160.5</v>
      </c>
      <c r="I472" s="382">
        <v>1175.75</v>
      </c>
      <c r="J472" s="382">
        <v>1201</v>
      </c>
      <c r="K472" s="381">
        <v>1150.5</v>
      </c>
      <c r="L472" s="381">
        <v>1110</v>
      </c>
      <c r="M472" s="381">
        <v>7.4166999999999996</v>
      </c>
      <c r="N472" s="1"/>
      <c r="O472" s="1"/>
    </row>
    <row r="473" spans="1:15" ht="12.75" customHeight="1">
      <c r="A473" s="33">
        <v>463</v>
      </c>
      <c r="B473" s="441" t="s">
        <v>541</v>
      </c>
      <c r="C473" s="381">
        <v>58.85</v>
      </c>
      <c r="D473" s="382">
        <v>58.300000000000004</v>
      </c>
      <c r="E473" s="382">
        <v>57.750000000000007</v>
      </c>
      <c r="F473" s="382">
        <v>56.650000000000006</v>
      </c>
      <c r="G473" s="382">
        <v>56.100000000000009</v>
      </c>
      <c r="H473" s="382">
        <v>59.400000000000006</v>
      </c>
      <c r="I473" s="382">
        <v>59.95</v>
      </c>
      <c r="J473" s="382">
        <v>61.050000000000004</v>
      </c>
      <c r="K473" s="381">
        <v>58.85</v>
      </c>
      <c r="L473" s="381">
        <v>57.2</v>
      </c>
      <c r="M473" s="381">
        <v>206.0574</v>
      </c>
      <c r="N473" s="1"/>
      <c r="O473" s="1"/>
    </row>
    <row r="474" spans="1:15" ht="12.75" customHeight="1">
      <c r="A474" s="33">
        <v>464</v>
      </c>
      <c r="B474" s="441" t="s">
        <v>542</v>
      </c>
      <c r="C474" s="381">
        <v>179.15</v>
      </c>
      <c r="D474" s="382">
        <v>179.21666666666667</v>
      </c>
      <c r="E474" s="382">
        <v>177.58333333333334</v>
      </c>
      <c r="F474" s="382">
        <v>176.01666666666668</v>
      </c>
      <c r="G474" s="382">
        <v>174.38333333333335</v>
      </c>
      <c r="H474" s="382">
        <v>180.78333333333333</v>
      </c>
      <c r="I474" s="382">
        <v>182.41666666666666</v>
      </c>
      <c r="J474" s="382">
        <v>183.98333333333332</v>
      </c>
      <c r="K474" s="381">
        <v>180.85</v>
      </c>
      <c r="L474" s="381">
        <v>177.65</v>
      </c>
      <c r="M474" s="381">
        <v>1.12818</v>
      </c>
      <c r="N474" s="1"/>
      <c r="O474" s="1"/>
    </row>
    <row r="475" spans="1:15" ht="12.75" customHeight="1">
      <c r="A475" s="33">
        <v>465</v>
      </c>
      <c r="B475" s="441" t="s">
        <v>529</v>
      </c>
      <c r="C475" s="381">
        <v>968.6</v>
      </c>
      <c r="D475" s="382">
        <v>979.19999999999993</v>
      </c>
      <c r="E475" s="382">
        <v>949.39999999999986</v>
      </c>
      <c r="F475" s="382">
        <v>930.19999999999993</v>
      </c>
      <c r="G475" s="382">
        <v>900.39999999999986</v>
      </c>
      <c r="H475" s="382">
        <v>998.39999999999986</v>
      </c>
      <c r="I475" s="382">
        <v>1028.1999999999998</v>
      </c>
      <c r="J475" s="382">
        <v>1047.3999999999999</v>
      </c>
      <c r="K475" s="381">
        <v>1009</v>
      </c>
      <c r="L475" s="381">
        <v>960</v>
      </c>
      <c r="M475" s="381">
        <v>1.42306</v>
      </c>
      <c r="N475" s="1"/>
      <c r="O475" s="1"/>
    </row>
    <row r="476" spans="1:15" ht="12.75" customHeight="1">
      <c r="A476" s="33">
        <v>466</v>
      </c>
      <c r="B476" s="441" t="s">
        <v>857</v>
      </c>
      <c r="C476" s="381">
        <v>275.64999999999998</v>
      </c>
      <c r="D476" s="382">
        <v>275.64999999999998</v>
      </c>
      <c r="E476" s="382">
        <v>275.64999999999998</v>
      </c>
      <c r="F476" s="382">
        <v>275.64999999999998</v>
      </c>
      <c r="G476" s="382">
        <v>275.64999999999998</v>
      </c>
      <c r="H476" s="382">
        <v>275.64999999999998</v>
      </c>
      <c r="I476" s="382">
        <v>275.64999999999998</v>
      </c>
      <c r="J476" s="382">
        <v>275.64999999999998</v>
      </c>
      <c r="K476" s="381">
        <v>275.64999999999998</v>
      </c>
      <c r="L476" s="381">
        <v>275.64999999999998</v>
      </c>
      <c r="M476" s="381">
        <v>22.567060000000001</v>
      </c>
      <c r="N476" s="1"/>
      <c r="O476" s="1"/>
    </row>
    <row r="477" spans="1:15" ht="12.75" customHeight="1">
      <c r="A477" s="33">
        <v>467</v>
      </c>
      <c r="B477" s="441" t="s">
        <v>530</v>
      </c>
      <c r="C477" s="381">
        <v>45.9</v>
      </c>
      <c r="D477" s="382">
        <v>46.04999999999999</v>
      </c>
      <c r="E477" s="382">
        <v>45.399999999999977</v>
      </c>
      <c r="F477" s="382">
        <v>44.899999999999984</v>
      </c>
      <c r="G477" s="382">
        <v>44.249999999999972</v>
      </c>
      <c r="H477" s="382">
        <v>46.549999999999983</v>
      </c>
      <c r="I477" s="382">
        <v>47.2</v>
      </c>
      <c r="J477" s="382">
        <v>47.699999999999989</v>
      </c>
      <c r="K477" s="381">
        <v>46.7</v>
      </c>
      <c r="L477" s="381">
        <v>45.55</v>
      </c>
      <c r="M477" s="381">
        <v>38.063270000000003</v>
      </c>
      <c r="N477" s="1"/>
      <c r="O477" s="1"/>
    </row>
    <row r="478" spans="1:15" ht="12.75" customHeight="1">
      <c r="A478" s="33">
        <v>468</v>
      </c>
      <c r="B478" s="441" t="s">
        <v>208</v>
      </c>
      <c r="C478" s="381">
        <v>654.79999999999995</v>
      </c>
      <c r="D478" s="382">
        <v>651.81666666666661</v>
      </c>
      <c r="E478" s="382">
        <v>645.48333333333323</v>
      </c>
      <c r="F478" s="382">
        <v>636.16666666666663</v>
      </c>
      <c r="G478" s="382">
        <v>629.83333333333326</v>
      </c>
      <c r="H478" s="382">
        <v>661.13333333333321</v>
      </c>
      <c r="I478" s="382">
        <v>667.4666666666667</v>
      </c>
      <c r="J478" s="382">
        <v>676.78333333333319</v>
      </c>
      <c r="K478" s="381">
        <v>658.15</v>
      </c>
      <c r="L478" s="381">
        <v>642.5</v>
      </c>
      <c r="M478" s="381">
        <v>8.10304</v>
      </c>
      <c r="N478" s="1"/>
      <c r="O478" s="1"/>
    </row>
    <row r="479" spans="1:15" ht="12.75" customHeight="1">
      <c r="A479" s="33">
        <v>469</v>
      </c>
      <c r="B479" s="441" t="s">
        <v>209</v>
      </c>
      <c r="C479" s="381">
        <v>1646.7</v>
      </c>
      <c r="D479" s="382">
        <v>1632.3999999999999</v>
      </c>
      <c r="E479" s="382">
        <v>1604.0999999999997</v>
      </c>
      <c r="F479" s="382">
        <v>1561.4999999999998</v>
      </c>
      <c r="G479" s="382">
        <v>1533.1999999999996</v>
      </c>
      <c r="H479" s="382">
        <v>1674.9999999999998</v>
      </c>
      <c r="I479" s="382">
        <v>1703.3</v>
      </c>
      <c r="J479" s="382">
        <v>1745.8999999999999</v>
      </c>
      <c r="K479" s="381">
        <v>1660.7</v>
      </c>
      <c r="L479" s="381">
        <v>1589.8</v>
      </c>
      <c r="M479" s="381">
        <v>4.79657</v>
      </c>
      <c r="N479" s="1"/>
      <c r="O479" s="1"/>
    </row>
    <row r="480" spans="1:15" ht="12.75" customHeight="1">
      <c r="A480" s="33">
        <v>470</v>
      </c>
      <c r="B480" s="441" t="s">
        <v>544</v>
      </c>
      <c r="C480" s="381">
        <v>13.2</v>
      </c>
      <c r="D480" s="382">
        <v>13.283333333333331</v>
      </c>
      <c r="E480" s="382">
        <v>13.116666666666664</v>
      </c>
      <c r="F480" s="382">
        <v>13.033333333333331</v>
      </c>
      <c r="G480" s="382">
        <v>12.866666666666664</v>
      </c>
      <c r="H480" s="382">
        <v>13.366666666666664</v>
      </c>
      <c r="I480" s="382">
        <v>13.533333333333331</v>
      </c>
      <c r="J480" s="382">
        <v>13.616666666666664</v>
      </c>
      <c r="K480" s="381">
        <v>13.45</v>
      </c>
      <c r="L480" s="381">
        <v>13.2</v>
      </c>
      <c r="M480" s="381">
        <v>23.676919999999999</v>
      </c>
      <c r="N480" s="1"/>
      <c r="O480" s="1"/>
    </row>
    <row r="481" spans="1:15" ht="12.75" customHeight="1">
      <c r="A481" s="33">
        <v>471</v>
      </c>
      <c r="B481" s="441" t="s">
        <v>545</v>
      </c>
      <c r="C481" s="381">
        <v>511.25</v>
      </c>
      <c r="D481" s="382">
        <v>512.9</v>
      </c>
      <c r="E481" s="382">
        <v>506.84999999999991</v>
      </c>
      <c r="F481" s="382">
        <v>502.44999999999993</v>
      </c>
      <c r="G481" s="382">
        <v>496.39999999999986</v>
      </c>
      <c r="H481" s="382">
        <v>517.29999999999995</v>
      </c>
      <c r="I481" s="382">
        <v>523.34999999999991</v>
      </c>
      <c r="J481" s="382">
        <v>527.75</v>
      </c>
      <c r="K481" s="381">
        <v>518.95000000000005</v>
      </c>
      <c r="L481" s="381">
        <v>508.5</v>
      </c>
      <c r="M481" s="381">
        <v>0.81215999999999999</v>
      </c>
      <c r="N481" s="1"/>
      <c r="O481" s="1"/>
    </row>
    <row r="482" spans="1:15" ht="12.75" customHeight="1">
      <c r="A482" s="33">
        <v>472</v>
      </c>
      <c r="B482" s="441" t="s">
        <v>547</v>
      </c>
      <c r="C482" s="381">
        <v>140.94999999999999</v>
      </c>
      <c r="D482" s="382">
        <v>141.96666666666667</v>
      </c>
      <c r="E482" s="382">
        <v>139.23333333333335</v>
      </c>
      <c r="F482" s="382">
        <v>137.51666666666668</v>
      </c>
      <c r="G482" s="382">
        <v>134.78333333333336</v>
      </c>
      <c r="H482" s="382">
        <v>143.68333333333334</v>
      </c>
      <c r="I482" s="382">
        <v>146.41666666666663</v>
      </c>
      <c r="J482" s="382">
        <v>148.13333333333333</v>
      </c>
      <c r="K482" s="381">
        <v>144.69999999999999</v>
      </c>
      <c r="L482" s="381">
        <v>140.25</v>
      </c>
      <c r="M482" s="381">
        <v>5.1029099999999996</v>
      </c>
      <c r="N482" s="1"/>
      <c r="O482" s="1"/>
    </row>
    <row r="483" spans="1:15" ht="12.75" customHeight="1">
      <c r="A483" s="33">
        <v>473</v>
      </c>
      <c r="B483" s="441" t="s">
        <v>548</v>
      </c>
      <c r="C483" s="381">
        <v>20.399999999999999</v>
      </c>
      <c r="D483" s="382">
        <v>20.533333333333335</v>
      </c>
      <c r="E483" s="382">
        <v>20.216666666666669</v>
      </c>
      <c r="F483" s="382">
        <v>20.033333333333335</v>
      </c>
      <c r="G483" s="382">
        <v>19.716666666666669</v>
      </c>
      <c r="H483" s="382">
        <v>20.716666666666669</v>
      </c>
      <c r="I483" s="382">
        <v>21.033333333333339</v>
      </c>
      <c r="J483" s="382">
        <v>21.216666666666669</v>
      </c>
      <c r="K483" s="381">
        <v>20.85</v>
      </c>
      <c r="L483" s="381">
        <v>20.350000000000001</v>
      </c>
      <c r="M483" s="381">
        <v>19.493099999999998</v>
      </c>
      <c r="N483" s="1"/>
      <c r="O483" s="1"/>
    </row>
    <row r="484" spans="1:15" ht="12.75" customHeight="1">
      <c r="A484" s="33">
        <v>474</v>
      </c>
      <c r="B484" s="441" t="s">
        <v>210</v>
      </c>
      <c r="C484" s="381">
        <v>7658.7</v>
      </c>
      <c r="D484" s="382">
        <v>7665.8666666666659</v>
      </c>
      <c r="E484" s="382">
        <v>7602.7333333333318</v>
      </c>
      <c r="F484" s="382">
        <v>7546.7666666666655</v>
      </c>
      <c r="G484" s="382">
        <v>7483.6333333333314</v>
      </c>
      <c r="H484" s="382">
        <v>7721.8333333333321</v>
      </c>
      <c r="I484" s="382">
        <v>7784.9666666666653</v>
      </c>
      <c r="J484" s="382">
        <v>7840.9333333333325</v>
      </c>
      <c r="K484" s="381">
        <v>7729</v>
      </c>
      <c r="L484" s="381">
        <v>7609.9</v>
      </c>
      <c r="M484" s="381">
        <v>2.9737800000000001</v>
      </c>
      <c r="N484" s="1"/>
      <c r="O484" s="1"/>
    </row>
    <row r="485" spans="1:15" ht="12.75" customHeight="1">
      <c r="A485" s="33">
        <v>475</v>
      </c>
      <c r="B485" s="441" t="s">
        <v>279</v>
      </c>
      <c r="C485" s="381">
        <v>45.45</v>
      </c>
      <c r="D485" s="382">
        <v>45.666666666666664</v>
      </c>
      <c r="E485" s="382">
        <v>45.033333333333331</v>
      </c>
      <c r="F485" s="382">
        <v>44.616666666666667</v>
      </c>
      <c r="G485" s="382">
        <v>43.983333333333334</v>
      </c>
      <c r="H485" s="382">
        <v>46.083333333333329</v>
      </c>
      <c r="I485" s="382">
        <v>46.716666666666669</v>
      </c>
      <c r="J485" s="382">
        <v>47.133333333333326</v>
      </c>
      <c r="K485" s="381">
        <v>46.3</v>
      </c>
      <c r="L485" s="381">
        <v>45.25</v>
      </c>
      <c r="M485" s="381">
        <v>59.481740000000002</v>
      </c>
      <c r="N485" s="1"/>
      <c r="O485" s="1"/>
    </row>
    <row r="486" spans="1:15" ht="12.75" customHeight="1">
      <c r="A486" s="33">
        <v>476</v>
      </c>
      <c r="B486" s="441" t="s">
        <v>211</v>
      </c>
      <c r="C486" s="381">
        <v>822.4</v>
      </c>
      <c r="D486" s="382">
        <v>819.9666666666667</v>
      </c>
      <c r="E486" s="382">
        <v>814.83333333333337</v>
      </c>
      <c r="F486" s="382">
        <v>807.26666666666665</v>
      </c>
      <c r="G486" s="382">
        <v>802.13333333333333</v>
      </c>
      <c r="H486" s="382">
        <v>827.53333333333342</v>
      </c>
      <c r="I486" s="382">
        <v>832.66666666666663</v>
      </c>
      <c r="J486" s="382">
        <v>840.23333333333346</v>
      </c>
      <c r="K486" s="381">
        <v>825.1</v>
      </c>
      <c r="L486" s="381">
        <v>812.4</v>
      </c>
      <c r="M486" s="381">
        <v>22.426380000000002</v>
      </c>
      <c r="N486" s="1"/>
      <c r="O486" s="1"/>
    </row>
    <row r="487" spans="1:15" ht="12.75" customHeight="1">
      <c r="A487" s="33">
        <v>477</v>
      </c>
      <c r="B487" s="441" t="s">
        <v>546</v>
      </c>
      <c r="C487" s="381">
        <v>1095.7</v>
      </c>
      <c r="D487" s="382">
        <v>1095.1499999999999</v>
      </c>
      <c r="E487" s="382">
        <v>1085.0999999999997</v>
      </c>
      <c r="F487" s="382">
        <v>1074.4999999999998</v>
      </c>
      <c r="G487" s="382">
        <v>1064.4499999999996</v>
      </c>
      <c r="H487" s="382">
        <v>1105.7499999999998</v>
      </c>
      <c r="I487" s="382">
        <v>1115.8</v>
      </c>
      <c r="J487" s="382">
        <v>1126.3999999999999</v>
      </c>
      <c r="K487" s="381">
        <v>1105.2</v>
      </c>
      <c r="L487" s="381">
        <v>1084.55</v>
      </c>
      <c r="M487" s="381">
        <v>0.94135999999999997</v>
      </c>
      <c r="N487" s="1"/>
      <c r="O487" s="1"/>
    </row>
    <row r="488" spans="1:15" ht="12.75" customHeight="1">
      <c r="A488" s="33">
        <v>478</v>
      </c>
      <c r="B488" s="441" t="s">
        <v>551</v>
      </c>
      <c r="C488" s="381">
        <v>550.04999999999995</v>
      </c>
      <c r="D488" s="382">
        <v>550.4666666666667</v>
      </c>
      <c r="E488" s="382">
        <v>546.58333333333337</v>
      </c>
      <c r="F488" s="382">
        <v>543.11666666666667</v>
      </c>
      <c r="G488" s="382">
        <v>539.23333333333335</v>
      </c>
      <c r="H488" s="382">
        <v>553.93333333333339</v>
      </c>
      <c r="I488" s="382">
        <v>557.81666666666661</v>
      </c>
      <c r="J488" s="382">
        <v>561.28333333333342</v>
      </c>
      <c r="K488" s="381">
        <v>554.35</v>
      </c>
      <c r="L488" s="381">
        <v>547</v>
      </c>
      <c r="M488" s="381">
        <v>0.70952999999999999</v>
      </c>
      <c r="N488" s="1"/>
      <c r="O488" s="1"/>
    </row>
    <row r="489" spans="1:15" ht="12.75" customHeight="1">
      <c r="A489" s="33">
        <v>479</v>
      </c>
      <c r="B489" s="441" t="s">
        <v>552</v>
      </c>
      <c r="C489" s="381">
        <v>41.35</v>
      </c>
      <c r="D489" s="382">
        <v>41.6</v>
      </c>
      <c r="E489" s="382">
        <v>40.900000000000006</v>
      </c>
      <c r="F489" s="382">
        <v>40.450000000000003</v>
      </c>
      <c r="G489" s="382">
        <v>39.750000000000007</v>
      </c>
      <c r="H489" s="382">
        <v>42.050000000000004</v>
      </c>
      <c r="I489" s="382">
        <v>42.750000000000007</v>
      </c>
      <c r="J489" s="382">
        <v>43.2</v>
      </c>
      <c r="K489" s="381">
        <v>42.3</v>
      </c>
      <c r="L489" s="381">
        <v>41.15</v>
      </c>
      <c r="M489" s="381">
        <v>29.843260000000001</v>
      </c>
      <c r="N489" s="1"/>
      <c r="O489" s="1"/>
    </row>
    <row r="490" spans="1:15" ht="12.75" customHeight="1">
      <c r="A490" s="33">
        <v>480</v>
      </c>
      <c r="B490" s="441" t="s">
        <v>553</v>
      </c>
      <c r="C490" s="381">
        <v>1279.7</v>
      </c>
      <c r="D490" s="382">
        <v>1266.5999999999999</v>
      </c>
      <c r="E490" s="382">
        <v>1243.1999999999998</v>
      </c>
      <c r="F490" s="382">
        <v>1206.6999999999998</v>
      </c>
      <c r="G490" s="382">
        <v>1183.2999999999997</v>
      </c>
      <c r="H490" s="382">
        <v>1303.0999999999999</v>
      </c>
      <c r="I490" s="382">
        <v>1326.5</v>
      </c>
      <c r="J490" s="382">
        <v>1363</v>
      </c>
      <c r="K490" s="381">
        <v>1290</v>
      </c>
      <c r="L490" s="381">
        <v>1230.0999999999999</v>
      </c>
      <c r="M490" s="381">
        <v>0.66862999999999995</v>
      </c>
      <c r="N490" s="1"/>
      <c r="O490" s="1"/>
    </row>
    <row r="491" spans="1:15" ht="12.75" customHeight="1">
      <c r="A491" s="33">
        <v>481</v>
      </c>
      <c r="B491" s="441" t="s">
        <v>555</v>
      </c>
      <c r="C491" s="381">
        <v>421.4</v>
      </c>
      <c r="D491" s="382">
        <v>421.7833333333333</v>
      </c>
      <c r="E491" s="382">
        <v>396.61666666666662</v>
      </c>
      <c r="F491" s="382">
        <v>371.83333333333331</v>
      </c>
      <c r="G491" s="382">
        <v>346.66666666666663</v>
      </c>
      <c r="H491" s="382">
        <v>446.56666666666661</v>
      </c>
      <c r="I491" s="382">
        <v>471.73333333333335</v>
      </c>
      <c r="J491" s="382">
        <v>496.51666666666659</v>
      </c>
      <c r="K491" s="381">
        <v>446.95</v>
      </c>
      <c r="L491" s="381">
        <v>397</v>
      </c>
      <c r="M491" s="381">
        <v>70.548280000000005</v>
      </c>
      <c r="N491" s="1"/>
      <c r="O491" s="1"/>
    </row>
    <row r="492" spans="1:15" ht="12.75" customHeight="1">
      <c r="A492" s="33">
        <v>482</v>
      </c>
      <c r="B492" s="441" t="s">
        <v>281</v>
      </c>
      <c r="C492" s="381">
        <v>909.35</v>
      </c>
      <c r="D492" s="382">
        <v>904.76666666666677</v>
      </c>
      <c r="E492" s="382">
        <v>889.83333333333348</v>
      </c>
      <c r="F492" s="382">
        <v>870.31666666666672</v>
      </c>
      <c r="G492" s="382">
        <v>855.38333333333344</v>
      </c>
      <c r="H492" s="382">
        <v>924.28333333333353</v>
      </c>
      <c r="I492" s="382">
        <v>939.2166666666667</v>
      </c>
      <c r="J492" s="382">
        <v>958.73333333333358</v>
      </c>
      <c r="K492" s="381">
        <v>919.7</v>
      </c>
      <c r="L492" s="381">
        <v>885.25</v>
      </c>
      <c r="M492" s="381">
        <v>13.67601</v>
      </c>
      <c r="N492" s="1"/>
      <c r="O492" s="1"/>
    </row>
    <row r="493" spans="1:15" ht="12.75" customHeight="1">
      <c r="A493" s="33">
        <v>483</v>
      </c>
      <c r="B493" s="441" t="s">
        <v>212</v>
      </c>
      <c r="C493" s="381">
        <v>332.65</v>
      </c>
      <c r="D493" s="382">
        <v>333.21666666666664</v>
      </c>
      <c r="E493" s="382">
        <v>329.7833333333333</v>
      </c>
      <c r="F493" s="382">
        <v>326.91666666666669</v>
      </c>
      <c r="G493" s="382">
        <v>323.48333333333335</v>
      </c>
      <c r="H493" s="382">
        <v>336.08333333333326</v>
      </c>
      <c r="I493" s="382">
        <v>339.51666666666654</v>
      </c>
      <c r="J493" s="382">
        <v>342.38333333333321</v>
      </c>
      <c r="K493" s="381">
        <v>336.65</v>
      </c>
      <c r="L493" s="381">
        <v>330.35</v>
      </c>
      <c r="M493" s="381">
        <v>67.812250000000006</v>
      </c>
      <c r="N493" s="1"/>
      <c r="O493" s="1"/>
    </row>
    <row r="494" spans="1:15" ht="12.75" customHeight="1">
      <c r="A494" s="33">
        <v>484</v>
      </c>
      <c r="B494" s="441" t="s">
        <v>556</v>
      </c>
      <c r="C494" s="381">
        <v>2858.25</v>
      </c>
      <c r="D494" s="382">
        <v>2789.15</v>
      </c>
      <c r="E494" s="382">
        <v>2685.5</v>
      </c>
      <c r="F494" s="382">
        <v>2512.75</v>
      </c>
      <c r="G494" s="382">
        <v>2409.1</v>
      </c>
      <c r="H494" s="382">
        <v>2961.9</v>
      </c>
      <c r="I494" s="382">
        <v>3065.5500000000006</v>
      </c>
      <c r="J494" s="382">
        <v>3238.3</v>
      </c>
      <c r="K494" s="381">
        <v>2892.8</v>
      </c>
      <c r="L494" s="381">
        <v>2616.4</v>
      </c>
      <c r="M494" s="381">
        <v>6.50373</v>
      </c>
      <c r="N494" s="1"/>
      <c r="O494" s="1"/>
    </row>
    <row r="495" spans="1:15" ht="12.75" customHeight="1">
      <c r="A495" s="33">
        <v>485</v>
      </c>
      <c r="B495" s="441" t="s">
        <v>280</v>
      </c>
      <c r="C495" s="381">
        <v>223.5</v>
      </c>
      <c r="D495" s="382">
        <v>222.70000000000002</v>
      </c>
      <c r="E495" s="382">
        <v>221.20000000000005</v>
      </c>
      <c r="F495" s="382">
        <v>218.90000000000003</v>
      </c>
      <c r="G495" s="382">
        <v>217.40000000000006</v>
      </c>
      <c r="H495" s="382">
        <v>225.00000000000003</v>
      </c>
      <c r="I495" s="382">
        <v>226.49999999999997</v>
      </c>
      <c r="J495" s="382">
        <v>228.8</v>
      </c>
      <c r="K495" s="381">
        <v>224.2</v>
      </c>
      <c r="L495" s="381">
        <v>220.4</v>
      </c>
      <c r="M495" s="381">
        <v>4.52311</v>
      </c>
      <c r="N495" s="1"/>
      <c r="O495" s="1"/>
    </row>
    <row r="496" spans="1:15" ht="12.75" customHeight="1">
      <c r="A496" s="33">
        <v>486</v>
      </c>
      <c r="B496" s="441" t="s">
        <v>557</v>
      </c>
      <c r="C496" s="381">
        <v>2075.6</v>
      </c>
      <c r="D496" s="382">
        <v>2072.8666666666668</v>
      </c>
      <c r="E496" s="382">
        <v>2056.7333333333336</v>
      </c>
      <c r="F496" s="382">
        <v>2037.8666666666668</v>
      </c>
      <c r="G496" s="382">
        <v>2021.7333333333336</v>
      </c>
      <c r="H496" s="382">
        <v>2091.7333333333336</v>
      </c>
      <c r="I496" s="382">
        <v>2107.8666666666668</v>
      </c>
      <c r="J496" s="382">
        <v>2126.7333333333336</v>
      </c>
      <c r="K496" s="381">
        <v>2089</v>
      </c>
      <c r="L496" s="381">
        <v>2054</v>
      </c>
      <c r="M496" s="381">
        <v>0.18146999999999999</v>
      </c>
      <c r="N496" s="1"/>
      <c r="O496" s="1"/>
    </row>
    <row r="497" spans="1:15" ht="12.75" customHeight="1">
      <c r="A497" s="33">
        <v>487</v>
      </c>
      <c r="B497" s="441" t="s">
        <v>550</v>
      </c>
      <c r="C497" s="381">
        <v>591.6</v>
      </c>
      <c r="D497" s="382">
        <v>587.61666666666667</v>
      </c>
      <c r="E497" s="382">
        <v>577.38333333333333</v>
      </c>
      <c r="F497" s="382">
        <v>563.16666666666663</v>
      </c>
      <c r="G497" s="382">
        <v>552.93333333333328</v>
      </c>
      <c r="H497" s="382">
        <v>601.83333333333337</v>
      </c>
      <c r="I497" s="382">
        <v>612.06666666666672</v>
      </c>
      <c r="J497" s="382">
        <v>626.28333333333342</v>
      </c>
      <c r="K497" s="381">
        <v>597.85</v>
      </c>
      <c r="L497" s="381">
        <v>573.4</v>
      </c>
      <c r="M497" s="381">
        <v>5.14147</v>
      </c>
      <c r="N497" s="1"/>
      <c r="O497" s="1"/>
    </row>
    <row r="498" spans="1:15" ht="12.75" customHeight="1">
      <c r="A498" s="33">
        <v>488</v>
      </c>
      <c r="B498" s="441" t="s">
        <v>549</v>
      </c>
      <c r="C498" s="381">
        <v>3889.1</v>
      </c>
      <c r="D498" s="382">
        <v>3886.15</v>
      </c>
      <c r="E498" s="382">
        <v>3795.3</v>
      </c>
      <c r="F498" s="382">
        <v>3701.5</v>
      </c>
      <c r="G498" s="382">
        <v>3610.65</v>
      </c>
      <c r="H498" s="382">
        <v>3979.9500000000003</v>
      </c>
      <c r="I498" s="382">
        <v>4070.7999999999997</v>
      </c>
      <c r="J498" s="382">
        <v>4164.6000000000004</v>
      </c>
      <c r="K498" s="381">
        <v>3977</v>
      </c>
      <c r="L498" s="381">
        <v>3792.35</v>
      </c>
      <c r="M498" s="381">
        <v>0.15967999999999999</v>
      </c>
      <c r="N498" s="1"/>
      <c r="O498" s="1"/>
    </row>
    <row r="499" spans="1:15" ht="12.75" customHeight="1">
      <c r="A499" s="33">
        <v>489</v>
      </c>
      <c r="B499" s="441" t="s">
        <v>213</v>
      </c>
      <c r="C499" s="381">
        <v>1275.3</v>
      </c>
      <c r="D499" s="382">
        <v>1268.1000000000001</v>
      </c>
      <c r="E499" s="382">
        <v>1253.2000000000003</v>
      </c>
      <c r="F499" s="382">
        <v>1231.1000000000001</v>
      </c>
      <c r="G499" s="382">
        <v>1216.2000000000003</v>
      </c>
      <c r="H499" s="382">
        <v>1290.2000000000003</v>
      </c>
      <c r="I499" s="382">
        <v>1305.1000000000004</v>
      </c>
      <c r="J499" s="382">
        <v>1327.2000000000003</v>
      </c>
      <c r="K499" s="381">
        <v>1283</v>
      </c>
      <c r="L499" s="381">
        <v>1246</v>
      </c>
      <c r="M499" s="381">
        <v>10.018890000000001</v>
      </c>
      <c r="N499" s="1"/>
      <c r="O499" s="1"/>
    </row>
    <row r="500" spans="1:15" ht="12.75" customHeight="1">
      <c r="A500" s="33">
        <v>490</v>
      </c>
      <c r="B500" s="441" t="s">
        <v>554</v>
      </c>
      <c r="C500" s="381">
        <v>2594.6</v>
      </c>
      <c r="D500" s="382">
        <v>2599.3666666666668</v>
      </c>
      <c r="E500" s="382">
        <v>2576.7333333333336</v>
      </c>
      <c r="F500" s="382">
        <v>2558.8666666666668</v>
      </c>
      <c r="G500" s="382">
        <v>2536.2333333333336</v>
      </c>
      <c r="H500" s="382">
        <v>2617.2333333333336</v>
      </c>
      <c r="I500" s="382">
        <v>2639.8666666666668</v>
      </c>
      <c r="J500" s="382">
        <v>2657.7333333333336</v>
      </c>
      <c r="K500" s="381">
        <v>2622</v>
      </c>
      <c r="L500" s="381">
        <v>2581.5</v>
      </c>
      <c r="M500" s="381">
        <v>0.86985000000000001</v>
      </c>
      <c r="N500" s="1"/>
      <c r="O500" s="1"/>
    </row>
    <row r="501" spans="1:15" ht="12.75" customHeight="1">
      <c r="A501" s="33">
        <v>491</v>
      </c>
      <c r="B501" s="441" t="s">
        <v>558</v>
      </c>
      <c r="C501" s="381">
        <v>8480.7999999999993</v>
      </c>
      <c r="D501" s="382">
        <v>8467.1166666666668</v>
      </c>
      <c r="E501" s="382">
        <v>8414.6833333333343</v>
      </c>
      <c r="F501" s="382">
        <v>8348.5666666666675</v>
      </c>
      <c r="G501" s="382">
        <v>8296.133333333335</v>
      </c>
      <c r="H501" s="382">
        <v>8533.2333333333336</v>
      </c>
      <c r="I501" s="382">
        <v>8585.6666666666642</v>
      </c>
      <c r="J501" s="382">
        <v>8651.7833333333328</v>
      </c>
      <c r="K501" s="381">
        <v>8519.5499999999993</v>
      </c>
      <c r="L501" s="381">
        <v>8401</v>
      </c>
      <c r="M501" s="381">
        <v>4.0629999999999999E-2</v>
      </c>
      <c r="N501" s="1"/>
      <c r="O501" s="1"/>
    </row>
    <row r="502" spans="1:15" ht="12.75" customHeight="1">
      <c r="A502" s="33">
        <v>492</v>
      </c>
      <c r="B502" s="441" t="s">
        <v>559</v>
      </c>
      <c r="C502" s="381">
        <v>184.8</v>
      </c>
      <c r="D502" s="382">
        <v>183.35</v>
      </c>
      <c r="E502" s="382">
        <v>180.7</v>
      </c>
      <c r="F502" s="382">
        <v>176.6</v>
      </c>
      <c r="G502" s="382">
        <v>173.95</v>
      </c>
      <c r="H502" s="382">
        <v>187.45</v>
      </c>
      <c r="I502" s="382">
        <v>190.10000000000002</v>
      </c>
      <c r="J502" s="382">
        <v>194.2</v>
      </c>
      <c r="K502" s="381">
        <v>186</v>
      </c>
      <c r="L502" s="381">
        <v>179.25</v>
      </c>
      <c r="M502" s="381">
        <v>27.422370000000001</v>
      </c>
      <c r="N502" s="1"/>
      <c r="O502" s="1"/>
    </row>
    <row r="503" spans="1:15" ht="12.75" customHeight="1">
      <c r="A503" s="33">
        <v>493</v>
      </c>
      <c r="B503" s="441" t="s">
        <v>560</v>
      </c>
      <c r="C503" s="381">
        <v>150.19999999999999</v>
      </c>
      <c r="D503" s="382">
        <v>150.35</v>
      </c>
      <c r="E503" s="382">
        <v>148.14999999999998</v>
      </c>
      <c r="F503" s="382">
        <v>146.1</v>
      </c>
      <c r="G503" s="382">
        <v>143.89999999999998</v>
      </c>
      <c r="H503" s="382">
        <v>152.39999999999998</v>
      </c>
      <c r="I503" s="382">
        <v>154.59999999999997</v>
      </c>
      <c r="J503" s="382">
        <v>156.64999999999998</v>
      </c>
      <c r="K503" s="381">
        <v>152.55000000000001</v>
      </c>
      <c r="L503" s="381">
        <v>148.30000000000001</v>
      </c>
      <c r="M503" s="381">
        <v>12.75272</v>
      </c>
      <c r="N503" s="1"/>
      <c r="O503" s="1"/>
    </row>
    <row r="504" spans="1:15" ht="12.75" customHeight="1">
      <c r="A504" s="33">
        <v>494</v>
      </c>
      <c r="B504" s="441" t="s">
        <v>561</v>
      </c>
      <c r="C504" s="381">
        <v>527.35</v>
      </c>
      <c r="D504" s="382">
        <v>531.66666666666663</v>
      </c>
      <c r="E504" s="382">
        <v>514.7833333333333</v>
      </c>
      <c r="F504" s="382">
        <v>502.2166666666667</v>
      </c>
      <c r="G504" s="382">
        <v>485.33333333333337</v>
      </c>
      <c r="H504" s="382">
        <v>544.23333333333323</v>
      </c>
      <c r="I504" s="382">
        <v>561.11666666666667</v>
      </c>
      <c r="J504" s="382">
        <v>573.68333333333317</v>
      </c>
      <c r="K504" s="381">
        <v>548.54999999999995</v>
      </c>
      <c r="L504" s="381">
        <v>519.1</v>
      </c>
      <c r="M504" s="381">
        <v>1.2952699999999999</v>
      </c>
      <c r="N504" s="1"/>
      <c r="O504" s="1"/>
    </row>
    <row r="505" spans="1:15" ht="12.75" customHeight="1">
      <c r="A505" s="33">
        <v>495</v>
      </c>
      <c r="B505" s="441" t="s">
        <v>282</v>
      </c>
      <c r="C505" s="381">
        <v>1845.9</v>
      </c>
      <c r="D505" s="382">
        <v>1851.6333333333332</v>
      </c>
      <c r="E505" s="382">
        <v>1834.2666666666664</v>
      </c>
      <c r="F505" s="382">
        <v>1822.6333333333332</v>
      </c>
      <c r="G505" s="382">
        <v>1805.2666666666664</v>
      </c>
      <c r="H505" s="382">
        <v>1863.2666666666664</v>
      </c>
      <c r="I505" s="382">
        <v>1880.6333333333332</v>
      </c>
      <c r="J505" s="382">
        <v>1892.2666666666664</v>
      </c>
      <c r="K505" s="381">
        <v>1869</v>
      </c>
      <c r="L505" s="381">
        <v>1840</v>
      </c>
      <c r="M505" s="381">
        <v>1.4498800000000001</v>
      </c>
      <c r="N505" s="1"/>
      <c r="O505" s="1"/>
    </row>
    <row r="506" spans="1:15" ht="12.75" customHeight="1">
      <c r="A506" s="33">
        <v>496</v>
      </c>
      <c r="B506" s="441" t="s">
        <v>214</v>
      </c>
      <c r="C506" s="381">
        <v>691.35</v>
      </c>
      <c r="D506" s="382">
        <v>692.1</v>
      </c>
      <c r="E506" s="382">
        <v>682.45</v>
      </c>
      <c r="F506" s="382">
        <v>673.55000000000007</v>
      </c>
      <c r="G506" s="382">
        <v>663.90000000000009</v>
      </c>
      <c r="H506" s="382">
        <v>701</v>
      </c>
      <c r="I506" s="382">
        <v>710.64999999999986</v>
      </c>
      <c r="J506" s="382">
        <v>719.55</v>
      </c>
      <c r="K506" s="381">
        <v>701.75</v>
      </c>
      <c r="L506" s="381">
        <v>683.2</v>
      </c>
      <c r="M506" s="381">
        <v>117.30341</v>
      </c>
      <c r="N506" s="1"/>
      <c r="O506" s="1"/>
    </row>
    <row r="507" spans="1:15" ht="12.75" customHeight="1">
      <c r="A507" s="33">
        <v>497</v>
      </c>
      <c r="B507" s="441" t="s">
        <v>562</v>
      </c>
      <c r="C507" s="381">
        <v>421.25</v>
      </c>
      <c r="D507" s="382">
        <v>422.08333333333331</v>
      </c>
      <c r="E507" s="382">
        <v>418.16666666666663</v>
      </c>
      <c r="F507" s="382">
        <v>415.08333333333331</v>
      </c>
      <c r="G507" s="382">
        <v>411.16666666666663</v>
      </c>
      <c r="H507" s="382">
        <v>425.16666666666663</v>
      </c>
      <c r="I507" s="382">
        <v>429.08333333333326</v>
      </c>
      <c r="J507" s="382">
        <v>432.16666666666663</v>
      </c>
      <c r="K507" s="381">
        <v>426</v>
      </c>
      <c r="L507" s="381">
        <v>419</v>
      </c>
      <c r="M507" s="381">
        <v>3.1406900000000002</v>
      </c>
      <c r="N507" s="1"/>
      <c r="O507" s="1"/>
    </row>
    <row r="508" spans="1:15" ht="12.75" customHeight="1">
      <c r="A508" s="33">
        <v>498</v>
      </c>
      <c r="B508" s="441" t="s">
        <v>283</v>
      </c>
      <c r="C508" s="381">
        <v>13.75</v>
      </c>
      <c r="D508" s="382">
        <v>13.816666666666668</v>
      </c>
      <c r="E508" s="382">
        <v>13.633333333333336</v>
      </c>
      <c r="F508" s="382">
        <v>13.516666666666667</v>
      </c>
      <c r="G508" s="382">
        <v>13.333333333333336</v>
      </c>
      <c r="H508" s="382">
        <v>13.933333333333337</v>
      </c>
      <c r="I508" s="382">
        <v>14.116666666666671</v>
      </c>
      <c r="J508" s="382">
        <v>14.233333333333338</v>
      </c>
      <c r="K508" s="381">
        <v>14</v>
      </c>
      <c r="L508" s="381">
        <v>13.7</v>
      </c>
      <c r="M508" s="381">
        <v>707.42107999999996</v>
      </c>
      <c r="N508" s="1"/>
      <c r="O508" s="1"/>
    </row>
    <row r="509" spans="1:15" ht="12.75" customHeight="1">
      <c r="A509" s="33">
        <v>499</v>
      </c>
      <c r="B509" s="441" t="s">
        <v>215</v>
      </c>
      <c r="C509" s="381">
        <v>325.89999999999998</v>
      </c>
      <c r="D509" s="382">
        <v>325.96666666666664</v>
      </c>
      <c r="E509" s="382">
        <v>323.43333333333328</v>
      </c>
      <c r="F509" s="382">
        <v>320.96666666666664</v>
      </c>
      <c r="G509" s="382">
        <v>318.43333333333328</v>
      </c>
      <c r="H509" s="382">
        <v>328.43333333333328</v>
      </c>
      <c r="I509" s="382">
        <v>330.9666666666667</v>
      </c>
      <c r="J509" s="382">
        <v>333.43333333333328</v>
      </c>
      <c r="K509" s="381">
        <v>328.5</v>
      </c>
      <c r="L509" s="381">
        <v>323.5</v>
      </c>
      <c r="M509" s="381">
        <v>49.975070000000002</v>
      </c>
      <c r="N509" s="1"/>
      <c r="O509" s="1"/>
    </row>
    <row r="510" spans="1:15" ht="12.75" customHeight="1">
      <c r="A510" s="33">
        <v>500</v>
      </c>
      <c r="B510" s="441" t="s">
        <v>563</v>
      </c>
      <c r="C510" s="381">
        <v>495.4</v>
      </c>
      <c r="D510" s="382">
        <v>495.45</v>
      </c>
      <c r="E510" s="382">
        <v>491</v>
      </c>
      <c r="F510" s="382">
        <v>486.6</v>
      </c>
      <c r="G510" s="382">
        <v>482.15000000000003</v>
      </c>
      <c r="H510" s="382">
        <v>499.84999999999997</v>
      </c>
      <c r="I510" s="382">
        <v>504.2999999999999</v>
      </c>
      <c r="J510" s="382">
        <v>508.69999999999993</v>
      </c>
      <c r="K510" s="381">
        <v>499.9</v>
      </c>
      <c r="L510" s="381">
        <v>491.05</v>
      </c>
      <c r="M510" s="381">
        <v>8.6988000000000003</v>
      </c>
      <c r="N510" s="1"/>
      <c r="O510" s="1"/>
    </row>
    <row r="511" spans="1:15" ht="12.75" customHeight="1">
      <c r="A511" s="33">
        <v>501</v>
      </c>
      <c r="B511" s="441" t="s">
        <v>564</v>
      </c>
      <c r="C511" s="381">
        <v>1867.1</v>
      </c>
      <c r="D511" s="382">
        <v>1862.8166666666666</v>
      </c>
      <c r="E511" s="382">
        <v>1846.6333333333332</v>
      </c>
      <c r="F511" s="382">
        <v>1826.1666666666665</v>
      </c>
      <c r="G511" s="382">
        <v>1809.9833333333331</v>
      </c>
      <c r="H511" s="382">
        <v>1883.2833333333333</v>
      </c>
      <c r="I511" s="382">
        <v>1899.4666666666667</v>
      </c>
      <c r="J511" s="382">
        <v>1919.9333333333334</v>
      </c>
      <c r="K511" s="381">
        <v>1879</v>
      </c>
      <c r="L511" s="381">
        <v>1842.35</v>
      </c>
      <c r="M511" s="381">
        <v>0.30303000000000002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8"/>
      <c r="B5" s="459"/>
      <c r="C5" s="458"/>
      <c r="D5" s="45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60" t="s">
        <v>567</v>
      </c>
      <c r="C7" s="459"/>
      <c r="D7" s="7">
        <f>Main!B10</f>
        <v>44574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44573</v>
      </c>
      <c r="B10" s="32">
        <v>543377</v>
      </c>
      <c r="C10" s="31" t="s">
        <v>1027</v>
      </c>
      <c r="D10" s="31" t="s">
        <v>1028</v>
      </c>
      <c r="E10" s="31" t="s">
        <v>576</v>
      </c>
      <c r="F10" s="90">
        <v>40000</v>
      </c>
      <c r="G10" s="32">
        <v>10.09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44573</v>
      </c>
      <c r="B11" s="32">
        <v>543377</v>
      </c>
      <c r="C11" s="31" t="s">
        <v>1027</v>
      </c>
      <c r="D11" s="31" t="s">
        <v>1028</v>
      </c>
      <c r="E11" s="31" t="s">
        <v>577</v>
      </c>
      <c r="F11" s="90">
        <v>40000</v>
      </c>
      <c r="G11" s="32">
        <v>9.66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44573</v>
      </c>
      <c r="B12" s="32">
        <v>543269</v>
      </c>
      <c r="C12" s="31" t="s">
        <v>1029</v>
      </c>
      <c r="D12" s="31" t="s">
        <v>1030</v>
      </c>
      <c r="E12" s="31" t="s">
        <v>577</v>
      </c>
      <c r="F12" s="90">
        <v>4800</v>
      </c>
      <c r="G12" s="32">
        <v>44.8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44573</v>
      </c>
      <c r="B13" s="32">
        <v>543269</v>
      </c>
      <c r="C13" s="31" t="s">
        <v>1029</v>
      </c>
      <c r="D13" s="31" t="s">
        <v>1031</v>
      </c>
      <c r="E13" s="31" t="s">
        <v>576</v>
      </c>
      <c r="F13" s="90">
        <v>4800</v>
      </c>
      <c r="G13" s="32">
        <v>44.53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44573</v>
      </c>
      <c r="B14" s="32">
        <v>531673</v>
      </c>
      <c r="C14" s="31" t="s">
        <v>1032</v>
      </c>
      <c r="D14" s="31" t="s">
        <v>1033</v>
      </c>
      <c r="E14" s="31" t="s">
        <v>576</v>
      </c>
      <c r="F14" s="90">
        <v>36895</v>
      </c>
      <c r="G14" s="32">
        <v>13.49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44573</v>
      </c>
      <c r="B15" s="32">
        <v>540135</v>
      </c>
      <c r="C15" s="31" t="s">
        <v>1034</v>
      </c>
      <c r="D15" s="31" t="s">
        <v>1035</v>
      </c>
      <c r="E15" s="31" t="s">
        <v>577</v>
      </c>
      <c r="F15" s="90">
        <v>500000</v>
      </c>
      <c r="G15" s="32">
        <v>15.91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44573</v>
      </c>
      <c r="B16" s="32">
        <v>540135</v>
      </c>
      <c r="C16" s="31" t="s">
        <v>1034</v>
      </c>
      <c r="D16" s="31" t="s">
        <v>934</v>
      </c>
      <c r="E16" s="31" t="s">
        <v>576</v>
      </c>
      <c r="F16" s="90">
        <v>500000</v>
      </c>
      <c r="G16" s="32">
        <v>15.91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44573</v>
      </c>
      <c r="B17" s="32">
        <v>540135</v>
      </c>
      <c r="C17" s="31" t="s">
        <v>1034</v>
      </c>
      <c r="D17" s="31" t="s">
        <v>1036</v>
      </c>
      <c r="E17" s="31" t="s">
        <v>577</v>
      </c>
      <c r="F17" s="90">
        <v>800000</v>
      </c>
      <c r="G17" s="32">
        <v>15.91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44573</v>
      </c>
      <c r="B18" s="32">
        <v>540135</v>
      </c>
      <c r="C18" s="31" t="s">
        <v>1034</v>
      </c>
      <c r="D18" s="31" t="s">
        <v>1037</v>
      </c>
      <c r="E18" s="31" t="s">
        <v>576</v>
      </c>
      <c r="F18" s="90">
        <v>742765</v>
      </c>
      <c r="G18" s="32">
        <v>15.75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44573</v>
      </c>
      <c r="B19" s="32">
        <v>543443</v>
      </c>
      <c r="C19" s="31" t="s">
        <v>1038</v>
      </c>
      <c r="D19" s="31" t="s">
        <v>1039</v>
      </c>
      <c r="E19" s="31" t="s">
        <v>576</v>
      </c>
      <c r="F19" s="90">
        <v>20000</v>
      </c>
      <c r="G19" s="32">
        <v>28.95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44573</v>
      </c>
      <c r="B20" s="32">
        <v>543443</v>
      </c>
      <c r="C20" s="31" t="s">
        <v>1038</v>
      </c>
      <c r="D20" s="31" t="s">
        <v>1040</v>
      </c>
      <c r="E20" s="31" t="s">
        <v>576</v>
      </c>
      <c r="F20" s="90">
        <v>20000</v>
      </c>
      <c r="G20" s="32">
        <v>27.89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44573</v>
      </c>
      <c r="B21" s="32">
        <v>543443</v>
      </c>
      <c r="C21" s="31" t="s">
        <v>1038</v>
      </c>
      <c r="D21" s="31" t="s">
        <v>1041</v>
      </c>
      <c r="E21" s="31" t="s">
        <v>576</v>
      </c>
      <c r="F21" s="90">
        <v>16000</v>
      </c>
      <c r="G21" s="32">
        <v>27.63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44573</v>
      </c>
      <c r="B22" s="32">
        <v>543443</v>
      </c>
      <c r="C22" s="31" t="s">
        <v>1038</v>
      </c>
      <c r="D22" s="31" t="s">
        <v>1041</v>
      </c>
      <c r="E22" s="31" t="s">
        <v>577</v>
      </c>
      <c r="F22" s="90">
        <v>28000</v>
      </c>
      <c r="G22" s="32">
        <v>28.95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44573</v>
      </c>
      <c r="B23" s="32">
        <v>543443</v>
      </c>
      <c r="C23" s="31" t="s">
        <v>1038</v>
      </c>
      <c r="D23" s="31" t="s">
        <v>1042</v>
      </c>
      <c r="E23" s="31" t="s">
        <v>576</v>
      </c>
      <c r="F23" s="90">
        <v>4000</v>
      </c>
      <c r="G23" s="32">
        <v>28.95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44573</v>
      </c>
      <c r="B24" s="32">
        <v>543443</v>
      </c>
      <c r="C24" s="31" t="s">
        <v>1038</v>
      </c>
      <c r="D24" s="31" t="s">
        <v>1042</v>
      </c>
      <c r="E24" s="31" t="s">
        <v>577</v>
      </c>
      <c r="F24" s="90">
        <v>20000</v>
      </c>
      <c r="G24" s="32">
        <v>28.73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44573</v>
      </c>
      <c r="B25" s="32">
        <v>539288</v>
      </c>
      <c r="C25" s="31" t="s">
        <v>878</v>
      </c>
      <c r="D25" s="31" t="s">
        <v>1043</v>
      </c>
      <c r="E25" s="31" t="s">
        <v>576</v>
      </c>
      <c r="F25" s="90">
        <v>29316</v>
      </c>
      <c r="G25" s="32">
        <v>46.04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44573</v>
      </c>
      <c r="B26" s="32">
        <v>543439</v>
      </c>
      <c r="C26" s="31" t="s">
        <v>886</v>
      </c>
      <c r="D26" s="31" t="s">
        <v>911</v>
      </c>
      <c r="E26" s="31" t="s">
        <v>576</v>
      </c>
      <c r="F26" s="90">
        <v>4000</v>
      </c>
      <c r="G26" s="32">
        <v>57.75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44573</v>
      </c>
      <c r="B27" s="32">
        <v>543439</v>
      </c>
      <c r="C27" s="31" t="s">
        <v>886</v>
      </c>
      <c r="D27" s="31" t="s">
        <v>946</v>
      </c>
      <c r="E27" s="31" t="s">
        <v>576</v>
      </c>
      <c r="F27" s="90">
        <v>26000</v>
      </c>
      <c r="G27" s="32">
        <v>57.75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44573</v>
      </c>
      <c r="B28" s="32">
        <v>543439</v>
      </c>
      <c r="C28" s="31" t="s">
        <v>886</v>
      </c>
      <c r="D28" s="31" t="s">
        <v>946</v>
      </c>
      <c r="E28" s="31" t="s">
        <v>577</v>
      </c>
      <c r="F28" s="90">
        <v>18000</v>
      </c>
      <c r="G28" s="32">
        <v>57.75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44573</v>
      </c>
      <c r="B29" s="32">
        <v>543439</v>
      </c>
      <c r="C29" s="31" t="s">
        <v>886</v>
      </c>
      <c r="D29" s="31" t="s">
        <v>911</v>
      </c>
      <c r="E29" s="31" t="s">
        <v>577</v>
      </c>
      <c r="F29" s="90">
        <v>44000</v>
      </c>
      <c r="G29" s="32">
        <v>57.75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44573</v>
      </c>
      <c r="B30" s="32">
        <v>543439</v>
      </c>
      <c r="C30" s="31" t="s">
        <v>886</v>
      </c>
      <c r="D30" s="31" t="s">
        <v>912</v>
      </c>
      <c r="E30" s="31" t="s">
        <v>577</v>
      </c>
      <c r="F30" s="90">
        <v>46000</v>
      </c>
      <c r="G30" s="32">
        <v>57.75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44573</v>
      </c>
      <c r="B31" s="32">
        <v>530249</v>
      </c>
      <c r="C31" s="31" t="s">
        <v>1044</v>
      </c>
      <c r="D31" s="31" t="s">
        <v>950</v>
      </c>
      <c r="E31" s="31" t="s">
        <v>576</v>
      </c>
      <c r="F31" s="90">
        <v>30000</v>
      </c>
      <c r="G31" s="32">
        <v>21.81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44573</v>
      </c>
      <c r="B32" s="32">
        <v>530249</v>
      </c>
      <c r="C32" s="31" t="s">
        <v>1044</v>
      </c>
      <c r="D32" s="31" t="s">
        <v>1045</v>
      </c>
      <c r="E32" s="31" t="s">
        <v>577</v>
      </c>
      <c r="F32" s="90">
        <v>27997</v>
      </c>
      <c r="G32" s="32">
        <v>21.8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44573</v>
      </c>
      <c r="B33" s="32">
        <v>542934</v>
      </c>
      <c r="C33" s="31" t="s">
        <v>1046</v>
      </c>
      <c r="D33" s="31" t="s">
        <v>1047</v>
      </c>
      <c r="E33" s="31" t="s">
        <v>577</v>
      </c>
      <c r="F33" s="90">
        <v>45000</v>
      </c>
      <c r="G33" s="32">
        <v>81.099999999999994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44573</v>
      </c>
      <c r="B34" s="32">
        <v>538476</v>
      </c>
      <c r="C34" s="31" t="s">
        <v>960</v>
      </c>
      <c r="D34" s="31" t="s">
        <v>1048</v>
      </c>
      <c r="E34" s="31" t="s">
        <v>577</v>
      </c>
      <c r="F34" s="90">
        <v>420000</v>
      </c>
      <c r="G34" s="32">
        <v>17.77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44573</v>
      </c>
      <c r="B35" s="32">
        <v>524752</v>
      </c>
      <c r="C35" s="31" t="s">
        <v>1049</v>
      </c>
      <c r="D35" s="31" t="s">
        <v>887</v>
      </c>
      <c r="E35" s="31" t="s">
        <v>577</v>
      </c>
      <c r="F35" s="90">
        <v>56536</v>
      </c>
      <c r="G35" s="32">
        <v>92.9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44573</v>
      </c>
      <c r="B36" s="32">
        <v>542013</v>
      </c>
      <c r="C36" s="31" t="s">
        <v>1050</v>
      </c>
      <c r="D36" s="31" t="s">
        <v>1051</v>
      </c>
      <c r="E36" s="31" t="s">
        <v>577</v>
      </c>
      <c r="F36" s="90">
        <v>44000</v>
      </c>
      <c r="G36" s="32">
        <v>59.01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44573</v>
      </c>
      <c r="B37" s="32">
        <v>542724</v>
      </c>
      <c r="C37" s="31" t="s">
        <v>1052</v>
      </c>
      <c r="D37" s="31" t="s">
        <v>1053</v>
      </c>
      <c r="E37" s="31" t="s">
        <v>576</v>
      </c>
      <c r="F37" s="90">
        <v>610000</v>
      </c>
      <c r="G37" s="32">
        <v>11.43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44573</v>
      </c>
      <c r="B38" s="32">
        <v>542724</v>
      </c>
      <c r="C38" s="31" t="s">
        <v>1052</v>
      </c>
      <c r="D38" s="31" t="s">
        <v>1053</v>
      </c>
      <c r="E38" s="31" t="s">
        <v>577</v>
      </c>
      <c r="F38" s="90">
        <v>610000</v>
      </c>
      <c r="G38" s="32">
        <v>11.43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44573</v>
      </c>
      <c r="B39" s="32">
        <v>542724</v>
      </c>
      <c r="C39" s="31" t="s">
        <v>1052</v>
      </c>
      <c r="D39" s="31" t="s">
        <v>1054</v>
      </c>
      <c r="E39" s="31" t="s">
        <v>577</v>
      </c>
      <c r="F39" s="90">
        <v>362493</v>
      </c>
      <c r="G39" s="32">
        <v>11.43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44573</v>
      </c>
      <c r="B40" s="32">
        <v>539032</v>
      </c>
      <c r="C40" s="31" t="s">
        <v>935</v>
      </c>
      <c r="D40" s="31" t="s">
        <v>859</v>
      </c>
      <c r="E40" s="31" t="s">
        <v>577</v>
      </c>
      <c r="F40" s="90">
        <v>113728</v>
      </c>
      <c r="G40" s="32">
        <v>11.41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44573</v>
      </c>
      <c r="B41" s="32">
        <v>531592</v>
      </c>
      <c r="C41" s="31" t="s">
        <v>947</v>
      </c>
      <c r="D41" s="31" t="s">
        <v>961</v>
      </c>
      <c r="E41" s="31" t="s">
        <v>576</v>
      </c>
      <c r="F41" s="90">
        <v>483623</v>
      </c>
      <c r="G41" s="32">
        <v>10.27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44573</v>
      </c>
      <c r="B42" s="32">
        <v>531592</v>
      </c>
      <c r="C42" s="31" t="s">
        <v>947</v>
      </c>
      <c r="D42" s="31" t="s">
        <v>961</v>
      </c>
      <c r="E42" s="31" t="s">
        <v>577</v>
      </c>
      <c r="F42" s="90">
        <v>2364520</v>
      </c>
      <c r="G42" s="32">
        <v>10.64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44573</v>
      </c>
      <c r="B43" s="32">
        <v>531913</v>
      </c>
      <c r="C43" s="31" t="s">
        <v>962</v>
      </c>
      <c r="D43" s="31" t="s">
        <v>1055</v>
      </c>
      <c r="E43" s="31" t="s">
        <v>577</v>
      </c>
      <c r="F43" s="90">
        <v>28430</v>
      </c>
      <c r="G43" s="32">
        <v>8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44573</v>
      </c>
      <c r="B44" s="32">
        <v>531913</v>
      </c>
      <c r="C44" s="31" t="s">
        <v>962</v>
      </c>
      <c r="D44" s="31" t="s">
        <v>963</v>
      </c>
      <c r="E44" s="31" t="s">
        <v>577</v>
      </c>
      <c r="F44" s="90">
        <v>41923</v>
      </c>
      <c r="G44" s="32">
        <v>8.09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44573</v>
      </c>
      <c r="B45" s="32">
        <v>523277</v>
      </c>
      <c r="C45" s="31" t="s">
        <v>948</v>
      </c>
      <c r="D45" s="31" t="s">
        <v>859</v>
      </c>
      <c r="E45" s="31" t="s">
        <v>576</v>
      </c>
      <c r="F45" s="90">
        <v>7737959</v>
      </c>
      <c r="G45" s="32">
        <v>1.36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44573</v>
      </c>
      <c r="B46" s="32">
        <v>523277</v>
      </c>
      <c r="C46" s="31" t="s">
        <v>948</v>
      </c>
      <c r="D46" s="31" t="s">
        <v>859</v>
      </c>
      <c r="E46" s="31" t="s">
        <v>577</v>
      </c>
      <c r="F46" s="90">
        <v>8937959</v>
      </c>
      <c r="G46" s="32">
        <v>1.38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44573</v>
      </c>
      <c r="B47" s="32">
        <v>523277</v>
      </c>
      <c r="C47" s="31" t="s">
        <v>948</v>
      </c>
      <c r="D47" s="31" t="s">
        <v>965</v>
      </c>
      <c r="E47" s="31" t="s">
        <v>577</v>
      </c>
      <c r="F47" s="90">
        <v>14000000</v>
      </c>
      <c r="G47" s="32">
        <v>1.38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44573</v>
      </c>
      <c r="B48" s="32">
        <v>523277</v>
      </c>
      <c r="C48" s="31" t="s">
        <v>948</v>
      </c>
      <c r="D48" s="31" t="s">
        <v>964</v>
      </c>
      <c r="E48" s="31" t="s">
        <v>576</v>
      </c>
      <c r="F48" s="90">
        <v>11215603</v>
      </c>
      <c r="G48" s="32">
        <v>1.37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44573</v>
      </c>
      <c r="B49" s="32">
        <v>523277</v>
      </c>
      <c r="C49" s="31" t="s">
        <v>948</v>
      </c>
      <c r="D49" s="31" t="s">
        <v>964</v>
      </c>
      <c r="E49" s="31" t="s">
        <v>577</v>
      </c>
      <c r="F49" s="90">
        <v>1300000</v>
      </c>
      <c r="G49" s="32">
        <v>1.37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44573</v>
      </c>
      <c r="B50" s="32">
        <v>523277</v>
      </c>
      <c r="C50" s="31" t="s">
        <v>948</v>
      </c>
      <c r="D50" s="31" t="s">
        <v>961</v>
      </c>
      <c r="E50" s="31" t="s">
        <v>576</v>
      </c>
      <c r="F50" s="90">
        <v>9780804</v>
      </c>
      <c r="G50" s="32">
        <v>1.38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44573</v>
      </c>
      <c r="B51" s="32">
        <v>523277</v>
      </c>
      <c r="C51" s="31" t="s">
        <v>948</v>
      </c>
      <c r="D51" s="31" t="s">
        <v>961</v>
      </c>
      <c r="E51" s="31" t="s">
        <v>577</v>
      </c>
      <c r="F51" s="90">
        <v>6380804</v>
      </c>
      <c r="G51" s="32">
        <v>1.37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44573</v>
      </c>
      <c r="B52" s="32">
        <v>523277</v>
      </c>
      <c r="C52" s="31" t="s">
        <v>948</v>
      </c>
      <c r="D52" s="31" t="s">
        <v>1056</v>
      </c>
      <c r="E52" s="31" t="s">
        <v>577</v>
      </c>
      <c r="F52" s="90">
        <v>7018000</v>
      </c>
      <c r="G52" s="32">
        <v>1.38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44573</v>
      </c>
      <c r="B53" s="32">
        <v>539692</v>
      </c>
      <c r="C53" s="31" t="s">
        <v>1057</v>
      </c>
      <c r="D53" s="31" t="s">
        <v>1058</v>
      </c>
      <c r="E53" s="31" t="s">
        <v>576</v>
      </c>
      <c r="F53" s="90">
        <v>20000</v>
      </c>
      <c r="G53" s="32">
        <v>15.4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44573</v>
      </c>
      <c r="B54" s="32">
        <v>539692</v>
      </c>
      <c r="C54" s="31" t="s">
        <v>1057</v>
      </c>
      <c r="D54" s="31" t="s">
        <v>1059</v>
      </c>
      <c r="E54" s="31" t="s">
        <v>577</v>
      </c>
      <c r="F54" s="90">
        <v>15523</v>
      </c>
      <c r="G54" s="32">
        <v>15.41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44573</v>
      </c>
      <c r="B55" s="32">
        <v>540377</v>
      </c>
      <c r="C55" s="31" t="s">
        <v>888</v>
      </c>
      <c r="D55" s="31" t="s">
        <v>966</v>
      </c>
      <c r="E55" s="31" t="s">
        <v>576</v>
      </c>
      <c r="F55" s="90">
        <v>18000</v>
      </c>
      <c r="G55" s="32">
        <v>26.75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44573</v>
      </c>
      <c r="B56" s="32">
        <v>533506</v>
      </c>
      <c r="C56" s="31" t="s">
        <v>967</v>
      </c>
      <c r="D56" s="31" t="s">
        <v>859</v>
      </c>
      <c r="E56" s="31" t="s">
        <v>576</v>
      </c>
      <c r="F56" s="90">
        <v>13304985</v>
      </c>
      <c r="G56" s="32">
        <v>6.52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44573</v>
      </c>
      <c r="B57" s="32">
        <v>533506</v>
      </c>
      <c r="C57" s="31" t="s">
        <v>967</v>
      </c>
      <c r="D57" s="31" t="s">
        <v>859</v>
      </c>
      <c r="E57" s="31" t="s">
        <v>577</v>
      </c>
      <c r="F57" s="90">
        <v>7958253</v>
      </c>
      <c r="G57" s="32">
        <v>6.67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44573</v>
      </c>
      <c r="B58" s="32">
        <v>542924</v>
      </c>
      <c r="C58" s="31" t="s">
        <v>949</v>
      </c>
      <c r="D58" s="31" t="s">
        <v>950</v>
      </c>
      <c r="E58" s="31" t="s">
        <v>577</v>
      </c>
      <c r="F58" s="90">
        <v>34500</v>
      </c>
      <c r="G58" s="32">
        <v>25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44573</v>
      </c>
      <c r="B59" s="32">
        <v>532154</v>
      </c>
      <c r="C59" s="31" t="s">
        <v>1060</v>
      </c>
      <c r="D59" s="31" t="s">
        <v>859</v>
      </c>
      <c r="E59" s="31" t="s">
        <v>576</v>
      </c>
      <c r="F59" s="90">
        <v>2850000</v>
      </c>
      <c r="G59" s="32">
        <v>0.92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44573</v>
      </c>
      <c r="B60" s="32">
        <v>539679</v>
      </c>
      <c r="C60" s="31" t="s">
        <v>1061</v>
      </c>
      <c r="D60" s="31" t="s">
        <v>1062</v>
      </c>
      <c r="E60" s="31" t="s">
        <v>576</v>
      </c>
      <c r="F60" s="90">
        <v>46201</v>
      </c>
      <c r="G60" s="32">
        <v>12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44573</v>
      </c>
      <c r="B61" s="32">
        <v>539679</v>
      </c>
      <c r="C61" s="31" t="s">
        <v>1061</v>
      </c>
      <c r="D61" s="31" t="s">
        <v>1063</v>
      </c>
      <c r="E61" s="31" t="s">
        <v>577</v>
      </c>
      <c r="F61" s="90">
        <v>50000</v>
      </c>
      <c r="G61" s="32">
        <v>12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44573</v>
      </c>
      <c r="B62" s="32">
        <v>539679</v>
      </c>
      <c r="C62" s="20" t="s">
        <v>1061</v>
      </c>
      <c r="D62" s="20" t="s">
        <v>1064</v>
      </c>
      <c r="E62" s="31" t="s">
        <v>577</v>
      </c>
      <c r="F62" s="90">
        <v>100000</v>
      </c>
      <c r="G62" s="32">
        <v>12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44573</v>
      </c>
      <c r="B63" s="32">
        <v>539679</v>
      </c>
      <c r="C63" s="31" t="s">
        <v>1061</v>
      </c>
      <c r="D63" s="31" t="s">
        <v>1065</v>
      </c>
      <c r="E63" s="31" t="s">
        <v>577</v>
      </c>
      <c r="F63" s="90">
        <v>100000</v>
      </c>
      <c r="G63" s="32">
        <v>12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44573</v>
      </c>
      <c r="B64" s="32">
        <v>539679</v>
      </c>
      <c r="C64" s="31" t="s">
        <v>1061</v>
      </c>
      <c r="D64" s="31" t="s">
        <v>1066</v>
      </c>
      <c r="E64" s="31" t="s">
        <v>576</v>
      </c>
      <c r="F64" s="90">
        <v>194709</v>
      </c>
      <c r="G64" s="32">
        <v>12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44573</v>
      </c>
      <c r="B65" s="32">
        <v>531328</v>
      </c>
      <c r="C65" s="31" t="s">
        <v>1067</v>
      </c>
      <c r="D65" s="31" t="s">
        <v>1068</v>
      </c>
      <c r="E65" s="31" t="s">
        <v>577</v>
      </c>
      <c r="F65" s="90">
        <v>187021</v>
      </c>
      <c r="G65" s="32">
        <v>10.59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44573</v>
      </c>
      <c r="B66" s="32">
        <v>531328</v>
      </c>
      <c r="C66" s="31" t="s">
        <v>1067</v>
      </c>
      <c r="D66" s="31" t="s">
        <v>1069</v>
      </c>
      <c r="E66" s="31" t="s">
        <v>576</v>
      </c>
      <c r="F66" s="90">
        <v>200000</v>
      </c>
      <c r="G66" s="32">
        <v>10.58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44573</v>
      </c>
      <c r="B67" s="32">
        <v>508306</v>
      </c>
      <c r="C67" s="31" t="s">
        <v>968</v>
      </c>
      <c r="D67" s="31" t="s">
        <v>1070</v>
      </c>
      <c r="E67" s="31" t="s">
        <v>576</v>
      </c>
      <c r="F67" s="90">
        <v>100</v>
      </c>
      <c r="G67" s="32">
        <v>35.450000000000003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44573</v>
      </c>
      <c r="B68" s="32">
        <v>508306</v>
      </c>
      <c r="C68" s="31" t="s">
        <v>968</v>
      </c>
      <c r="D68" s="31" t="s">
        <v>1070</v>
      </c>
      <c r="E68" s="31" t="s">
        <v>577</v>
      </c>
      <c r="F68" s="90">
        <v>4879</v>
      </c>
      <c r="G68" s="32">
        <v>35.42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44573</v>
      </c>
      <c r="B69" s="32">
        <v>511000</v>
      </c>
      <c r="C69" s="31" t="s">
        <v>1071</v>
      </c>
      <c r="D69" s="31" t="s">
        <v>961</v>
      </c>
      <c r="E69" s="31" t="s">
        <v>577</v>
      </c>
      <c r="F69" s="90">
        <v>100000</v>
      </c>
      <c r="G69" s="32">
        <v>2.31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44573</v>
      </c>
      <c r="B70" s="32">
        <v>511000</v>
      </c>
      <c r="C70" s="31" t="s">
        <v>1071</v>
      </c>
      <c r="D70" s="31" t="s">
        <v>1072</v>
      </c>
      <c r="E70" s="31" t="s">
        <v>576</v>
      </c>
      <c r="F70" s="90">
        <v>58599</v>
      </c>
      <c r="G70" s="32">
        <v>2.31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44573</v>
      </c>
      <c r="B71" s="32">
        <v>542677</v>
      </c>
      <c r="C71" s="31" t="s">
        <v>1073</v>
      </c>
      <c r="D71" s="31" t="s">
        <v>1074</v>
      </c>
      <c r="E71" s="31" t="s">
        <v>576</v>
      </c>
      <c r="F71" s="90">
        <v>24281</v>
      </c>
      <c r="G71" s="32">
        <v>16.98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44573</v>
      </c>
      <c r="B72" s="32">
        <v>539519</v>
      </c>
      <c r="C72" s="31" t="s">
        <v>1075</v>
      </c>
      <c r="D72" s="31" t="s">
        <v>859</v>
      </c>
      <c r="E72" s="31" t="s">
        <v>576</v>
      </c>
      <c r="F72" s="90">
        <v>100000</v>
      </c>
      <c r="G72" s="32">
        <v>20.9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44573</v>
      </c>
      <c r="B73" s="32">
        <v>539519</v>
      </c>
      <c r="C73" s="31" t="s">
        <v>1075</v>
      </c>
      <c r="D73" s="31" t="s">
        <v>959</v>
      </c>
      <c r="E73" s="31" t="s">
        <v>577</v>
      </c>
      <c r="F73" s="90">
        <v>97666</v>
      </c>
      <c r="G73" s="32">
        <v>20.9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44573</v>
      </c>
      <c r="B74" s="32">
        <v>526622</v>
      </c>
      <c r="C74" s="31" t="s">
        <v>1076</v>
      </c>
      <c r="D74" s="31" t="s">
        <v>1077</v>
      </c>
      <c r="E74" s="31" t="s">
        <v>576</v>
      </c>
      <c r="F74" s="90">
        <v>4328773</v>
      </c>
      <c r="G74" s="32">
        <v>2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44573</v>
      </c>
      <c r="B75" s="32">
        <v>526622</v>
      </c>
      <c r="C75" s="31" t="s">
        <v>1076</v>
      </c>
      <c r="D75" s="31" t="s">
        <v>887</v>
      </c>
      <c r="E75" s="31" t="s">
        <v>577</v>
      </c>
      <c r="F75" s="90">
        <v>2500000</v>
      </c>
      <c r="G75" s="32">
        <v>2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44573</v>
      </c>
      <c r="B76" s="32">
        <v>531834</v>
      </c>
      <c r="C76" s="31" t="s">
        <v>1078</v>
      </c>
      <c r="D76" s="31" t="s">
        <v>1079</v>
      </c>
      <c r="E76" s="31" t="s">
        <v>576</v>
      </c>
      <c r="F76" s="90">
        <v>21075</v>
      </c>
      <c r="G76" s="32">
        <v>14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44573</v>
      </c>
      <c r="B77" s="32">
        <v>543207</v>
      </c>
      <c r="C77" s="31" t="s">
        <v>1080</v>
      </c>
      <c r="D77" s="31" t="s">
        <v>1081</v>
      </c>
      <c r="E77" s="31" t="s">
        <v>576</v>
      </c>
      <c r="F77" s="90">
        <v>187667</v>
      </c>
      <c r="G77" s="32">
        <v>15.85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44573</v>
      </c>
      <c r="B78" s="32">
        <v>543207</v>
      </c>
      <c r="C78" s="31" t="s">
        <v>1080</v>
      </c>
      <c r="D78" s="31" t="s">
        <v>1081</v>
      </c>
      <c r="E78" s="31" t="s">
        <v>577</v>
      </c>
      <c r="F78" s="90">
        <v>73403</v>
      </c>
      <c r="G78" s="32">
        <v>16.29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44573</v>
      </c>
      <c r="B79" s="32">
        <v>530557</v>
      </c>
      <c r="C79" s="31" t="s">
        <v>1082</v>
      </c>
      <c r="D79" s="31" t="s">
        <v>961</v>
      </c>
      <c r="E79" s="31" t="s">
        <v>576</v>
      </c>
      <c r="F79" s="90">
        <v>3033250</v>
      </c>
      <c r="G79" s="32">
        <v>2.31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44573</v>
      </c>
      <c r="B80" s="32">
        <v>530557</v>
      </c>
      <c r="C80" s="31" t="s">
        <v>1082</v>
      </c>
      <c r="D80" s="31" t="s">
        <v>961</v>
      </c>
      <c r="E80" s="31" t="s">
        <v>577</v>
      </c>
      <c r="F80" s="90">
        <v>2633250</v>
      </c>
      <c r="G80" s="32">
        <v>2.34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44573</v>
      </c>
      <c r="B81" s="32">
        <v>530557</v>
      </c>
      <c r="C81" s="31" t="s">
        <v>1082</v>
      </c>
      <c r="D81" s="31" t="s">
        <v>887</v>
      </c>
      <c r="E81" s="31" t="s">
        <v>576</v>
      </c>
      <c r="F81" s="90">
        <v>2</v>
      </c>
      <c r="G81" s="32">
        <v>2.3199999999999998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44573</v>
      </c>
      <c r="B82" s="32">
        <v>530557</v>
      </c>
      <c r="C82" s="31" t="s">
        <v>1082</v>
      </c>
      <c r="D82" s="31" t="s">
        <v>887</v>
      </c>
      <c r="E82" s="31" t="s">
        <v>577</v>
      </c>
      <c r="F82" s="90">
        <v>5247191</v>
      </c>
      <c r="G82" s="32">
        <v>2.34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44573</v>
      </c>
      <c r="B83" s="32">
        <v>530557</v>
      </c>
      <c r="C83" s="31" t="s">
        <v>1082</v>
      </c>
      <c r="D83" s="31" t="s">
        <v>1083</v>
      </c>
      <c r="E83" s="31" t="s">
        <v>577</v>
      </c>
      <c r="F83" s="90">
        <v>4538147</v>
      </c>
      <c r="G83" s="32">
        <v>2.34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44573</v>
      </c>
      <c r="B84" s="32">
        <v>530557</v>
      </c>
      <c r="C84" s="31" t="s">
        <v>1082</v>
      </c>
      <c r="D84" s="31" t="s">
        <v>859</v>
      </c>
      <c r="E84" s="31" t="s">
        <v>576</v>
      </c>
      <c r="F84" s="90">
        <v>4300033</v>
      </c>
      <c r="G84" s="32">
        <v>2.3199999999999998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44573</v>
      </c>
      <c r="B85" s="32">
        <v>530557</v>
      </c>
      <c r="C85" s="31" t="s">
        <v>1082</v>
      </c>
      <c r="D85" s="31" t="s">
        <v>859</v>
      </c>
      <c r="E85" s="31" t="s">
        <v>577</v>
      </c>
      <c r="F85" s="90">
        <v>5100031</v>
      </c>
      <c r="G85" s="32">
        <v>2.34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44573</v>
      </c>
      <c r="B86" s="32">
        <v>532340</v>
      </c>
      <c r="C86" s="31" t="s">
        <v>1084</v>
      </c>
      <c r="D86" s="31" t="s">
        <v>1085</v>
      </c>
      <c r="E86" s="31" t="s">
        <v>577</v>
      </c>
      <c r="F86" s="90">
        <v>88433</v>
      </c>
      <c r="G86" s="32">
        <v>7.9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44573</v>
      </c>
      <c r="B87" s="32">
        <v>540386</v>
      </c>
      <c r="C87" s="31" t="s">
        <v>969</v>
      </c>
      <c r="D87" s="31" t="s">
        <v>1086</v>
      </c>
      <c r="E87" s="31" t="s">
        <v>576</v>
      </c>
      <c r="F87" s="90">
        <v>51000</v>
      </c>
      <c r="G87" s="32">
        <v>33.9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44573</v>
      </c>
      <c r="B88" s="32">
        <v>540386</v>
      </c>
      <c r="C88" s="31" t="s">
        <v>969</v>
      </c>
      <c r="D88" s="31" t="s">
        <v>1086</v>
      </c>
      <c r="E88" s="31" t="s">
        <v>577</v>
      </c>
      <c r="F88" s="90">
        <v>51000</v>
      </c>
      <c r="G88" s="32">
        <v>33.89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44573</v>
      </c>
      <c r="B89" s="32">
        <v>540386</v>
      </c>
      <c r="C89" s="31" t="s">
        <v>969</v>
      </c>
      <c r="D89" s="31" t="s">
        <v>1087</v>
      </c>
      <c r="E89" s="31" t="s">
        <v>576</v>
      </c>
      <c r="F89" s="90">
        <v>51000</v>
      </c>
      <c r="G89" s="32">
        <v>33.89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44573</v>
      </c>
      <c r="B90" s="32">
        <v>540386</v>
      </c>
      <c r="C90" s="31" t="s">
        <v>969</v>
      </c>
      <c r="D90" s="31" t="s">
        <v>1087</v>
      </c>
      <c r="E90" s="31" t="s">
        <v>577</v>
      </c>
      <c r="F90" s="90">
        <v>51000</v>
      </c>
      <c r="G90" s="32">
        <v>33.9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44573</v>
      </c>
      <c r="B91" s="32">
        <v>539291</v>
      </c>
      <c r="C91" s="31" t="s">
        <v>1088</v>
      </c>
      <c r="D91" s="31" t="s">
        <v>1089</v>
      </c>
      <c r="E91" s="31" t="s">
        <v>577</v>
      </c>
      <c r="F91" s="90">
        <v>20000</v>
      </c>
      <c r="G91" s="32">
        <v>16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44573</v>
      </c>
      <c r="B92" s="32">
        <v>538860</v>
      </c>
      <c r="C92" s="31" t="s">
        <v>1090</v>
      </c>
      <c r="D92" s="31" t="s">
        <v>859</v>
      </c>
      <c r="E92" s="31" t="s">
        <v>576</v>
      </c>
      <c r="F92" s="90">
        <v>600000</v>
      </c>
      <c r="G92" s="32">
        <v>3.88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44573</v>
      </c>
      <c r="B93" s="32">
        <v>500327</v>
      </c>
      <c r="C93" s="31" t="s">
        <v>1091</v>
      </c>
      <c r="D93" s="31" t="s">
        <v>961</v>
      </c>
      <c r="E93" s="31" t="s">
        <v>576</v>
      </c>
      <c r="F93" s="90">
        <v>1188220</v>
      </c>
      <c r="G93" s="32">
        <v>16.03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44573</v>
      </c>
      <c r="B94" s="32">
        <v>500327</v>
      </c>
      <c r="C94" s="31" t="s">
        <v>1091</v>
      </c>
      <c r="D94" s="31" t="s">
        <v>961</v>
      </c>
      <c r="E94" s="31" t="s">
        <v>577</v>
      </c>
      <c r="F94" s="90">
        <v>2220001</v>
      </c>
      <c r="G94" s="32">
        <v>16.03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44573</v>
      </c>
      <c r="B95" s="32">
        <v>500327</v>
      </c>
      <c r="C95" s="31" t="s">
        <v>1091</v>
      </c>
      <c r="D95" s="31" t="s">
        <v>1083</v>
      </c>
      <c r="E95" s="31" t="s">
        <v>576</v>
      </c>
      <c r="F95" s="90">
        <v>1500000</v>
      </c>
      <c r="G95" s="32">
        <v>16.03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44573</v>
      </c>
      <c r="B96" s="32">
        <v>500327</v>
      </c>
      <c r="C96" s="31" t="s">
        <v>1091</v>
      </c>
      <c r="D96" s="31" t="s">
        <v>1083</v>
      </c>
      <c r="E96" s="31" t="s">
        <v>577</v>
      </c>
      <c r="F96" s="90">
        <v>1500000</v>
      </c>
      <c r="G96" s="32">
        <v>16.03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44573</v>
      </c>
      <c r="B97" s="32">
        <v>533239</v>
      </c>
      <c r="C97" s="31" t="s">
        <v>1092</v>
      </c>
      <c r="D97" s="31" t="s">
        <v>1093</v>
      </c>
      <c r="E97" s="31" t="s">
        <v>576</v>
      </c>
      <c r="F97" s="90">
        <v>907568</v>
      </c>
      <c r="G97" s="32">
        <v>9.14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44573</v>
      </c>
      <c r="B98" s="32">
        <v>533239</v>
      </c>
      <c r="C98" s="31" t="s">
        <v>1092</v>
      </c>
      <c r="D98" s="31" t="s">
        <v>1093</v>
      </c>
      <c r="E98" s="31" t="s">
        <v>577</v>
      </c>
      <c r="F98" s="90">
        <v>295791</v>
      </c>
      <c r="G98" s="32">
        <v>9.31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44573</v>
      </c>
      <c r="B99" s="32">
        <v>511557</v>
      </c>
      <c r="C99" s="31" t="s">
        <v>1094</v>
      </c>
      <c r="D99" s="31" t="s">
        <v>1095</v>
      </c>
      <c r="E99" s="31" t="s">
        <v>576</v>
      </c>
      <c r="F99" s="90">
        <v>25000</v>
      </c>
      <c r="G99" s="32">
        <v>41.95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44573</v>
      </c>
      <c r="B100" s="32">
        <v>511557</v>
      </c>
      <c r="C100" s="31" t="s">
        <v>1094</v>
      </c>
      <c r="D100" s="31" t="s">
        <v>1095</v>
      </c>
      <c r="E100" s="31" t="s">
        <v>577</v>
      </c>
      <c r="F100" s="90">
        <v>50000</v>
      </c>
      <c r="G100" s="32">
        <v>41.2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44573</v>
      </c>
      <c r="B101" s="32">
        <v>543375</v>
      </c>
      <c r="C101" s="31" t="s">
        <v>970</v>
      </c>
      <c r="D101" s="31" t="s">
        <v>1096</v>
      </c>
      <c r="E101" s="31" t="s">
        <v>576</v>
      </c>
      <c r="F101" s="90">
        <v>70000</v>
      </c>
      <c r="G101" s="32">
        <v>24.34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44573</v>
      </c>
      <c r="B102" s="32">
        <v>531869</v>
      </c>
      <c r="C102" s="31" t="s">
        <v>971</v>
      </c>
      <c r="D102" s="31" t="s">
        <v>1097</v>
      </c>
      <c r="E102" s="31" t="s">
        <v>577</v>
      </c>
      <c r="F102" s="90">
        <v>100000</v>
      </c>
      <c r="G102" s="32">
        <v>43.15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44573</v>
      </c>
      <c r="B103" s="32">
        <v>531869</v>
      </c>
      <c r="C103" s="31" t="s">
        <v>971</v>
      </c>
      <c r="D103" s="31" t="s">
        <v>859</v>
      </c>
      <c r="E103" s="31" t="s">
        <v>576</v>
      </c>
      <c r="F103" s="90">
        <v>280004</v>
      </c>
      <c r="G103" s="32">
        <v>43.15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44573</v>
      </c>
      <c r="B104" s="32">
        <v>531869</v>
      </c>
      <c r="C104" s="31" t="s">
        <v>971</v>
      </c>
      <c r="D104" s="31" t="s">
        <v>859</v>
      </c>
      <c r="E104" s="31" t="s">
        <v>577</v>
      </c>
      <c r="F104" s="90">
        <v>280004</v>
      </c>
      <c r="G104" s="32">
        <v>43.15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44573</v>
      </c>
      <c r="B105" s="32">
        <v>531569</v>
      </c>
      <c r="C105" s="31" t="s">
        <v>1098</v>
      </c>
      <c r="D105" s="31" t="s">
        <v>1099</v>
      </c>
      <c r="E105" s="31" t="s">
        <v>576</v>
      </c>
      <c r="F105" s="90">
        <v>25571</v>
      </c>
      <c r="G105" s="32">
        <v>43.6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44573</v>
      </c>
      <c r="B106" s="32">
        <v>531569</v>
      </c>
      <c r="C106" s="31" t="s">
        <v>1098</v>
      </c>
      <c r="D106" s="31" t="s">
        <v>1099</v>
      </c>
      <c r="E106" s="31" t="s">
        <v>577</v>
      </c>
      <c r="F106" s="90">
        <v>82432</v>
      </c>
      <c r="G106" s="32">
        <v>43.6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44573</v>
      </c>
      <c r="B107" s="32">
        <v>540782</v>
      </c>
      <c r="C107" s="31" t="s">
        <v>1100</v>
      </c>
      <c r="D107" s="31" t="s">
        <v>1101</v>
      </c>
      <c r="E107" s="31" t="s">
        <v>576</v>
      </c>
      <c r="F107" s="90">
        <v>100000</v>
      </c>
      <c r="G107" s="32">
        <v>15.01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44573</v>
      </c>
      <c r="B108" s="32">
        <v>540782</v>
      </c>
      <c r="C108" s="31" t="s">
        <v>1100</v>
      </c>
      <c r="D108" s="31" t="s">
        <v>1102</v>
      </c>
      <c r="E108" s="31" t="s">
        <v>577</v>
      </c>
      <c r="F108" s="90">
        <v>90000</v>
      </c>
      <c r="G108" s="32">
        <v>15.01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44573</v>
      </c>
      <c r="B109" s="32">
        <v>516110</v>
      </c>
      <c r="C109" s="31" t="s">
        <v>972</v>
      </c>
      <c r="D109" s="31" t="s">
        <v>934</v>
      </c>
      <c r="E109" s="31" t="s">
        <v>576</v>
      </c>
      <c r="F109" s="90">
        <v>211418</v>
      </c>
      <c r="G109" s="32">
        <v>24.02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44573</v>
      </c>
      <c r="B110" s="32">
        <v>516110</v>
      </c>
      <c r="C110" s="31" t="s">
        <v>972</v>
      </c>
      <c r="D110" s="31" t="s">
        <v>934</v>
      </c>
      <c r="E110" s="31" t="s">
        <v>577</v>
      </c>
      <c r="F110" s="90">
        <v>221163</v>
      </c>
      <c r="G110" s="32">
        <v>23.93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44573</v>
      </c>
      <c r="B111" s="32">
        <v>516110</v>
      </c>
      <c r="C111" s="31" t="s">
        <v>972</v>
      </c>
      <c r="D111" s="31" t="s">
        <v>1103</v>
      </c>
      <c r="E111" s="31" t="s">
        <v>577</v>
      </c>
      <c r="F111" s="90">
        <v>200000</v>
      </c>
      <c r="G111" s="32">
        <v>24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44573</v>
      </c>
      <c r="B112" s="32">
        <v>539526</v>
      </c>
      <c r="C112" s="31" t="s">
        <v>1104</v>
      </c>
      <c r="D112" s="31" t="s">
        <v>859</v>
      </c>
      <c r="E112" s="31" t="s">
        <v>576</v>
      </c>
      <c r="F112" s="90">
        <v>4</v>
      </c>
      <c r="G112" s="32">
        <v>2.87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44573</v>
      </c>
      <c r="B113" s="32">
        <v>539526</v>
      </c>
      <c r="C113" s="31" t="s">
        <v>1104</v>
      </c>
      <c r="D113" s="31" t="s">
        <v>859</v>
      </c>
      <c r="E113" s="31" t="s">
        <v>577</v>
      </c>
      <c r="F113" s="90">
        <v>900004</v>
      </c>
      <c r="G113" s="32">
        <v>2.87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44573</v>
      </c>
      <c r="B114" s="32">
        <v>538875</v>
      </c>
      <c r="C114" s="31" t="s">
        <v>889</v>
      </c>
      <c r="D114" s="31" t="s">
        <v>936</v>
      </c>
      <c r="E114" s="31" t="s">
        <v>577</v>
      </c>
      <c r="F114" s="90">
        <v>100000</v>
      </c>
      <c r="G114" s="32">
        <v>15.68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44573</v>
      </c>
      <c r="B115" s="32">
        <v>538875</v>
      </c>
      <c r="C115" s="31" t="s">
        <v>889</v>
      </c>
      <c r="D115" s="31" t="s">
        <v>937</v>
      </c>
      <c r="E115" s="31" t="s">
        <v>577</v>
      </c>
      <c r="F115" s="90">
        <v>50000</v>
      </c>
      <c r="G115" s="32">
        <v>15.65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44573</v>
      </c>
      <c r="B116" s="32">
        <v>538875</v>
      </c>
      <c r="C116" s="31" t="s">
        <v>889</v>
      </c>
      <c r="D116" s="31" t="s">
        <v>1105</v>
      </c>
      <c r="E116" s="31" t="s">
        <v>577</v>
      </c>
      <c r="F116" s="90">
        <v>150000</v>
      </c>
      <c r="G116" s="32">
        <v>15.66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44573</v>
      </c>
      <c r="B117" s="32">
        <v>538875</v>
      </c>
      <c r="C117" s="31" t="s">
        <v>889</v>
      </c>
      <c r="D117" s="31" t="s">
        <v>1106</v>
      </c>
      <c r="E117" s="31" t="s">
        <v>576</v>
      </c>
      <c r="F117" s="90">
        <v>50000</v>
      </c>
      <c r="G117" s="32">
        <v>15.65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44573</v>
      </c>
      <c r="B118" s="32">
        <v>539217</v>
      </c>
      <c r="C118" s="31" t="s">
        <v>973</v>
      </c>
      <c r="D118" s="31" t="s">
        <v>859</v>
      </c>
      <c r="E118" s="31" t="s">
        <v>576</v>
      </c>
      <c r="F118" s="90">
        <v>650000</v>
      </c>
      <c r="G118" s="32">
        <v>2.33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44573</v>
      </c>
      <c r="B119" s="32">
        <v>539217</v>
      </c>
      <c r="C119" s="31" t="s">
        <v>973</v>
      </c>
      <c r="D119" s="31" t="s">
        <v>974</v>
      </c>
      <c r="E119" s="31" t="s">
        <v>576</v>
      </c>
      <c r="F119" s="90">
        <v>500000</v>
      </c>
      <c r="G119" s="32">
        <v>2.33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44573</v>
      </c>
      <c r="B120" s="32">
        <v>538733</v>
      </c>
      <c r="C120" s="31" t="s">
        <v>1107</v>
      </c>
      <c r="D120" s="31" t="s">
        <v>1108</v>
      </c>
      <c r="E120" s="31" t="s">
        <v>577</v>
      </c>
      <c r="F120" s="90">
        <v>60144</v>
      </c>
      <c r="G120" s="32">
        <v>14.13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44573</v>
      </c>
      <c r="B121" s="32">
        <v>530419</v>
      </c>
      <c r="C121" s="31" t="s">
        <v>1109</v>
      </c>
      <c r="D121" s="31" t="s">
        <v>1110</v>
      </c>
      <c r="E121" s="31" t="s">
        <v>576</v>
      </c>
      <c r="F121" s="90">
        <v>47000</v>
      </c>
      <c r="G121" s="32">
        <v>43.89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44573</v>
      </c>
      <c r="B122" s="32">
        <v>530419</v>
      </c>
      <c r="C122" s="31" t="s">
        <v>1109</v>
      </c>
      <c r="D122" s="31" t="s">
        <v>1110</v>
      </c>
      <c r="E122" s="31" t="s">
        <v>577</v>
      </c>
      <c r="F122" s="90">
        <v>33000</v>
      </c>
      <c r="G122" s="32">
        <v>46.74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44573</v>
      </c>
      <c r="B123" s="32">
        <v>530419</v>
      </c>
      <c r="C123" s="31" t="s">
        <v>1109</v>
      </c>
      <c r="D123" s="31" t="s">
        <v>1111</v>
      </c>
      <c r="E123" s="31" t="s">
        <v>576</v>
      </c>
      <c r="F123" s="90">
        <v>48369</v>
      </c>
      <c r="G123" s="32">
        <v>46.99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44573</v>
      </c>
      <c r="B124" s="32">
        <v>530419</v>
      </c>
      <c r="C124" s="31" t="s">
        <v>1109</v>
      </c>
      <c r="D124" s="31" t="s">
        <v>1111</v>
      </c>
      <c r="E124" s="31" t="s">
        <v>577</v>
      </c>
      <c r="F124" s="90">
        <v>1369</v>
      </c>
      <c r="G124" s="32">
        <v>47.35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44573</v>
      </c>
      <c r="B125" s="32">
        <v>542025</v>
      </c>
      <c r="C125" s="31" t="s">
        <v>1112</v>
      </c>
      <c r="D125" s="31" t="s">
        <v>1113</v>
      </c>
      <c r="E125" s="31" t="s">
        <v>576</v>
      </c>
      <c r="F125" s="90">
        <v>1104000</v>
      </c>
      <c r="G125" s="32">
        <v>1.27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44573</v>
      </c>
      <c r="B126" s="32">
        <v>542025</v>
      </c>
      <c r="C126" s="31" t="s">
        <v>1112</v>
      </c>
      <c r="D126" s="31" t="s">
        <v>979</v>
      </c>
      <c r="E126" s="31" t="s">
        <v>576</v>
      </c>
      <c r="F126" s="90">
        <v>1248000</v>
      </c>
      <c r="G126" s="32">
        <v>1.38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44573</v>
      </c>
      <c r="B127" s="32">
        <v>542025</v>
      </c>
      <c r="C127" s="31" t="s">
        <v>1112</v>
      </c>
      <c r="D127" s="31" t="s">
        <v>1113</v>
      </c>
      <c r="E127" s="31" t="s">
        <v>577</v>
      </c>
      <c r="F127" s="90">
        <v>1104000</v>
      </c>
      <c r="G127" s="32">
        <v>1.39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44573</v>
      </c>
      <c r="B128" s="32">
        <v>542025</v>
      </c>
      <c r="C128" s="31" t="s">
        <v>1112</v>
      </c>
      <c r="D128" s="31" t="s">
        <v>1114</v>
      </c>
      <c r="E128" s="31" t="s">
        <v>576</v>
      </c>
      <c r="F128" s="90">
        <v>1776000</v>
      </c>
      <c r="G128" s="32">
        <v>1.27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44573</v>
      </c>
      <c r="B129" s="32">
        <v>542025</v>
      </c>
      <c r="C129" s="31" t="s">
        <v>1112</v>
      </c>
      <c r="D129" s="31" t="s">
        <v>1114</v>
      </c>
      <c r="E129" s="31" t="s">
        <v>577</v>
      </c>
      <c r="F129" s="90">
        <v>1008000</v>
      </c>
      <c r="G129" s="32">
        <v>1.39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44573</v>
      </c>
      <c r="B130" s="32">
        <v>542025</v>
      </c>
      <c r="C130" s="31" t="s">
        <v>1112</v>
      </c>
      <c r="D130" s="31" t="s">
        <v>1115</v>
      </c>
      <c r="E130" s="31" t="s">
        <v>576</v>
      </c>
      <c r="F130" s="90">
        <v>1536000</v>
      </c>
      <c r="G130" s="32">
        <v>1.39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44573</v>
      </c>
      <c r="B131" s="32">
        <v>542025</v>
      </c>
      <c r="C131" s="31" t="s">
        <v>1112</v>
      </c>
      <c r="D131" s="31" t="s">
        <v>1115</v>
      </c>
      <c r="E131" s="31" t="s">
        <v>577</v>
      </c>
      <c r="F131" s="90">
        <v>960000</v>
      </c>
      <c r="G131" s="32">
        <v>1.27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44573</v>
      </c>
      <c r="B132" s="32">
        <v>542025</v>
      </c>
      <c r="C132" s="31" t="s">
        <v>1112</v>
      </c>
      <c r="D132" s="31" t="s">
        <v>859</v>
      </c>
      <c r="E132" s="31" t="s">
        <v>576</v>
      </c>
      <c r="F132" s="90">
        <v>1776000</v>
      </c>
      <c r="G132" s="32">
        <v>1.3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44573</v>
      </c>
      <c r="B133" s="32">
        <v>542025</v>
      </c>
      <c r="C133" s="31" t="s">
        <v>1112</v>
      </c>
      <c r="D133" s="31" t="s">
        <v>859</v>
      </c>
      <c r="E133" s="31" t="s">
        <v>577</v>
      </c>
      <c r="F133" s="90">
        <v>4176000</v>
      </c>
      <c r="G133" s="32">
        <v>1.37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44573</v>
      </c>
      <c r="B134" s="32">
        <v>542025</v>
      </c>
      <c r="C134" s="31" t="s">
        <v>1112</v>
      </c>
      <c r="D134" s="31" t="s">
        <v>1116</v>
      </c>
      <c r="E134" s="31" t="s">
        <v>577</v>
      </c>
      <c r="F134" s="90">
        <v>2976000</v>
      </c>
      <c r="G134" s="32">
        <v>1.37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44573</v>
      </c>
      <c r="B135" s="32">
        <v>542025</v>
      </c>
      <c r="C135" s="31" t="s">
        <v>1112</v>
      </c>
      <c r="D135" s="31" t="s">
        <v>1117</v>
      </c>
      <c r="E135" s="31" t="s">
        <v>576</v>
      </c>
      <c r="F135" s="90">
        <v>960000</v>
      </c>
      <c r="G135" s="32">
        <v>1.32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44573</v>
      </c>
      <c r="B136" s="32">
        <v>542025</v>
      </c>
      <c r="C136" s="31" t="s">
        <v>1112</v>
      </c>
      <c r="D136" s="31" t="s">
        <v>1118</v>
      </c>
      <c r="E136" s="31" t="s">
        <v>577</v>
      </c>
      <c r="F136" s="90">
        <v>960000</v>
      </c>
      <c r="G136" s="32">
        <v>1.39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44573</v>
      </c>
      <c r="B137" s="32">
        <v>542025</v>
      </c>
      <c r="C137" s="31" t="s">
        <v>1112</v>
      </c>
      <c r="D137" s="31" t="s">
        <v>887</v>
      </c>
      <c r="E137" s="31" t="s">
        <v>577</v>
      </c>
      <c r="F137" s="90">
        <v>1056000</v>
      </c>
      <c r="G137" s="32">
        <v>1.39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44573</v>
      </c>
      <c r="B138" s="32">
        <v>542025</v>
      </c>
      <c r="C138" s="31" t="s">
        <v>1112</v>
      </c>
      <c r="D138" s="31" t="s">
        <v>1119</v>
      </c>
      <c r="E138" s="31" t="s">
        <v>577</v>
      </c>
      <c r="F138" s="90">
        <v>1008000</v>
      </c>
      <c r="G138" s="32">
        <v>1.39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44573</v>
      </c>
      <c r="B139" s="32">
        <v>542025</v>
      </c>
      <c r="C139" s="31" t="s">
        <v>1112</v>
      </c>
      <c r="D139" s="31" t="s">
        <v>1120</v>
      </c>
      <c r="E139" s="31" t="s">
        <v>576</v>
      </c>
      <c r="F139" s="90">
        <v>480000</v>
      </c>
      <c r="G139" s="32">
        <v>1.36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44573</v>
      </c>
      <c r="B140" s="32">
        <v>542025</v>
      </c>
      <c r="C140" s="31" t="s">
        <v>1112</v>
      </c>
      <c r="D140" s="31" t="s">
        <v>1120</v>
      </c>
      <c r="E140" s="31" t="s">
        <v>577</v>
      </c>
      <c r="F140" s="90">
        <v>1584000</v>
      </c>
      <c r="G140" s="32">
        <v>1.38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44573</v>
      </c>
      <c r="B141" s="32">
        <v>524470</v>
      </c>
      <c r="C141" s="31" t="s">
        <v>1121</v>
      </c>
      <c r="D141" s="31" t="s">
        <v>859</v>
      </c>
      <c r="E141" s="31" t="s">
        <v>576</v>
      </c>
      <c r="F141" s="90">
        <v>5931966</v>
      </c>
      <c r="G141" s="32">
        <v>16.309999999999999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44573</v>
      </c>
      <c r="B142" s="32">
        <v>524470</v>
      </c>
      <c r="C142" s="31" t="s">
        <v>1121</v>
      </c>
      <c r="D142" s="31" t="s">
        <v>859</v>
      </c>
      <c r="E142" s="31" t="s">
        <v>577</v>
      </c>
      <c r="F142" s="90">
        <v>6100673</v>
      </c>
      <c r="G142" s="32">
        <v>17.46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44573</v>
      </c>
      <c r="B143" s="32">
        <v>513305</v>
      </c>
      <c r="C143" s="31" t="s">
        <v>1122</v>
      </c>
      <c r="D143" s="31" t="s">
        <v>958</v>
      </c>
      <c r="E143" s="31" t="s">
        <v>577</v>
      </c>
      <c r="F143" s="90">
        <v>514405</v>
      </c>
      <c r="G143" s="32">
        <v>4.63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44573</v>
      </c>
      <c r="B144" s="32">
        <v>513305</v>
      </c>
      <c r="C144" s="31" t="s">
        <v>1122</v>
      </c>
      <c r="D144" s="31" t="s">
        <v>1123</v>
      </c>
      <c r="E144" s="31" t="s">
        <v>576</v>
      </c>
      <c r="F144" s="90">
        <v>100000</v>
      </c>
      <c r="G144" s="32">
        <v>4.63</v>
      </c>
      <c r="H144" s="32" t="s">
        <v>312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44573</v>
      </c>
      <c r="B145" s="32">
        <v>542923</v>
      </c>
      <c r="C145" s="31" t="s">
        <v>921</v>
      </c>
      <c r="D145" s="31" t="s">
        <v>859</v>
      </c>
      <c r="E145" s="31" t="s">
        <v>576</v>
      </c>
      <c r="F145" s="90">
        <v>100000</v>
      </c>
      <c r="G145" s="32">
        <v>14.72</v>
      </c>
      <c r="H145" s="32" t="s">
        <v>312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44573</v>
      </c>
      <c r="B146" s="32">
        <v>536565</v>
      </c>
      <c r="C146" s="31" t="s">
        <v>1124</v>
      </c>
      <c r="D146" s="31" t="s">
        <v>1125</v>
      </c>
      <c r="E146" s="31" t="s">
        <v>576</v>
      </c>
      <c r="F146" s="90">
        <v>57133</v>
      </c>
      <c r="G146" s="32">
        <v>8.5500000000000007</v>
      </c>
      <c r="H146" s="32" t="s">
        <v>312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44573</v>
      </c>
      <c r="B147" s="32">
        <v>536565</v>
      </c>
      <c r="C147" s="31" t="s">
        <v>1124</v>
      </c>
      <c r="D147" s="31" t="s">
        <v>1126</v>
      </c>
      <c r="E147" s="31" t="s">
        <v>577</v>
      </c>
      <c r="F147" s="90">
        <v>57133</v>
      </c>
      <c r="G147" s="32">
        <v>8.5500000000000007</v>
      </c>
      <c r="H147" s="32" t="s">
        <v>312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44573</v>
      </c>
      <c r="B148" s="32">
        <v>511764</v>
      </c>
      <c r="C148" s="31" t="s">
        <v>1127</v>
      </c>
      <c r="D148" s="31" t="s">
        <v>1128</v>
      </c>
      <c r="E148" s="31" t="s">
        <v>577</v>
      </c>
      <c r="F148" s="90">
        <v>30000</v>
      </c>
      <c r="G148" s="32">
        <v>20.149999999999999</v>
      </c>
      <c r="H148" s="32" t="s">
        <v>312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44573</v>
      </c>
      <c r="B149" s="32">
        <v>512175</v>
      </c>
      <c r="C149" s="31" t="s">
        <v>1129</v>
      </c>
      <c r="D149" s="31" t="s">
        <v>934</v>
      </c>
      <c r="E149" s="31" t="s">
        <v>576</v>
      </c>
      <c r="F149" s="90">
        <v>281568</v>
      </c>
      <c r="G149" s="32">
        <v>12.49</v>
      </c>
      <c r="H149" s="32" t="s">
        <v>312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44573</v>
      </c>
      <c r="B150" s="32">
        <v>512175</v>
      </c>
      <c r="C150" s="31" t="s">
        <v>1129</v>
      </c>
      <c r="D150" s="31" t="s">
        <v>934</v>
      </c>
      <c r="E150" s="31" t="s">
        <v>577</v>
      </c>
      <c r="F150" s="90">
        <v>306568</v>
      </c>
      <c r="G150" s="32">
        <v>12.2</v>
      </c>
      <c r="H150" s="32" t="s">
        <v>312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44573</v>
      </c>
      <c r="B151" s="32">
        <v>536672</v>
      </c>
      <c r="C151" s="31" t="s">
        <v>1130</v>
      </c>
      <c r="D151" s="31" t="s">
        <v>1131</v>
      </c>
      <c r="E151" s="31" t="s">
        <v>577</v>
      </c>
      <c r="F151" s="90">
        <v>250000</v>
      </c>
      <c r="G151" s="32">
        <v>14.67</v>
      </c>
      <c r="H151" s="32" t="s">
        <v>312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44573</v>
      </c>
      <c r="B152" s="32">
        <v>536672</v>
      </c>
      <c r="C152" s="31" t="s">
        <v>1130</v>
      </c>
      <c r="D152" s="31" t="s">
        <v>1132</v>
      </c>
      <c r="E152" s="31" t="s">
        <v>576</v>
      </c>
      <c r="F152" s="90">
        <v>270000</v>
      </c>
      <c r="G152" s="32">
        <v>14.67</v>
      </c>
      <c r="H152" s="32" t="s">
        <v>312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44573</v>
      </c>
      <c r="B153" s="32">
        <v>534741</v>
      </c>
      <c r="C153" s="31" t="s">
        <v>1133</v>
      </c>
      <c r="D153" s="31" t="s">
        <v>1134</v>
      </c>
      <c r="E153" s="31" t="s">
        <v>577</v>
      </c>
      <c r="F153" s="90">
        <v>3849900</v>
      </c>
      <c r="G153" s="32">
        <v>3.37</v>
      </c>
      <c r="H153" s="32" t="s">
        <v>312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44573</v>
      </c>
      <c r="B154" s="32">
        <v>541735</v>
      </c>
      <c r="C154" s="31" t="s">
        <v>951</v>
      </c>
      <c r="D154" s="31" t="s">
        <v>952</v>
      </c>
      <c r="E154" s="31" t="s">
        <v>577</v>
      </c>
      <c r="F154" s="90">
        <v>115481</v>
      </c>
      <c r="G154" s="32">
        <v>51.9</v>
      </c>
      <c r="H154" s="32" t="s">
        <v>312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44573</v>
      </c>
      <c r="B155" s="32">
        <v>506146</v>
      </c>
      <c r="C155" s="31" t="s">
        <v>1135</v>
      </c>
      <c r="D155" s="31" t="s">
        <v>859</v>
      </c>
      <c r="E155" s="31" t="s">
        <v>576</v>
      </c>
      <c r="F155" s="90">
        <v>1420424</v>
      </c>
      <c r="G155" s="32">
        <v>2.66</v>
      </c>
      <c r="H155" s="32" t="s">
        <v>312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44573</v>
      </c>
      <c r="B156" s="32">
        <v>506146</v>
      </c>
      <c r="C156" s="31" t="s">
        <v>1135</v>
      </c>
      <c r="D156" s="31" t="s">
        <v>859</v>
      </c>
      <c r="E156" s="31" t="s">
        <v>577</v>
      </c>
      <c r="F156" s="90">
        <v>1645424</v>
      </c>
      <c r="G156" s="32">
        <v>2.9</v>
      </c>
      <c r="H156" s="32" t="s">
        <v>312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44573</v>
      </c>
      <c r="B157" s="32">
        <v>543436</v>
      </c>
      <c r="C157" s="31" t="s">
        <v>922</v>
      </c>
      <c r="D157" s="31" t="s">
        <v>1136</v>
      </c>
      <c r="E157" s="31" t="s">
        <v>576</v>
      </c>
      <c r="F157" s="90">
        <v>3200</v>
      </c>
      <c r="G157" s="32">
        <v>189.6</v>
      </c>
      <c r="H157" s="32" t="s">
        <v>312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44573</v>
      </c>
      <c r="B158" s="32">
        <v>543436</v>
      </c>
      <c r="C158" s="31" t="s">
        <v>922</v>
      </c>
      <c r="D158" s="31" t="s">
        <v>1136</v>
      </c>
      <c r="E158" s="31" t="s">
        <v>577</v>
      </c>
      <c r="F158" s="90">
        <v>2400</v>
      </c>
      <c r="G158" s="32">
        <v>191.13</v>
      </c>
      <c r="H158" s="32" t="s">
        <v>312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44573</v>
      </c>
      <c r="B159" s="32" t="s">
        <v>1137</v>
      </c>
      <c r="C159" s="31" t="s">
        <v>1138</v>
      </c>
      <c r="D159" s="31" t="s">
        <v>1139</v>
      </c>
      <c r="E159" s="31" t="s">
        <v>576</v>
      </c>
      <c r="F159" s="90">
        <v>1209883</v>
      </c>
      <c r="G159" s="32">
        <v>89.32</v>
      </c>
      <c r="H159" s="32" t="s">
        <v>1007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44573</v>
      </c>
      <c r="B160" s="32" t="s">
        <v>1140</v>
      </c>
      <c r="C160" s="31" t="s">
        <v>1141</v>
      </c>
      <c r="D160" s="31" t="s">
        <v>859</v>
      </c>
      <c r="E160" s="31" t="s">
        <v>576</v>
      </c>
      <c r="F160" s="90">
        <v>240458</v>
      </c>
      <c r="G160" s="32">
        <v>332.77</v>
      </c>
      <c r="H160" s="32" t="s">
        <v>1007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44573</v>
      </c>
      <c r="B161" s="32" t="s">
        <v>1142</v>
      </c>
      <c r="C161" s="31" t="s">
        <v>1143</v>
      </c>
      <c r="D161" s="31" t="s">
        <v>1144</v>
      </c>
      <c r="E161" s="31" t="s">
        <v>576</v>
      </c>
      <c r="F161" s="90">
        <v>946419</v>
      </c>
      <c r="G161" s="32">
        <v>12.63</v>
      </c>
      <c r="H161" s="32" t="s">
        <v>1007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44573</v>
      </c>
      <c r="B162" s="32" t="s">
        <v>1145</v>
      </c>
      <c r="C162" s="31" t="s">
        <v>1146</v>
      </c>
      <c r="D162" s="31" t="s">
        <v>983</v>
      </c>
      <c r="E162" s="31" t="s">
        <v>576</v>
      </c>
      <c r="F162" s="90">
        <v>206450</v>
      </c>
      <c r="G162" s="32">
        <v>340.53</v>
      </c>
      <c r="H162" s="32" t="s">
        <v>1007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44573</v>
      </c>
      <c r="B163" s="32" t="s">
        <v>1147</v>
      </c>
      <c r="C163" s="31" t="s">
        <v>1148</v>
      </c>
      <c r="D163" s="31" t="s">
        <v>975</v>
      </c>
      <c r="E163" s="31" t="s">
        <v>576</v>
      </c>
      <c r="F163" s="90">
        <v>35000</v>
      </c>
      <c r="G163" s="32">
        <v>97.16</v>
      </c>
      <c r="H163" s="32" t="s">
        <v>1007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44573</v>
      </c>
      <c r="B164" s="32" t="s">
        <v>976</v>
      </c>
      <c r="C164" s="31" t="s">
        <v>977</v>
      </c>
      <c r="D164" s="31" t="s">
        <v>1149</v>
      </c>
      <c r="E164" s="31" t="s">
        <v>576</v>
      </c>
      <c r="F164" s="90">
        <v>494619</v>
      </c>
      <c r="G164" s="32">
        <v>8.3000000000000007</v>
      </c>
      <c r="H164" s="32" t="s">
        <v>1007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44573</v>
      </c>
      <c r="B165" s="32" t="s">
        <v>976</v>
      </c>
      <c r="C165" s="31" t="s">
        <v>977</v>
      </c>
      <c r="D165" s="31" t="s">
        <v>859</v>
      </c>
      <c r="E165" s="31" t="s">
        <v>576</v>
      </c>
      <c r="F165" s="90">
        <v>900001</v>
      </c>
      <c r="G165" s="32">
        <v>8.1999999999999993</v>
      </c>
      <c r="H165" s="32" t="s">
        <v>1007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44573</v>
      </c>
      <c r="B166" s="32" t="s">
        <v>1150</v>
      </c>
      <c r="C166" s="31" t="s">
        <v>1151</v>
      </c>
      <c r="D166" s="31" t="s">
        <v>983</v>
      </c>
      <c r="E166" s="31" t="s">
        <v>576</v>
      </c>
      <c r="F166" s="90">
        <v>1924243</v>
      </c>
      <c r="G166" s="32">
        <v>55.58</v>
      </c>
      <c r="H166" s="32" t="s">
        <v>1007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44573</v>
      </c>
      <c r="B167" s="32" t="s">
        <v>1150</v>
      </c>
      <c r="C167" s="31" t="s">
        <v>1151</v>
      </c>
      <c r="D167" s="31" t="s">
        <v>1152</v>
      </c>
      <c r="E167" s="31" t="s">
        <v>576</v>
      </c>
      <c r="F167" s="90">
        <v>639221</v>
      </c>
      <c r="G167" s="32">
        <v>53.4</v>
      </c>
      <c r="H167" s="32" t="s">
        <v>1007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44573</v>
      </c>
      <c r="B168" s="32" t="s">
        <v>1150</v>
      </c>
      <c r="C168" s="31" t="s">
        <v>1151</v>
      </c>
      <c r="D168" s="31" t="s">
        <v>984</v>
      </c>
      <c r="E168" s="31" t="s">
        <v>576</v>
      </c>
      <c r="F168" s="90">
        <v>1922304</v>
      </c>
      <c r="G168" s="32">
        <v>55.48</v>
      </c>
      <c r="H168" s="32" t="s">
        <v>1007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44573</v>
      </c>
      <c r="B169" s="32" t="s">
        <v>1150</v>
      </c>
      <c r="C169" s="31" t="s">
        <v>1151</v>
      </c>
      <c r="D169" s="31" t="s">
        <v>986</v>
      </c>
      <c r="E169" s="31" t="s">
        <v>576</v>
      </c>
      <c r="F169" s="90">
        <v>1080848</v>
      </c>
      <c r="G169" s="32">
        <v>55.81</v>
      </c>
      <c r="H169" s="32" t="s">
        <v>1007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44573</v>
      </c>
      <c r="B170" s="32" t="s">
        <v>1153</v>
      </c>
      <c r="C170" s="31" t="s">
        <v>1154</v>
      </c>
      <c r="D170" s="31" t="s">
        <v>859</v>
      </c>
      <c r="E170" s="31" t="s">
        <v>576</v>
      </c>
      <c r="F170" s="90">
        <v>20000</v>
      </c>
      <c r="G170" s="32">
        <v>334.49</v>
      </c>
      <c r="H170" s="32" t="s">
        <v>1007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44573</v>
      </c>
      <c r="B171" s="32" t="s">
        <v>981</v>
      </c>
      <c r="C171" s="31" t="s">
        <v>982</v>
      </c>
      <c r="D171" s="31" t="s">
        <v>1155</v>
      </c>
      <c r="E171" s="31" t="s">
        <v>576</v>
      </c>
      <c r="F171" s="90">
        <v>63541</v>
      </c>
      <c r="G171" s="32">
        <v>212.53</v>
      </c>
      <c r="H171" s="32" t="s">
        <v>1007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44573</v>
      </c>
      <c r="B172" s="32" t="s">
        <v>981</v>
      </c>
      <c r="C172" s="31" t="s">
        <v>982</v>
      </c>
      <c r="D172" s="31" t="s">
        <v>983</v>
      </c>
      <c r="E172" s="31" t="s">
        <v>576</v>
      </c>
      <c r="F172" s="90">
        <v>73566</v>
      </c>
      <c r="G172" s="32">
        <v>211.05</v>
      </c>
      <c r="H172" s="32" t="s">
        <v>1007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44573</v>
      </c>
      <c r="B173" s="32" t="s">
        <v>1002</v>
      </c>
      <c r="C173" s="31" t="s">
        <v>1003</v>
      </c>
      <c r="D173" s="31" t="s">
        <v>1156</v>
      </c>
      <c r="E173" s="31" t="s">
        <v>576</v>
      </c>
      <c r="F173" s="90">
        <v>10000</v>
      </c>
      <c r="G173" s="32">
        <v>49.9</v>
      </c>
      <c r="H173" s="32" t="s">
        <v>1007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44573</v>
      </c>
      <c r="B174" s="32" t="s">
        <v>1157</v>
      </c>
      <c r="C174" s="31" t="s">
        <v>1158</v>
      </c>
      <c r="D174" s="31" t="s">
        <v>1159</v>
      </c>
      <c r="E174" s="31" t="s">
        <v>576</v>
      </c>
      <c r="F174" s="90">
        <v>18000</v>
      </c>
      <c r="G174" s="32">
        <v>100.13</v>
      </c>
      <c r="H174" s="32" t="s">
        <v>1007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44573</v>
      </c>
      <c r="B175" s="32" t="s">
        <v>1157</v>
      </c>
      <c r="C175" s="31" t="s">
        <v>1158</v>
      </c>
      <c r="D175" s="31" t="s">
        <v>1160</v>
      </c>
      <c r="E175" s="31" t="s">
        <v>576</v>
      </c>
      <c r="F175" s="90">
        <v>18000</v>
      </c>
      <c r="G175" s="32">
        <v>99</v>
      </c>
      <c r="H175" s="32" t="s">
        <v>1007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44573</v>
      </c>
      <c r="B176" s="32" t="s">
        <v>1161</v>
      </c>
      <c r="C176" s="31" t="s">
        <v>1162</v>
      </c>
      <c r="D176" s="31" t="s">
        <v>934</v>
      </c>
      <c r="E176" s="31" t="s">
        <v>576</v>
      </c>
      <c r="F176" s="90">
        <v>1140815</v>
      </c>
      <c r="G176" s="32">
        <v>14.48</v>
      </c>
      <c r="H176" s="32" t="s">
        <v>1007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44573</v>
      </c>
      <c r="B177" s="32" t="s">
        <v>1163</v>
      </c>
      <c r="C177" s="31" t="s">
        <v>1164</v>
      </c>
      <c r="D177" s="31" t="s">
        <v>1165</v>
      </c>
      <c r="E177" s="31" t="s">
        <v>576</v>
      </c>
      <c r="F177" s="90">
        <v>93266</v>
      </c>
      <c r="G177" s="32">
        <v>131.88999999999999</v>
      </c>
      <c r="H177" s="32" t="s">
        <v>1007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44573</v>
      </c>
      <c r="B178" s="32" t="s">
        <v>967</v>
      </c>
      <c r="C178" s="31" t="s">
        <v>987</v>
      </c>
      <c r="D178" s="31" t="s">
        <v>859</v>
      </c>
      <c r="E178" s="31" t="s">
        <v>576</v>
      </c>
      <c r="F178" s="90">
        <v>23714968</v>
      </c>
      <c r="G178" s="32">
        <v>6.2</v>
      </c>
      <c r="H178" s="32" t="s">
        <v>1007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44573</v>
      </c>
      <c r="B179" s="32" t="s">
        <v>988</v>
      </c>
      <c r="C179" s="31" t="s">
        <v>989</v>
      </c>
      <c r="D179" s="31" t="s">
        <v>978</v>
      </c>
      <c r="E179" s="31" t="s">
        <v>576</v>
      </c>
      <c r="F179" s="90">
        <v>88865867</v>
      </c>
      <c r="G179" s="32">
        <v>10.44</v>
      </c>
      <c r="H179" s="32" t="s">
        <v>1007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44573</v>
      </c>
      <c r="B180" s="32" t="s">
        <v>988</v>
      </c>
      <c r="C180" s="31" t="s">
        <v>989</v>
      </c>
      <c r="D180" s="31" t="s">
        <v>1166</v>
      </c>
      <c r="E180" s="31" t="s">
        <v>576</v>
      </c>
      <c r="F180" s="90">
        <v>44975343</v>
      </c>
      <c r="G180" s="32">
        <v>10.28</v>
      </c>
      <c r="H180" s="32" t="s">
        <v>1007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44573</v>
      </c>
      <c r="B181" s="32" t="s">
        <v>1167</v>
      </c>
      <c r="C181" s="31" t="s">
        <v>1168</v>
      </c>
      <c r="D181" s="31" t="s">
        <v>1169</v>
      </c>
      <c r="E181" s="31" t="s">
        <v>576</v>
      </c>
      <c r="F181" s="90">
        <v>650000</v>
      </c>
      <c r="G181" s="32">
        <v>36.119999999999997</v>
      </c>
      <c r="H181" s="32" t="s">
        <v>1007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44573</v>
      </c>
      <c r="B182" s="32" t="s">
        <v>990</v>
      </c>
      <c r="C182" s="31" t="s">
        <v>991</v>
      </c>
      <c r="D182" s="31" t="s">
        <v>983</v>
      </c>
      <c r="E182" s="31" t="s">
        <v>576</v>
      </c>
      <c r="F182" s="90">
        <v>486940</v>
      </c>
      <c r="G182" s="32">
        <v>88.39</v>
      </c>
      <c r="H182" s="32" t="s">
        <v>1007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44573</v>
      </c>
      <c r="B183" s="32" t="s">
        <v>1170</v>
      </c>
      <c r="C183" s="31" t="s">
        <v>1171</v>
      </c>
      <c r="D183" s="31" t="s">
        <v>1172</v>
      </c>
      <c r="E183" s="31" t="s">
        <v>576</v>
      </c>
      <c r="F183" s="90">
        <v>90000</v>
      </c>
      <c r="G183" s="32">
        <v>30.76</v>
      </c>
      <c r="H183" s="32" t="s">
        <v>1007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44573</v>
      </c>
      <c r="B184" s="32" t="s">
        <v>1173</v>
      </c>
      <c r="C184" s="31" t="s">
        <v>1174</v>
      </c>
      <c r="D184" s="31" t="s">
        <v>1175</v>
      </c>
      <c r="E184" s="31" t="s">
        <v>576</v>
      </c>
      <c r="F184" s="90">
        <v>100000</v>
      </c>
      <c r="G184" s="32">
        <v>142.08000000000001</v>
      </c>
      <c r="H184" s="32" t="s">
        <v>1007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44573</v>
      </c>
      <c r="B185" s="32" t="s">
        <v>1176</v>
      </c>
      <c r="C185" s="31" t="s">
        <v>1177</v>
      </c>
      <c r="D185" s="31" t="s">
        <v>859</v>
      </c>
      <c r="E185" s="31" t="s">
        <v>576</v>
      </c>
      <c r="F185" s="90">
        <v>289140</v>
      </c>
      <c r="G185" s="32">
        <v>35.299999999999997</v>
      </c>
      <c r="H185" s="32" t="s">
        <v>1007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44573</v>
      </c>
      <c r="B186" s="32" t="s">
        <v>1176</v>
      </c>
      <c r="C186" s="31" t="s">
        <v>1177</v>
      </c>
      <c r="D186" s="31" t="s">
        <v>1178</v>
      </c>
      <c r="E186" s="31" t="s">
        <v>576</v>
      </c>
      <c r="F186" s="90">
        <v>302559</v>
      </c>
      <c r="G186" s="32">
        <v>35.85</v>
      </c>
      <c r="H186" s="32" t="s">
        <v>1007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44573</v>
      </c>
      <c r="B187" s="32" t="s">
        <v>1179</v>
      </c>
      <c r="C187" s="31" t="s">
        <v>1180</v>
      </c>
      <c r="D187" s="31" t="s">
        <v>1181</v>
      </c>
      <c r="E187" s="31" t="s">
        <v>576</v>
      </c>
      <c r="F187" s="90">
        <v>802261</v>
      </c>
      <c r="G187" s="32">
        <v>143.84</v>
      </c>
      <c r="H187" s="32" t="s">
        <v>1007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44573</v>
      </c>
      <c r="B188" s="32" t="s">
        <v>1179</v>
      </c>
      <c r="C188" s="31" t="s">
        <v>1180</v>
      </c>
      <c r="D188" s="31" t="s">
        <v>985</v>
      </c>
      <c r="E188" s="31" t="s">
        <v>576</v>
      </c>
      <c r="F188" s="90">
        <v>241394</v>
      </c>
      <c r="G188" s="32">
        <v>143.68</v>
      </c>
      <c r="H188" s="32" t="s">
        <v>1007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44573</v>
      </c>
      <c r="B189" s="32" t="s">
        <v>1182</v>
      </c>
      <c r="C189" s="31" t="s">
        <v>1183</v>
      </c>
      <c r="D189" s="31" t="s">
        <v>934</v>
      </c>
      <c r="E189" s="31" t="s">
        <v>576</v>
      </c>
      <c r="F189" s="90">
        <v>40586</v>
      </c>
      <c r="G189" s="32">
        <v>420.18</v>
      </c>
      <c r="H189" s="32" t="s">
        <v>1007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44573</v>
      </c>
      <c r="B190" s="32" t="s">
        <v>1184</v>
      </c>
      <c r="C190" s="31" t="s">
        <v>1185</v>
      </c>
      <c r="D190" s="31" t="s">
        <v>1178</v>
      </c>
      <c r="E190" s="31" t="s">
        <v>576</v>
      </c>
      <c r="F190" s="90">
        <v>128000</v>
      </c>
      <c r="G190" s="32">
        <v>164.77</v>
      </c>
      <c r="H190" s="32" t="s">
        <v>1007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44573</v>
      </c>
      <c r="B191" s="32" t="s">
        <v>1186</v>
      </c>
      <c r="C191" s="31" t="s">
        <v>1187</v>
      </c>
      <c r="D191" s="31" t="s">
        <v>1188</v>
      </c>
      <c r="E191" s="31" t="s">
        <v>576</v>
      </c>
      <c r="F191" s="90">
        <v>78400</v>
      </c>
      <c r="G191" s="32">
        <v>85.93</v>
      </c>
      <c r="H191" s="32" t="s">
        <v>1007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44573</v>
      </c>
      <c r="B192" s="32" t="s">
        <v>1091</v>
      </c>
      <c r="C192" s="31" t="s">
        <v>1189</v>
      </c>
      <c r="D192" s="31" t="s">
        <v>859</v>
      </c>
      <c r="E192" s="31" t="s">
        <v>576</v>
      </c>
      <c r="F192" s="90">
        <v>1462500</v>
      </c>
      <c r="G192" s="32">
        <v>16</v>
      </c>
      <c r="H192" s="32" t="s">
        <v>1007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44573</v>
      </c>
      <c r="B193" s="32" t="s">
        <v>1092</v>
      </c>
      <c r="C193" s="31" t="s">
        <v>1190</v>
      </c>
      <c r="D193" s="31" t="s">
        <v>859</v>
      </c>
      <c r="E193" s="31" t="s">
        <v>576</v>
      </c>
      <c r="F193" s="90">
        <v>2062214</v>
      </c>
      <c r="G193" s="32">
        <v>9.08</v>
      </c>
      <c r="H193" s="32" t="s">
        <v>1007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44573</v>
      </c>
      <c r="B194" s="32" t="s">
        <v>1092</v>
      </c>
      <c r="C194" s="31" t="s">
        <v>1190</v>
      </c>
      <c r="D194" s="31" t="s">
        <v>1093</v>
      </c>
      <c r="E194" s="31" t="s">
        <v>576</v>
      </c>
      <c r="F194" s="90">
        <v>279454</v>
      </c>
      <c r="G194" s="32">
        <v>9.3000000000000007</v>
      </c>
      <c r="H194" s="32" t="s">
        <v>1007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44573</v>
      </c>
      <c r="B195" s="32" t="s">
        <v>992</v>
      </c>
      <c r="C195" s="31" t="s">
        <v>993</v>
      </c>
      <c r="D195" s="31" t="s">
        <v>983</v>
      </c>
      <c r="E195" s="31" t="s">
        <v>576</v>
      </c>
      <c r="F195" s="90">
        <v>100708</v>
      </c>
      <c r="G195" s="32">
        <v>985.37</v>
      </c>
      <c r="H195" s="32" t="s">
        <v>1007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44573</v>
      </c>
      <c r="B196" s="32" t="s">
        <v>994</v>
      </c>
      <c r="C196" s="31" t="s">
        <v>995</v>
      </c>
      <c r="D196" s="31" t="s">
        <v>978</v>
      </c>
      <c r="E196" s="31" t="s">
        <v>576</v>
      </c>
      <c r="F196" s="90">
        <v>88542</v>
      </c>
      <c r="G196" s="32">
        <v>27.95</v>
      </c>
      <c r="H196" s="32" t="s">
        <v>1007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44573</v>
      </c>
      <c r="B197" s="32" t="s">
        <v>1191</v>
      </c>
      <c r="C197" s="31" t="s">
        <v>1192</v>
      </c>
      <c r="D197" s="31" t="s">
        <v>1193</v>
      </c>
      <c r="E197" s="31" t="s">
        <v>576</v>
      </c>
      <c r="F197" s="90">
        <v>3259760</v>
      </c>
      <c r="G197" s="32">
        <v>4.3</v>
      </c>
      <c r="H197" s="32" t="s">
        <v>1007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44573</v>
      </c>
      <c r="B198" s="32" t="s">
        <v>1191</v>
      </c>
      <c r="C198" s="31" t="s">
        <v>1192</v>
      </c>
      <c r="D198" s="31" t="s">
        <v>978</v>
      </c>
      <c r="E198" s="31" t="s">
        <v>576</v>
      </c>
      <c r="F198" s="90">
        <v>8502357</v>
      </c>
      <c r="G198" s="32">
        <v>4.38</v>
      </c>
      <c r="H198" s="32" t="s">
        <v>1007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44573</v>
      </c>
      <c r="B199" s="32" t="s">
        <v>1191</v>
      </c>
      <c r="C199" s="31" t="s">
        <v>1192</v>
      </c>
      <c r="D199" s="31" t="s">
        <v>961</v>
      </c>
      <c r="E199" s="31" t="s">
        <v>576</v>
      </c>
      <c r="F199" s="90">
        <v>3805676</v>
      </c>
      <c r="G199" s="32">
        <v>4.3899999999999997</v>
      </c>
      <c r="H199" s="32" t="s">
        <v>1007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44573</v>
      </c>
      <c r="B200" s="32" t="s">
        <v>1191</v>
      </c>
      <c r="C200" s="31" t="s">
        <v>1192</v>
      </c>
      <c r="D200" s="31" t="s">
        <v>1194</v>
      </c>
      <c r="E200" s="31" t="s">
        <v>576</v>
      </c>
      <c r="F200" s="90">
        <v>2500000</v>
      </c>
      <c r="G200" s="32">
        <v>4.5999999999999996</v>
      </c>
      <c r="H200" s="32" t="s">
        <v>1007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44573</v>
      </c>
      <c r="B201" s="32" t="s">
        <v>996</v>
      </c>
      <c r="C201" s="31" t="s">
        <v>997</v>
      </c>
      <c r="D201" s="31" t="s">
        <v>978</v>
      </c>
      <c r="E201" s="31" t="s">
        <v>576</v>
      </c>
      <c r="F201" s="90">
        <v>55727</v>
      </c>
      <c r="G201" s="32">
        <v>35.18</v>
      </c>
      <c r="H201" s="32" t="s">
        <v>1007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44573</v>
      </c>
      <c r="B202" s="32" t="s">
        <v>1195</v>
      </c>
      <c r="C202" s="31" t="s">
        <v>1196</v>
      </c>
      <c r="D202" s="31" t="s">
        <v>1197</v>
      </c>
      <c r="E202" s="31" t="s">
        <v>576</v>
      </c>
      <c r="F202" s="90">
        <v>60000</v>
      </c>
      <c r="G202" s="32">
        <v>11.85</v>
      </c>
      <c r="H202" s="32" t="s">
        <v>1007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44573</v>
      </c>
      <c r="B203" s="32" t="s">
        <v>1198</v>
      </c>
      <c r="C203" s="31" t="s">
        <v>1199</v>
      </c>
      <c r="D203" s="31" t="s">
        <v>1200</v>
      </c>
      <c r="E203" s="31" t="s">
        <v>576</v>
      </c>
      <c r="F203" s="90">
        <v>44000</v>
      </c>
      <c r="G203" s="32">
        <v>82</v>
      </c>
      <c r="H203" s="32" t="s">
        <v>1007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44573</v>
      </c>
      <c r="B204" s="32" t="s">
        <v>1198</v>
      </c>
      <c r="C204" s="31" t="s">
        <v>1199</v>
      </c>
      <c r="D204" s="31" t="s">
        <v>859</v>
      </c>
      <c r="E204" s="31" t="s">
        <v>576</v>
      </c>
      <c r="F204" s="90">
        <v>66000</v>
      </c>
      <c r="G204" s="32">
        <v>85.25</v>
      </c>
      <c r="H204" s="32" t="s">
        <v>1007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44573</v>
      </c>
      <c r="B205" s="32" t="s">
        <v>1198</v>
      </c>
      <c r="C205" s="31" t="s">
        <v>1199</v>
      </c>
      <c r="D205" s="31" t="s">
        <v>1201</v>
      </c>
      <c r="E205" s="31" t="s">
        <v>576</v>
      </c>
      <c r="F205" s="90">
        <v>40000</v>
      </c>
      <c r="G205" s="32">
        <v>82</v>
      </c>
      <c r="H205" s="32" t="s">
        <v>1007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44573</v>
      </c>
      <c r="B206" s="32" t="s">
        <v>1202</v>
      </c>
      <c r="C206" s="31" t="s">
        <v>1203</v>
      </c>
      <c r="D206" s="31" t="s">
        <v>1204</v>
      </c>
      <c r="E206" s="31" t="s">
        <v>576</v>
      </c>
      <c r="F206" s="90">
        <v>75000</v>
      </c>
      <c r="G206" s="32">
        <v>100.69</v>
      </c>
      <c r="H206" s="32" t="s">
        <v>1007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44573</v>
      </c>
      <c r="B207" s="32" t="s">
        <v>998</v>
      </c>
      <c r="C207" s="31" t="s">
        <v>999</v>
      </c>
      <c r="D207" s="31" t="s">
        <v>984</v>
      </c>
      <c r="E207" s="31" t="s">
        <v>576</v>
      </c>
      <c r="F207" s="90">
        <v>129902</v>
      </c>
      <c r="G207" s="32">
        <v>128.85</v>
      </c>
      <c r="H207" s="32" t="s">
        <v>1007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44573</v>
      </c>
      <c r="B208" s="32" t="s">
        <v>998</v>
      </c>
      <c r="C208" s="31" t="s">
        <v>999</v>
      </c>
      <c r="D208" s="31" t="s">
        <v>975</v>
      </c>
      <c r="E208" s="31" t="s">
        <v>576</v>
      </c>
      <c r="F208" s="90">
        <v>245962</v>
      </c>
      <c r="G208" s="32">
        <v>129.35</v>
      </c>
      <c r="H208" s="32" t="s">
        <v>1007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44573</v>
      </c>
      <c r="B209" s="32" t="s">
        <v>1205</v>
      </c>
      <c r="C209" s="31" t="s">
        <v>1206</v>
      </c>
      <c r="D209" s="31" t="s">
        <v>1207</v>
      </c>
      <c r="E209" s="31" t="s">
        <v>576</v>
      </c>
      <c r="F209" s="90">
        <v>1009000</v>
      </c>
      <c r="G209" s="32">
        <v>6</v>
      </c>
      <c r="H209" s="32" t="s">
        <v>1007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44573</v>
      </c>
      <c r="B210" s="32" t="s">
        <v>1205</v>
      </c>
      <c r="C210" s="31" t="s">
        <v>1206</v>
      </c>
      <c r="D210" s="31" t="s">
        <v>961</v>
      </c>
      <c r="E210" s="31" t="s">
        <v>576</v>
      </c>
      <c r="F210" s="90">
        <v>5300000</v>
      </c>
      <c r="G210" s="32">
        <v>5.97</v>
      </c>
      <c r="H210" s="32" t="s">
        <v>1007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44573</v>
      </c>
      <c r="B211" s="32" t="s">
        <v>1208</v>
      </c>
      <c r="C211" s="31" t="s">
        <v>1209</v>
      </c>
      <c r="D211" s="31" t="s">
        <v>1210</v>
      </c>
      <c r="E211" s="31" t="s">
        <v>576</v>
      </c>
      <c r="F211" s="90">
        <v>769500</v>
      </c>
      <c r="G211" s="32">
        <v>8.1300000000000008</v>
      </c>
      <c r="H211" s="32" t="s">
        <v>1007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44573</v>
      </c>
      <c r="B212" s="32" t="s">
        <v>1208</v>
      </c>
      <c r="C212" s="31" t="s">
        <v>1209</v>
      </c>
      <c r="D212" s="31" t="s">
        <v>1211</v>
      </c>
      <c r="E212" s="31" t="s">
        <v>576</v>
      </c>
      <c r="F212" s="90">
        <v>791224</v>
      </c>
      <c r="G212" s="32">
        <v>7.94</v>
      </c>
      <c r="H212" s="32" t="s">
        <v>1007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44573</v>
      </c>
      <c r="B213" s="32" t="s">
        <v>1208</v>
      </c>
      <c r="C213" s="31" t="s">
        <v>1209</v>
      </c>
      <c r="D213" s="31" t="s">
        <v>980</v>
      </c>
      <c r="E213" s="31" t="s">
        <v>576</v>
      </c>
      <c r="F213" s="90">
        <v>253787</v>
      </c>
      <c r="G213" s="32">
        <v>7.76</v>
      </c>
      <c r="H213" s="32" t="s">
        <v>1007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44573</v>
      </c>
      <c r="B214" s="32" t="s">
        <v>1212</v>
      </c>
      <c r="C214" s="31" t="s">
        <v>1213</v>
      </c>
      <c r="D214" s="31" t="s">
        <v>1214</v>
      </c>
      <c r="E214" s="31" t="s">
        <v>576</v>
      </c>
      <c r="F214" s="90">
        <v>2000000</v>
      </c>
      <c r="G214" s="32">
        <v>2.5299999999999998</v>
      </c>
      <c r="H214" s="32" t="s">
        <v>1007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44573</v>
      </c>
      <c r="B215" s="32" t="s">
        <v>1000</v>
      </c>
      <c r="C215" s="31" t="s">
        <v>1001</v>
      </c>
      <c r="D215" s="31" t="s">
        <v>934</v>
      </c>
      <c r="E215" s="31" t="s">
        <v>576</v>
      </c>
      <c r="F215" s="90">
        <v>2485229</v>
      </c>
      <c r="G215" s="32">
        <v>25.7</v>
      </c>
      <c r="H215" s="32" t="s">
        <v>1007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44573</v>
      </c>
      <c r="B216" s="32" t="s">
        <v>1137</v>
      </c>
      <c r="C216" s="31" t="s">
        <v>1138</v>
      </c>
      <c r="D216" s="31" t="s">
        <v>1139</v>
      </c>
      <c r="E216" s="31" t="s">
        <v>577</v>
      </c>
      <c r="F216" s="90">
        <v>948009</v>
      </c>
      <c r="G216" s="32">
        <v>88.72</v>
      </c>
      <c r="H216" s="32" t="s">
        <v>1007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44573</v>
      </c>
      <c r="B217" s="32" t="s">
        <v>1140</v>
      </c>
      <c r="C217" s="31" t="s">
        <v>1141</v>
      </c>
      <c r="D217" s="31" t="s">
        <v>859</v>
      </c>
      <c r="E217" s="31" t="s">
        <v>577</v>
      </c>
      <c r="F217" s="90">
        <v>230085</v>
      </c>
      <c r="G217" s="32">
        <v>335.06</v>
      </c>
      <c r="H217" s="32" t="s">
        <v>1007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44573</v>
      </c>
      <c r="B218" s="32" t="s">
        <v>1215</v>
      </c>
      <c r="C218" s="31" t="s">
        <v>1216</v>
      </c>
      <c r="D218" s="31" t="s">
        <v>1217</v>
      </c>
      <c r="E218" s="31" t="s">
        <v>577</v>
      </c>
      <c r="F218" s="90">
        <v>54844</v>
      </c>
      <c r="G218" s="32">
        <v>73.290000000000006</v>
      </c>
      <c r="H218" s="32" t="s">
        <v>1007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44573</v>
      </c>
      <c r="B219" s="32" t="s">
        <v>1142</v>
      </c>
      <c r="C219" s="31" t="s">
        <v>1143</v>
      </c>
      <c r="D219" s="31" t="s">
        <v>1144</v>
      </c>
      <c r="E219" s="31" t="s">
        <v>577</v>
      </c>
      <c r="F219" s="90">
        <v>946419</v>
      </c>
      <c r="G219" s="32">
        <v>13.05</v>
      </c>
      <c r="H219" s="32" t="s">
        <v>1007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44573</v>
      </c>
      <c r="B220" s="32" t="s">
        <v>1145</v>
      </c>
      <c r="C220" s="31" t="s">
        <v>1146</v>
      </c>
      <c r="D220" s="31" t="s">
        <v>983</v>
      </c>
      <c r="E220" s="31" t="s">
        <v>577</v>
      </c>
      <c r="F220" s="90">
        <v>203038</v>
      </c>
      <c r="G220" s="32">
        <v>341.44</v>
      </c>
      <c r="H220" s="32" t="s">
        <v>1007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44573</v>
      </c>
      <c r="B221" s="32" t="s">
        <v>1147</v>
      </c>
      <c r="C221" s="31" t="s">
        <v>1148</v>
      </c>
      <c r="D221" s="31" t="s">
        <v>975</v>
      </c>
      <c r="E221" s="31" t="s">
        <v>577</v>
      </c>
      <c r="F221" s="90">
        <v>35000</v>
      </c>
      <c r="G221" s="32">
        <v>97.28</v>
      </c>
      <c r="H221" s="32" t="s">
        <v>1007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44573</v>
      </c>
      <c r="B222" s="32" t="s">
        <v>976</v>
      </c>
      <c r="C222" s="31" t="s">
        <v>977</v>
      </c>
      <c r="D222" s="31" t="s">
        <v>859</v>
      </c>
      <c r="E222" s="31" t="s">
        <v>577</v>
      </c>
      <c r="F222" s="90">
        <v>905214</v>
      </c>
      <c r="G222" s="32">
        <v>8.9</v>
      </c>
      <c r="H222" s="32" t="s">
        <v>1007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44573</v>
      </c>
      <c r="B223" s="32" t="s">
        <v>976</v>
      </c>
      <c r="C223" s="31" t="s">
        <v>977</v>
      </c>
      <c r="D223" s="31" t="s">
        <v>1149</v>
      </c>
      <c r="E223" s="31" t="s">
        <v>577</v>
      </c>
      <c r="F223" s="90">
        <v>544512</v>
      </c>
      <c r="G223" s="32">
        <v>8.18</v>
      </c>
      <c r="H223" s="32" t="s">
        <v>1007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44573</v>
      </c>
      <c r="B224" s="32" t="s">
        <v>1150</v>
      </c>
      <c r="C224" s="31" t="s">
        <v>1151</v>
      </c>
      <c r="D224" s="31" t="s">
        <v>1152</v>
      </c>
      <c r="E224" s="31" t="s">
        <v>577</v>
      </c>
      <c r="F224" s="90">
        <v>1056772</v>
      </c>
      <c r="G224" s="32">
        <v>55.23</v>
      </c>
      <c r="H224" s="32" t="s">
        <v>1007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44573</v>
      </c>
      <c r="B225" s="32" t="s">
        <v>1150</v>
      </c>
      <c r="C225" s="31" t="s">
        <v>1151</v>
      </c>
      <c r="D225" s="31" t="s">
        <v>984</v>
      </c>
      <c r="E225" s="31" t="s">
        <v>577</v>
      </c>
      <c r="F225" s="90">
        <v>1922304</v>
      </c>
      <c r="G225" s="32">
        <v>55.51</v>
      </c>
      <c r="H225" s="32" t="s">
        <v>1007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44573</v>
      </c>
      <c r="B226" s="32" t="s">
        <v>1150</v>
      </c>
      <c r="C226" s="31" t="s">
        <v>1151</v>
      </c>
      <c r="D226" s="31" t="s">
        <v>983</v>
      </c>
      <c r="E226" s="31" t="s">
        <v>577</v>
      </c>
      <c r="F226" s="90">
        <v>1939277</v>
      </c>
      <c r="G226" s="32">
        <v>55.77</v>
      </c>
      <c r="H226" s="32" t="s">
        <v>1007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44573</v>
      </c>
      <c r="B227" s="32" t="s">
        <v>1150</v>
      </c>
      <c r="C227" s="31" t="s">
        <v>1151</v>
      </c>
      <c r="D227" s="31" t="s">
        <v>986</v>
      </c>
      <c r="E227" s="31" t="s">
        <v>577</v>
      </c>
      <c r="F227" s="90">
        <v>1080848</v>
      </c>
      <c r="G227" s="32">
        <v>55.84</v>
      </c>
      <c r="H227" s="32" t="s">
        <v>1007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44573</v>
      </c>
      <c r="B228" s="32" t="s">
        <v>1153</v>
      </c>
      <c r="C228" s="31" t="s">
        <v>1154</v>
      </c>
      <c r="D228" s="31" t="s">
        <v>859</v>
      </c>
      <c r="E228" s="31" t="s">
        <v>577</v>
      </c>
      <c r="F228" s="90">
        <v>22500</v>
      </c>
      <c r="G228" s="32">
        <v>358.47</v>
      </c>
      <c r="H228" s="32" t="s">
        <v>1007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44573</v>
      </c>
      <c r="B229" s="32" t="s">
        <v>1153</v>
      </c>
      <c r="C229" s="31" t="s">
        <v>1154</v>
      </c>
      <c r="D229" s="31" t="s">
        <v>1218</v>
      </c>
      <c r="E229" s="31" t="s">
        <v>577</v>
      </c>
      <c r="F229" s="90">
        <v>15000</v>
      </c>
      <c r="G229" s="32">
        <v>331.26</v>
      </c>
      <c r="H229" s="32" t="s">
        <v>1007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44573</v>
      </c>
      <c r="B230" s="32" t="s">
        <v>1219</v>
      </c>
      <c r="C230" s="31" t="s">
        <v>1220</v>
      </c>
      <c r="D230" s="31" t="s">
        <v>1221</v>
      </c>
      <c r="E230" s="31" t="s">
        <v>577</v>
      </c>
      <c r="F230" s="90">
        <v>85000</v>
      </c>
      <c r="G230" s="32">
        <v>264.66000000000003</v>
      </c>
      <c r="H230" s="32" t="s">
        <v>1007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44573</v>
      </c>
      <c r="B231" s="32" t="s">
        <v>981</v>
      </c>
      <c r="C231" s="31" t="s">
        <v>982</v>
      </c>
      <c r="D231" s="31" t="s">
        <v>1155</v>
      </c>
      <c r="E231" s="31" t="s">
        <v>577</v>
      </c>
      <c r="F231" s="90">
        <v>63541</v>
      </c>
      <c r="G231" s="32">
        <v>212.49</v>
      </c>
      <c r="H231" s="32" t="s">
        <v>1007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44573</v>
      </c>
      <c r="B232" s="32" t="s">
        <v>981</v>
      </c>
      <c r="C232" s="31" t="s">
        <v>982</v>
      </c>
      <c r="D232" s="31" t="s">
        <v>983</v>
      </c>
      <c r="E232" s="31" t="s">
        <v>577</v>
      </c>
      <c r="F232" s="90">
        <v>71018</v>
      </c>
      <c r="G232" s="32">
        <v>211.7</v>
      </c>
      <c r="H232" s="32" t="s">
        <v>1007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44573</v>
      </c>
      <c r="B233" s="32" t="s">
        <v>1002</v>
      </c>
      <c r="C233" s="31" t="s">
        <v>1003</v>
      </c>
      <c r="D233" s="31" t="s">
        <v>1156</v>
      </c>
      <c r="E233" s="31" t="s">
        <v>577</v>
      </c>
      <c r="F233" s="90">
        <v>250000</v>
      </c>
      <c r="G233" s="32">
        <v>53.13</v>
      </c>
      <c r="H233" s="32" t="s">
        <v>1007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44573</v>
      </c>
      <c r="B234" s="32" t="s">
        <v>1157</v>
      </c>
      <c r="C234" s="31" t="s">
        <v>1158</v>
      </c>
      <c r="D234" s="31" t="s">
        <v>1222</v>
      </c>
      <c r="E234" s="31" t="s">
        <v>577</v>
      </c>
      <c r="F234" s="90">
        <v>42000</v>
      </c>
      <c r="G234" s="32">
        <v>99.4</v>
      </c>
      <c r="H234" s="32" t="s">
        <v>1007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44573</v>
      </c>
      <c r="B235" s="32" t="s">
        <v>1161</v>
      </c>
      <c r="C235" s="31" t="s">
        <v>1162</v>
      </c>
      <c r="D235" s="31" t="s">
        <v>934</v>
      </c>
      <c r="E235" s="31" t="s">
        <v>577</v>
      </c>
      <c r="F235" s="90">
        <v>1140815</v>
      </c>
      <c r="G235" s="32">
        <v>14.28</v>
      </c>
      <c r="H235" s="32" t="s">
        <v>1007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44573</v>
      </c>
      <c r="B236" s="32" t="s">
        <v>967</v>
      </c>
      <c r="C236" s="31" t="s">
        <v>987</v>
      </c>
      <c r="D236" s="31" t="s">
        <v>859</v>
      </c>
      <c r="E236" s="31" t="s">
        <v>577</v>
      </c>
      <c r="F236" s="90">
        <v>23783641</v>
      </c>
      <c r="G236" s="32">
        <v>6.37</v>
      </c>
      <c r="H236" s="32" t="s">
        <v>1007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44573</v>
      </c>
      <c r="B237" s="32" t="s">
        <v>988</v>
      </c>
      <c r="C237" s="31" t="s">
        <v>989</v>
      </c>
      <c r="D237" s="31" t="s">
        <v>978</v>
      </c>
      <c r="E237" s="31" t="s">
        <v>577</v>
      </c>
      <c r="F237" s="90">
        <v>87016078</v>
      </c>
      <c r="G237" s="32">
        <v>10.46</v>
      </c>
      <c r="H237" s="32" t="s">
        <v>1007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44573</v>
      </c>
      <c r="B238" s="32" t="s">
        <v>988</v>
      </c>
      <c r="C238" s="31" t="s">
        <v>989</v>
      </c>
      <c r="D238" s="31" t="s">
        <v>1166</v>
      </c>
      <c r="E238" s="31" t="s">
        <v>577</v>
      </c>
      <c r="F238" s="90">
        <v>45191343</v>
      </c>
      <c r="G238" s="32">
        <v>10.27</v>
      </c>
      <c r="H238" s="32" t="s">
        <v>1007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44573</v>
      </c>
      <c r="B239" s="32" t="s">
        <v>1167</v>
      </c>
      <c r="C239" s="31" t="s">
        <v>1168</v>
      </c>
      <c r="D239" s="31" t="s">
        <v>1169</v>
      </c>
      <c r="E239" s="31" t="s">
        <v>577</v>
      </c>
      <c r="F239" s="90">
        <v>3728784</v>
      </c>
      <c r="G239" s="32">
        <v>34.46</v>
      </c>
      <c r="H239" s="32" t="s">
        <v>1007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44573</v>
      </c>
      <c r="B240" s="32" t="s">
        <v>990</v>
      </c>
      <c r="C240" s="31" t="s">
        <v>991</v>
      </c>
      <c r="D240" s="31" t="s">
        <v>983</v>
      </c>
      <c r="E240" s="31" t="s">
        <v>577</v>
      </c>
      <c r="F240" s="90">
        <v>470235</v>
      </c>
      <c r="G240" s="32">
        <v>88.58</v>
      </c>
      <c r="H240" s="32" t="s">
        <v>1007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44573</v>
      </c>
      <c r="B241" s="32" t="s">
        <v>1170</v>
      </c>
      <c r="C241" s="31" t="s">
        <v>1171</v>
      </c>
      <c r="D241" s="31" t="s">
        <v>1172</v>
      </c>
      <c r="E241" s="31" t="s">
        <v>577</v>
      </c>
      <c r="F241" s="90">
        <v>5280</v>
      </c>
      <c r="G241" s="32">
        <v>30.5</v>
      </c>
      <c r="H241" s="32" t="s">
        <v>1007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44573</v>
      </c>
      <c r="B242" s="32" t="s">
        <v>1173</v>
      </c>
      <c r="C242" s="31" t="s">
        <v>1174</v>
      </c>
      <c r="D242" s="31" t="s">
        <v>1175</v>
      </c>
      <c r="E242" s="31" t="s">
        <v>577</v>
      </c>
      <c r="F242" s="90">
        <v>100000</v>
      </c>
      <c r="G242" s="32">
        <v>119.85</v>
      </c>
      <c r="H242" s="32" t="s">
        <v>1007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44573</v>
      </c>
      <c r="B243" s="32" t="s">
        <v>1176</v>
      </c>
      <c r="C243" s="31" t="s">
        <v>1177</v>
      </c>
      <c r="D243" s="31" t="s">
        <v>1178</v>
      </c>
      <c r="E243" s="31" t="s">
        <v>577</v>
      </c>
      <c r="F243" s="90">
        <v>102241</v>
      </c>
      <c r="G243" s="32">
        <v>38.299999999999997</v>
      </c>
      <c r="H243" s="32" t="s">
        <v>1007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44573</v>
      </c>
      <c r="B244" s="32" t="s">
        <v>1176</v>
      </c>
      <c r="C244" s="31" t="s">
        <v>1177</v>
      </c>
      <c r="D244" s="31" t="s">
        <v>859</v>
      </c>
      <c r="E244" s="31" t="s">
        <v>577</v>
      </c>
      <c r="F244" s="90">
        <v>241638</v>
      </c>
      <c r="G244" s="32">
        <v>35.72</v>
      </c>
      <c r="H244" s="32" t="s">
        <v>1007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44573</v>
      </c>
      <c r="B245" s="32" t="s">
        <v>459</v>
      </c>
      <c r="C245" s="31" t="s">
        <v>1223</v>
      </c>
      <c r="D245" s="31" t="s">
        <v>1224</v>
      </c>
      <c r="E245" s="31" t="s">
        <v>577</v>
      </c>
      <c r="F245" s="90">
        <v>3218381</v>
      </c>
      <c r="G245" s="32">
        <v>75.209999999999994</v>
      </c>
      <c r="H245" s="32" t="s">
        <v>1007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44573</v>
      </c>
      <c r="B246" s="32" t="s">
        <v>1179</v>
      </c>
      <c r="C246" s="31" t="s">
        <v>1180</v>
      </c>
      <c r="D246" s="31" t="s">
        <v>985</v>
      </c>
      <c r="E246" s="31" t="s">
        <v>577</v>
      </c>
      <c r="F246" s="90">
        <v>236581</v>
      </c>
      <c r="G246" s="32">
        <v>141.83000000000001</v>
      </c>
      <c r="H246" s="32" t="s">
        <v>1007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>
        <v>44573</v>
      </c>
      <c r="B247" s="32" t="s">
        <v>1179</v>
      </c>
      <c r="C247" s="31" t="s">
        <v>1180</v>
      </c>
      <c r="D247" s="31" t="s">
        <v>1225</v>
      </c>
      <c r="E247" s="31" t="s">
        <v>577</v>
      </c>
      <c r="F247" s="90">
        <v>283095</v>
      </c>
      <c r="G247" s="32">
        <v>137.88</v>
      </c>
      <c r="H247" s="32" t="s">
        <v>1007</v>
      </c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>
        <v>44573</v>
      </c>
      <c r="B248" s="32" t="s">
        <v>1179</v>
      </c>
      <c r="C248" s="31" t="s">
        <v>1180</v>
      </c>
      <c r="D248" s="31" t="s">
        <v>1181</v>
      </c>
      <c r="E248" s="31" t="s">
        <v>577</v>
      </c>
      <c r="F248" s="90">
        <v>565514</v>
      </c>
      <c r="G248" s="32">
        <v>141.71</v>
      </c>
      <c r="H248" s="32" t="s">
        <v>1007</v>
      </c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>
        <v>44573</v>
      </c>
      <c r="B249" s="32" t="s">
        <v>1182</v>
      </c>
      <c r="C249" s="31" t="s">
        <v>1183</v>
      </c>
      <c r="D249" s="31" t="s">
        <v>934</v>
      </c>
      <c r="E249" s="31" t="s">
        <v>577</v>
      </c>
      <c r="F249" s="90">
        <v>28502</v>
      </c>
      <c r="G249" s="32">
        <v>427.03</v>
      </c>
      <c r="H249" s="32" t="s">
        <v>1007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>
        <v>44573</v>
      </c>
      <c r="B250" s="32" t="s">
        <v>1184</v>
      </c>
      <c r="C250" s="31" t="s">
        <v>1185</v>
      </c>
      <c r="D250" s="31" t="s">
        <v>1226</v>
      </c>
      <c r="E250" s="31" t="s">
        <v>577</v>
      </c>
      <c r="F250" s="90">
        <v>126000</v>
      </c>
      <c r="G250" s="32">
        <v>174.41</v>
      </c>
      <c r="H250" s="32" t="s">
        <v>1007</v>
      </c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>
        <v>44573</v>
      </c>
      <c r="B251" s="32" t="s">
        <v>1184</v>
      </c>
      <c r="C251" s="31" t="s">
        <v>1185</v>
      </c>
      <c r="D251" s="31" t="s">
        <v>1178</v>
      </c>
      <c r="E251" s="31" t="s">
        <v>577</v>
      </c>
      <c r="F251" s="90">
        <v>88000</v>
      </c>
      <c r="G251" s="32">
        <v>173.94</v>
      </c>
      <c r="H251" s="32" t="s">
        <v>1007</v>
      </c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>
        <v>44573</v>
      </c>
      <c r="B252" s="32" t="s">
        <v>1004</v>
      </c>
      <c r="C252" s="31" t="s">
        <v>1005</v>
      </c>
      <c r="D252" s="31" t="s">
        <v>1178</v>
      </c>
      <c r="E252" s="31" t="s">
        <v>577</v>
      </c>
      <c r="F252" s="90">
        <v>150000</v>
      </c>
      <c r="G252" s="32">
        <v>13.05</v>
      </c>
      <c r="H252" s="32" t="s">
        <v>1007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>
        <v>44573</v>
      </c>
      <c r="B253" s="32" t="s">
        <v>1004</v>
      </c>
      <c r="C253" s="31" t="s">
        <v>1005</v>
      </c>
      <c r="D253" s="31" t="s">
        <v>1006</v>
      </c>
      <c r="E253" s="31" t="s">
        <v>577</v>
      </c>
      <c r="F253" s="90">
        <v>383529</v>
      </c>
      <c r="G253" s="32">
        <v>13.19</v>
      </c>
      <c r="H253" s="32" t="s">
        <v>1007</v>
      </c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>
        <v>44573</v>
      </c>
      <c r="B254" s="32" t="s">
        <v>1227</v>
      </c>
      <c r="C254" s="31" t="s">
        <v>1228</v>
      </c>
      <c r="D254" s="31" t="s">
        <v>1229</v>
      </c>
      <c r="E254" s="31" t="s">
        <v>577</v>
      </c>
      <c r="F254" s="90">
        <v>36000</v>
      </c>
      <c r="G254" s="32">
        <v>100</v>
      </c>
      <c r="H254" s="32" t="s">
        <v>1007</v>
      </c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>
        <v>44573</v>
      </c>
      <c r="B255" s="32" t="s">
        <v>1091</v>
      </c>
      <c r="C255" s="31" t="s">
        <v>1189</v>
      </c>
      <c r="D255" s="31" t="s">
        <v>859</v>
      </c>
      <c r="E255" s="31" t="s">
        <v>577</v>
      </c>
      <c r="F255" s="90">
        <v>1</v>
      </c>
      <c r="G255" s="32">
        <v>16</v>
      </c>
      <c r="H255" s="32" t="s">
        <v>1007</v>
      </c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>
        <v>44573</v>
      </c>
      <c r="B256" s="32" t="s">
        <v>1092</v>
      </c>
      <c r="C256" s="31" t="s">
        <v>1190</v>
      </c>
      <c r="D256" s="31" t="s">
        <v>1093</v>
      </c>
      <c r="E256" s="31" t="s">
        <v>577</v>
      </c>
      <c r="F256" s="90">
        <v>891231</v>
      </c>
      <c r="G256" s="32">
        <v>9.14</v>
      </c>
      <c r="H256" s="32" t="s">
        <v>1007</v>
      </c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>
        <v>44573</v>
      </c>
      <c r="B257" s="32" t="s">
        <v>1092</v>
      </c>
      <c r="C257" s="31" t="s">
        <v>1190</v>
      </c>
      <c r="D257" s="31" t="s">
        <v>859</v>
      </c>
      <c r="E257" s="31" t="s">
        <v>577</v>
      </c>
      <c r="F257" s="90">
        <v>2062214</v>
      </c>
      <c r="G257" s="32">
        <v>9.75</v>
      </c>
      <c r="H257" s="32" t="s">
        <v>1007</v>
      </c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>
        <v>44573</v>
      </c>
      <c r="B258" s="32" t="s">
        <v>1230</v>
      </c>
      <c r="C258" s="31" t="s">
        <v>1231</v>
      </c>
      <c r="D258" s="31" t="s">
        <v>1232</v>
      </c>
      <c r="E258" s="31" t="s">
        <v>577</v>
      </c>
      <c r="F258" s="90">
        <v>180000</v>
      </c>
      <c r="G258" s="32">
        <v>13.12</v>
      </c>
      <c r="H258" s="32" t="s">
        <v>1007</v>
      </c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>
        <v>44573</v>
      </c>
      <c r="B259" s="32" t="s">
        <v>992</v>
      </c>
      <c r="C259" s="31" t="s">
        <v>993</v>
      </c>
      <c r="D259" s="31" t="s">
        <v>983</v>
      </c>
      <c r="E259" s="31" t="s">
        <v>577</v>
      </c>
      <c r="F259" s="90">
        <v>103721</v>
      </c>
      <c r="G259" s="32">
        <v>986.79</v>
      </c>
      <c r="H259" s="32" t="s">
        <v>1007</v>
      </c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>
        <v>44573</v>
      </c>
      <c r="B260" s="32" t="s">
        <v>994</v>
      </c>
      <c r="C260" s="31" t="s">
        <v>995</v>
      </c>
      <c r="D260" s="31" t="s">
        <v>978</v>
      </c>
      <c r="E260" s="31" t="s">
        <v>577</v>
      </c>
      <c r="F260" s="90">
        <v>84035</v>
      </c>
      <c r="G260" s="32">
        <v>28.07</v>
      </c>
      <c r="H260" s="32" t="s">
        <v>1007</v>
      </c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>
        <v>44573</v>
      </c>
      <c r="B261" s="32" t="s">
        <v>1233</v>
      </c>
      <c r="C261" s="31" t="s">
        <v>1234</v>
      </c>
      <c r="D261" s="31" t="s">
        <v>1235</v>
      </c>
      <c r="E261" s="31" t="s">
        <v>577</v>
      </c>
      <c r="F261" s="90">
        <v>100000</v>
      </c>
      <c r="G261" s="32">
        <v>108.7</v>
      </c>
      <c r="H261" s="32" t="s">
        <v>1007</v>
      </c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>
        <v>44573</v>
      </c>
      <c r="B262" s="32" t="s">
        <v>1233</v>
      </c>
      <c r="C262" s="31" t="s">
        <v>1234</v>
      </c>
      <c r="D262" s="31" t="s">
        <v>1236</v>
      </c>
      <c r="E262" s="31" t="s">
        <v>577</v>
      </c>
      <c r="F262" s="90">
        <v>97735</v>
      </c>
      <c r="G262" s="32">
        <v>103.65</v>
      </c>
      <c r="H262" s="32" t="s">
        <v>1007</v>
      </c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>
        <v>44573</v>
      </c>
      <c r="B263" s="32" t="s">
        <v>1191</v>
      </c>
      <c r="C263" s="31" t="s">
        <v>1192</v>
      </c>
      <c r="D263" s="31" t="s">
        <v>1194</v>
      </c>
      <c r="E263" s="31" t="s">
        <v>577</v>
      </c>
      <c r="F263" s="90">
        <v>5000000</v>
      </c>
      <c r="G263" s="32">
        <v>4.3</v>
      </c>
      <c r="H263" s="32" t="s">
        <v>1007</v>
      </c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>
        <v>44573</v>
      </c>
      <c r="B264" s="32" t="s">
        <v>1191</v>
      </c>
      <c r="C264" s="31" t="s">
        <v>1192</v>
      </c>
      <c r="D264" s="31" t="s">
        <v>961</v>
      </c>
      <c r="E264" s="31" t="s">
        <v>577</v>
      </c>
      <c r="F264" s="90">
        <v>3705676</v>
      </c>
      <c r="G264" s="32">
        <v>4.53</v>
      </c>
      <c r="H264" s="32" t="s">
        <v>1007</v>
      </c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>
        <v>44573</v>
      </c>
      <c r="B265" s="32" t="s">
        <v>1191</v>
      </c>
      <c r="C265" s="31" t="s">
        <v>1192</v>
      </c>
      <c r="D265" s="31" t="s">
        <v>1193</v>
      </c>
      <c r="E265" s="31" t="s">
        <v>577</v>
      </c>
      <c r="F265" s="90">
        <v>3259760</v>
      </c>
      <c r="G265" s="32">
        <v>4.33</v>
      </c>
      <c r="H265" s="32" t="s">
        <v>1007</v>
      </c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>
        <v>44573</v>
      </c>
      <c r="B266" s="32" t="s">
        <v>1191</v>
      </c>
      <c r="C266" s="31" t="s">
        <v>1192</v>
      </c>
      <c r="D266" s="31" t="s">
        <v>978</v>
      </c>
      <c r="E266" s="31" t="s">
        <v>577</v>
      </c>
      <c r="F266" s="90">
        <v>9141563</v>
      </c>
      <c r="G266" s="32">
        <v>4.3899999999999997</v>
      </c>
      <c r="H266" s="32" t="s">
        <v>1007</v>
      </c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>
        <v>44573</v>
      </c>
      <c r="B267" s="32" t="s">
        <v>996</v>
      </c>
      <c r="C267" s="31" t="s">
        <v>997</v>
      </c>
      <c r="D267" s="31" t="s">
        <v>978</v>
      </c>
      <c r="E267" s="31" t="s">
        <v>577</v>
      </c>
      <c r="F267" s="90">
        <v>54382</v>
      </c>
      <c r="G267" s="32">
        <v>35.299999999999997</v>
      </c>
      <c r="H267" s="32" t="s">
        <v>1007</v>
      </c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>
        <v>44573</v>
      </c>
      <c r="B268" s="32" t="s">
        <v>1195</v>
      </c>
      <c r="C268" s="31" t="s">
        <v>1196</v>
      </c>
      <c r="D268" s="31" t="s">
        <v>1237</v>
      </c>
      <c r="E268" s="31" t="s">
        <v>577</v>
      </c>
      <c r="F268" s="90">
        <v>102000</v>
      </c>
      <c r="G268" s="32">
        <v>11.85</v>
      </c>
      <c r="H268" s="32" t="s">
        <v>1007</v>
      </c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>
        <v>44573</v>
      </c>
      <c r="B269" s="32" t="s">
        <v>1198</v>
      </c>
      <c r="C269" s="31" t="s">
        <v>1199</v>
      </c>
      <c r="D269" s="31" t="s">
        <v>1238</v>
      </c>
      <c r="E269" s="31" t="s">
        <v>577</v>
      </c>
      <c r="F269" s="90">
        <v>48000</v>
      </c>
      <c r="G269" s="32">
        <v>82</v>
      </c>
      <c r="H269" s="32" t="s">
        <v>1007</v>
      </c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>
        <v>44573</v>
      </c>
      <c r="B270" s="32" t="s">
        <v>998</v>
      </c>
      <c r="C270" s="31" t="s">
        <v>999</v>
      </c>
      <c r="D270" s="31" t="s">
        <v>975</v>
      </c>
      <c r="E270" s="31" t="s">
        <v>577</v>
      </c>
      <c r="F270" s="90">
        <v>244972</v>
      </c>
      <c r="G270" s="32">
        <v>129.16999999999999</v>
      </c>
      <c r="H270" s="32" t="s">
        <v>1007</v>
      </c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>
        <v>44573</v>
      </c>
      <c r="B271" s="32" t="s">
        <v>998</v>
      </c>
      <c r="C271" s="31" t="s">
        <v>999</v>
      </c>
      <c r="D271" s="31" t="s">
        <v>984</v>
      </c>
      <c r="E271" s="31" t="s">
        <v>577</v>
      </c>
      <c r="F271" s="90">
        <v>129902</v>
      </c>
      <c r="G271" s="32">
        <v>128.5</v>
      </c>
      <c r="H271" s="32" t="s">
        <v>1007</v>
      </c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>
        <v>44573</v>
      </c>
      <c r="B272" s="32" t="s">
        <v>1205</v>
      </c>
      <c r="C272" s="31" t="s">
        <v>1206</v>
      </c>
      <c r="D272" s="31" t="s">
        <v>961</v>
      </c>
      <c r="E272" s="31" t="s">
        <v>577</v>
      </c>
      <c r="F272" s="90">
        <v>5430000</v>
      </c>
      <c r="G272" s="32">
        <v>6</v>
      </c>
      <c r="H272" s="32" t="s">
        <v>1007</v>
      </c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>
        <v>44573</v>
      </c>
      <c r="B273" s="32" t="s">
        <v>1205</v>
      </c>
      <c r="C273" s="31" t="s">
        <v>1206</v>
      </c>
      <c r="D273" s="31" t="s">
        <v>1207</v>
      </c>
      <c r="E273" s="31" t="s">
        <v>577</v>
      </c>
      <c r="F273" s="90">
        <v>1100000</v>
      </c>
      <c r="G273" s="32">
        <v>6</v>
      </c>
      <c r="H273" s="32" t="s">
        <v>1007</v>
      </c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>
        <v>44573</v>
      </c>
      <c r="B274" s="32" t="s">
        <v>1208</v>
      </c>
      <c r="C274" s="31" t="s">
        <v>1209</v>
      </c>
      <c r="D274" s="31" t="s">
        <v>1210</v>
      </c>
      <c r="E274" s="31" t="s">
        <v>577</v>
      </c>
      <c r="F274" s="90">
        <v>769500</v>
      </c>
      <c r="G274" s="32">
        <v>8.19</v>
      </c>
      <c r="H274" s="32" t="s">
        <v>1007</v>
      </c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>
        <v>44573</v>
      </c>
      <c r="B275" s="32" t="s">
        <v>1208</v>
      </c>
      <c r="C275" s="31" t="s">
        <v>1209</v>
      </c>
      <c r="D275" s="31" t="s">
        <v>1211</v>
      </c>
      <c r="E275" s="31" t="s">
        <v>577</v>
      </c>
      <c r="F275" s="90">
        <v>778609</v>
      </c>
      <c r="G275" s="32">
        <v>7.96</v>
      </c>
      <c r="H275" s="32" t="s">
        <v>1007</v>
      </c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>
        <v>44573</v>
      </c>
      <c r="B276" s="32" t="s">
        <v>1208</v>
      </c>
      <c r="C276" s="31" t="s">
        <v>1209</v>
      </c>
      <c r="D276" s="31" t="s">
        <v>980</v>
      </c>
      <c r="E276" s="31" t="s">
        <v>577</v>
      </c>
      <c r="F276" s="90">
        <v>753787</v>
      </c>
      <c r="G276" s="32">
        <v>8.0399999999999991</v>
      </c>
      <c r="H276" s="32" t="s">
        <v>1007</v>
      </c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>
        <v>44573</v>
      </c>
      <c r="B277" s="32" t="s">
        <v>1239</v>
      </c>
      <c r="C277" s="31" t="s">
        <v>1240</v>
      </c>
      <c r="D277" s="31" t="s">
        <v>1241</v>
      </c>
      <c r="E277" s="31" t="s">
        <v>577</v>
      </c>
      <c r="F277" s="90">
        <v>116006</v>
      </c>
      <c r="G277" s="32">
        <v>120.15</v>
      </c>
      <c r="H277" s="32" t="s">
        <v>1007</v>
      </c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>
        <v>44573</v>
      </c>
      <c r="B278" s="32" t="s">
        <v>1000</v>
      </c>
      <c r="C278" s="31" t="s">
        <v>1001</v>
      </c>
      <c r="D278" s="31" t="s">
        <v>934</v>
      </c>
      <c r="E278" s="31" t="s">
        <v>577</v>
      </c>
      <c r="F278" s="90">
        <v>2485229</v>
      </c>
      <c r="G278" s="32">
        <v>25.64</v>
      </c>
      <c r="H278" s="32" t="s">
        <v>1007</v>
      </c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7"/>
  <sheetViews>
    <sheetView topLeftCell="A7" zoomScale="85" zoomScaleNormal="85" workbookViewId="0">
      <selection activeCell="P20" sqref="P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44574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826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863</v>
      </c>
      <c r="G10" s="326">
        <v>414</v>
      </c>
      <c r="H10" s="325"/>
      <c r="I10" s="327" t="s">
        <v>864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444.5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21">
        <v>2</v>
      </c>
      <c r="B11" s="263">
        <v>44532</v>
      </c>
      <c r="C11" s="323"/>
      <c r="D11" s="324" t="s">
        <v>136</v>
      </c>
      <c r="E11" s="325" t="s">
        <v>593</v>
      </c>
      <c r="F11" s="326" t="s">
        <v>865</v>
      </c>
      <c r="G11" s="326">
        <v>109</v>
      </c>
      <c r="H11" s="325"/>
      <c r="I11" s="327" t="s">
        <v>866</v>
      </c>
      <c r="J11" s="299" t="s">
        <v>594</v>
      </c>
      <c r="K11" s="299"/>
      <c r="L11" s="300"/>
      <c r="M11" s="301"/>
      <c r="N11" s="299"/>
      <c r="O11" s="302"/>
      <c r="P11" s="107">
        <f>VLOOKUP(D11,'MidCap Intra'!B43:C536,2,0)</f>
        <v>119.15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867</v>
      </c>
      <c r="G12" s="326">
        <v>635</v>
      </c>
      <c r="H12" s="325"/>
      <c r="I12" s="327" t="s">
        <v>868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673.25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1">
        <v>4</v>
      </c>
      <c r="B13" s="392">
        <v>44547</v>
      </c>
      <c r="C13" s="393"/>
      <c r="D13" s="394" t="s">
        <v>71</v>
      </c>
      <c r="E13" s="395" t="s">
        <v>593</v>
      </c>
      <c r="F13" s="396">
        <v>201.5</v>
      </c>
      <c r="G13" s="396">
        <v>188</v>
      </c>
      <c r="H13" s="395">
        <v>214.5</v>
      </c>
      <c r="I13" s="397" t="s">
        <v>869</v>
      </c>
      <c r="J13" s="103" t="s">
        <v>894</v>
      </c>
      <c r="K13" s="103">
        <f t="shared" ref="K13:K14" si="0">H13-F13</f>
        <v>13</v>
      </c>
      <c r="L13" s="104">
        <f t="shared" ref="L13:L14" si="1">(F13*-0.7)/100</f>
        <v>-1.4104999999999999</v>
      </c>
      <c r="M13" s="105">
        <f t="shared" ref="M13:M14" si="2">(K13+L13)/F13</f>
        <v>5.751612903225807E-2</v>
      </c>
      <c r="N13" s="103" t="s">
        <v>591</v>
      </c>
      <c r="O13" s="106">
        <v>44200</v>
      </c>
      <c r="P13" s="398">
        <f>VLOOKUP(D13,'MidCap Intra'!B46:C539,2,0)</f>
        <v>210.6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1">
        <v>5</v>
      </c>
      <c r="B14" s="392">
        <v>44547</v>
      </c>
      <c r="C14" s="393"/>
      <c r="D14" s="394" t="s">
        <v>125</v>
      </c>
      <c r="E14" s="395" t="s">
        <v>593</v>
      </c>
      <c r="F14" s="396">
        <v>730</v>
      </c>
      <c r="G14" s="396">
        <v>687</v>
      </c>
      <c r="H14" s="395">
        <v>774</v>
      </c>
      <c r="I14" s="397" t="s">
        <v>870</v>
      </c>
      <c r="J14" s="103" t="s">
        <v>897</v>
      </c>
      <c r="K14" s="103">
        <f t="shared" si="0"/>
        <v>44</v>
      </c>
      <c r="L14" s="104">
        <f t="shared" si="1"/>
        <v>-5.1099999999999994</v>
      </c>
      <c r="M14" s="105">
        <f t="shared" si="2"/>
        <v>5.3273972602739729E-2</v>
      </c>
      <c r="N14" s="103" t="s">
        <v>591</v>
      </c>
      <c r="O14" s="106">
        <v>44200</v>
      </c>
      <c r="P14" s="398">
        <f>VLOOKUP(D14,'MidCap Intra'!B47:C540,2,0)</f>
        <v>823.75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91">
        <v>6</v>
      </c>
      <c r="B15" s="392">
        <v>44552</v>
      </c>
      <c r="C15" s="393"/>
      <c r="D15" s="394" t="s">
        <v>43</v>
      </c>
      <c r="E15" s="395" t="s">
        <v>593</v>
      </c>
      <c r="F15" s="396">
        <v>2140</v>
      </c>
      <c r="G15" s="396">
        <v>1995</v>
      </c>
      <c r="H15" s="395">
        <v>2280</v>
      </c>
      <c r="I15" s="397" t="s">
        <v>873</v>
      </c>
      <c r="J15" s="103" t="s">
        <v>743</v>
      </c>
      <c r="K15" s="103">
        <f t="shared" ref="K15" si="3">H15-F15</f>
        <v>140</v>
      </c>
      <c r="L15" s="104">
        <f t="shared" ref="L15" si="4">(F15*-0.7)/100</f>
        <v>-14.98</v>
      </c>
      <c r="M15" s="105">
        <f t="shared" ref="M15" si="5">(K15+L15)/F15</f>
        <v>5.8420560747663552E-2</v>
      </c>
      <c r="N15" s="103" t="s">
        <v>591</v>
      </c>
      <c r="O15" s="106">
        <v>44203</v>
      </c>
      <c r="P15" s="398">
        <f>VLOOKUP(D15,'MidCap Intra'!B2:C541,2,0)</f>
        <v>2314.8000000000002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1">
        <v>7</v>
      </c>
      <c r="B16" s="322">
        <v>44557</v>
      </c>
      <c r="C16" s="323"/>
      <c r="D16" s="324" t="s">
        <v>522</v>
      </c>
      <c r="E16" s="325" t="s">
        <v>593</v>
      </c>
      <c r="F16" s="326" t="s">
        <v>874</v>
      </c>
      <c r="G16" s="326">
        <v>2035</v>
      </c>
      <c r="H16" s="325"/>
      <c r="I16" s="327" t="s">
        <v>824</v>
      </c>
      <c r="J16" s="299" t="s">
        <v>594</v>
      </c>
      <c r="K16" s="299"/>
      <c r="L16" s="300"/>
      <c r="M16" s="301"/>
      <c r="N16" s="299"/>
      <c r="O16" s="302"/>
      <c r="P16" s="107">
        <f>VLOOKUP(D16,'MidCap Intra'!B12:M512,2,0)</f>
        <v>2267.4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91">
        <v>8</v>
      </c>
      <c r="B17" s="392">
        <v>44559</v>
      </c>
      <c r="C17" s="393"/>
      <c r="D17" s="394" t="s">
        <v>493</v>
      </c>
      <c r="E17" s="395" t="s">
        <v>593</v>
      </c>
      <c r="F17" s="396">
        <v>1730</v>
      </c>
      <c r="G17" s="396">
        <v>1640</v>
      </c>
      <c r="H17" s="395">
        <v>1870</v>
      </c>
      <c r="I17" s="397" t="s">
        <v>877</v>
      </c>
      <c r="J17" s="103" t="s">
        <v>743</v>
      </c>
      <c r="K17" s="103">
        <f t="shared" ref="K17" si="6">H17-F17</f>
        <v>140</v>
      </c>
      <c r="L17" s="104">
        <f t="shared" ref="L17" si="7">(F17*-0.7)/100</f>
        <v>-12.11</v>
      </c>
      <c r="M17" s="105">
        <f t="shared" ref="M17" si="8">(K17+L17)/F17</f>
        <v>7.3924855491329475E-2</v>
      </c>
      <c r="N17" s="103" t="s">
        <v>591</v>
      </c>
      <c r="O17" s="106">
        <v>44541</v>
      </c>
      <c r="P17" s="398">
        <f>VLOOKUP(D17,'MidCap Intra'!B50:C543,2,0)</f>
        <v>1877.1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879</v>
      </c>
      <c r="J18" s="269" t="s">
        <v>890</v>
      </c>
      <c r="K18" s="269">
        <f t="shared" ref="K18" si="9">H18-F18</f>
        <v>125</v>
      </c>
      <c r="L18" s="270">
        <f t="shared" ref="L18" si="10">(F18*-0.7)/100</f>
        <v>-20.86</v>
      </c>
      <c r="M18" s="271">
        <f t="shared" ref="M18" si="11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2871.7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41">
        <v>10</v>
      </c>
      <c r="B19" s="342">
        <v>44571</v>
      </c>
      <c r="C19" s="343"/>
      <c r="D19" s="344" t="s">
        <v>944</v>
      </c>
      <c r="E19" s="345" t="s">
        <v>593</v>
      </c>
      <c r="F19" s="346">
        <v>170</v>
      </c>
      <c r="G19" s="346">
        <v>160</v>
      </c>
      <c r="H19" s="345">
        <v>177.5</v>
      </c>
      <c r="I19" s="347" t="s">
        <v>945</v>
      </c>
      <c r="J19" s="269" t="s">
        <v>1010</v>
      </c>
      <c r="K19" s="269">
        <f t="shared" ref="K19" si="12">H19-F19</f>
        <v>7.5</v>
      </c>
      <c r="L19" s="270">
        <f t="shared" ref="L19" si="13">(F19*-0.7)/100</f>
        <v>-1.19</v>
      </c>
      <c r="M19" s="271">
        <f t="shared" ref="M19" si="14">(K19+L19)/F19</f>
        <v>3.7117647058823533E-2</v>
      </c>
      <c r="N19" s="269" t="s">
        <v>591</v>
      </c>
      <c r="O19" s="272">
        <v>44573</v>
      </c>
      <c r="P19" s="268" t="e">
        <f>VLOOKUP(D19,'MidCap Intra'!B12:C545,2,0)</f>
        <v>#N/A</v>
      </c>
      <c r="Q19" s="261"/>
      <c r="R19" s="261" t="s">
        <v>595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21">
        <v>11</v>
      </c>
      <c r="B20" s="322">
        <v>44572</v>
      </c>
      <c r="C20" s="323"/>
      <c r="D20" s="324" t="s">
        <v>363</v>
      </c>
      <c r="E20" s="325" t="s">
        <v>593</v>
      </c>
      <c r="F20" s="326" t="s">
        <v>716</v>
      </c>
      <c r="G20" s="326">
        <v>187</v>
      </c>
      <c r="H20" s="325"/>
      <c r="I20" s="327" t="s">
        <v>956</v>
      </c>
      <c r="J20" s="299" t="s">
        <v>594</v>
      </c>
      <c r="K20" s="299"/>
      <c r="L20" s="300"/>
      <c r="M20" s="301"/>
      <c r="N20" s="299"/>
      <c r="O20" s="302"/>
      <c r="P20" s="297"/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21"/>
      <c r="B21" s="322"/>
      <c r="C21" s="323"/>
      <c r="D21" s="324"/>
      <c r="E21" s="325"/>
      <c r="F21" s="326"/>
      <c r="G21" s="326"/>
      <c r="H21" s="325"/>
      <c r="I21" s="327"/>
      <c r="J21" s="299"/>
      <c r="K21" s="299"/>
      <c r="L21" s="300"/>
      <c r="M21" s="301"/>
      <c r="N21" s="299"/>
      <c r="O21" s="302"/>
      <c r="P21" s="297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596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597</v>
      </c>
      <c r="B26" s="132"/>
      <c r="C26" s="132"/>
      <c r="D26" s="132"/>
      <c r="E26" s="44"/>
      <c r="F26" s="140" t="s">
        <v>598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599</v>
      </c>
      <c r="B27" s="132"/>
      <c r="C27" s="132"/>
      <c r="D27" s="132" t="s">
        <v>933</v>
      </c>
      <c r="E27" s="6"/>
      <c r="F27" s="140" t="s">
        <v>600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601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568</v>
      </c>
      <c r="C30" s="102"/>
      <c r="D30" s="101" t="s">
        <v>579</v>
      </c>
      <c r="E30" s="100" t="s">
        <v>580</v>
      </c>
      <c r="F30" s="100" t="s">
        <v>581</v>
      </c>
      <c r="G30" s="100" t="s">
        <v>602</v>
      </c>
      <c r="H30" s="100" t="s">
        <v>583</v>
      </c>
      <c r="I30" s="100" t="s">
        <v>584</v>
      </c>
      <c r="J30" s="100" t="s">
        <v>585</v>
      </c>
      <c r="K30" s="100" t="s">
        <v>603</v>
      </c>
      <c r="L30" s="153" t="s">
        <v>587</v>
      </c>
      <c r="M30" s="102" t="s">
        <v>588</v>
      </c>
      <c r="N30" s="99" t="s">
        <v>589</v>
      </c>
      <c r="O30" s="358" t="s">
        <v>590</v>
      </c>
      <c r="P30" s="303"/>
      <c r="Q30" s="1"/>
      <c r="R30" s="355"/>
      <c r="S30" s="355"/>
      <c r="T30" s="355"/>
      <c r="U30" s="318"/>
      <c r="V30" s="318"/>
      <c r="W30" s="318"/>
      <c r="X30" s="318"/>
      <c r="Y30" s="318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78" customFormat="1" ht="15" customHeight="1">
      <c r="A31" s="359">
        <v>1</v>
      </c>
      <c r="B31" s="260">
        <v>44559</v>
      </c>
      <c r="C31" s="307"/>
      <c r="D31" s="360" t="s">
        <v>199</v>
      </c>
      <c r="E31" s="306" t="s">
        <v>593</v>
      </c>
      <c r="F31" s="306">
        <v>476</v>
      </c>
      <c r="G31" s="306">
        <v>463</v>
      </c>
      <c r="H31" s="306">
        <v>496</v>
      </c>
      <c r="I31" s="306" t="s">
        <v>811</v>
      </c>
      <c r="J31" s="103" t="s">
        <v>862</v>
      </c>
      <c r="K31" s="103">
        <f t="shared" ref="K31:K32" si="15">H31-F31</f>
        <v>20</v>
      </c>
      <c r="L31" s="104">
        <f t="shared" ref="L31:L32" si="16">(F31*-0.7)/100</f>
        <v>-3.3319999999999999</v>
      </c>
      <c r="M31" s="105">
        <f t="shared" ref="M31:M32" si="17">(K31+L31)/F31</f>
        <v>3.5016806722689073E-2</v>
      </c>
      <c r="N31" s="103" t="s">
        <v>591</v>
      </c>
      <c r="O31" s="106">
        <v>44564</v>
      </c>
      <c r="P31" s="356"/>
      <c r="Q31" s="356"/>
      <c r="R31" s="357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359">
        <v>2</v>
      </c>
      <c r="B32" s="260">
        <v>44559</v>
      </c>
      <c r="C32" s="307"/>
      <c r="D32" s="360" t="s">
        <v>850</v>
      </c>
      <c r="E32" s="306" t="s">
        <v>593</v>
      </c>
      <c r="F32" s="306">
        <v>3010</v>
      </c>
      <c r="G32" s="306">
        <v>2930</v>
      </c>
      <c r="H32" s="306">
        <v>3170</v>
      </c>
      <c r="I32" s="306" t="s">
        <v>875</v>
      </c>
      <c r="J32" s="103" t="s">
        <v>1016</v>
      </c>
      <c r="K32" s="103">
        <f t="shared" si="15"/>
        <v>160</v>
      </c>
      <c r="L32" s="104">
        <f t="shared" si="16"/>
        <v>-21.07</v>
      </c>
      <c r="M32" s="105">
        <f t="shared" si="17"/>
        <v>4.6156146179401995E-2</v>
      </c>
      <c r="N32" s="103" t="s">
        <v>591</v>
      </c>
      <c r="O32" s="106">
        <v>44573</v>
      </c>
      <c r="P32" s="356"/>
      <c r="Q32" s="356"/>
      <c r="R32" s="357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78" customFormat="1" ht="15" customHeight="1">
      <c r="A33" s="359">
        <v>3</v>
      </c>
      <c r="B33" s="260">
        <v>44559</v>
      </c>
      <c r="C33" s="307"/>
      <c r="D33" s="360" t="s">
        <v>391</v>
      </c>
      <c r="E33" s="306" t="s">
        <v>593</v>
      </c>
      <c r="F33" s="306">
        <v>126</v>
      </c>
      <c r="G33" s="306">
        <v>122</v>
      </c>
      <c r="H33" s="306">
        <v>131.5</v>
      </c>
      <c r="I33" s="306" t="s">
        <v>876</v>
      </c>
      <c r="J33" s="103" t="s">
        <v>895</v>
      </c>
      <c r="K33" s="103">
        <f t="shared" ref="K33" si="18">H33-F33</f>
        <v>5.5</v>
      </c>
      <c r="L33" s="104">
        <f t="shared" ref="L33" si="19">(F33*-0.7)/100</f>
        <v>-0.8819999999999999</v>
      </c>
      <c r="M33" s="105">
        <f t="shared" ref="M33" si="20">(K33+L33)/F33</f>
        <v>3.6650793650793656E-2</v>
      </c>
      <c r="N33" s="103" t="s">
        <v>591</v>
      </c>
      <c r="O33" s="106">
        <v>44565</v>
      </c>
      <c r="P33" s="356"/>
      <c r="Q33" s="356"/>
      <c r="R33" s="357" t="s">
        <v>595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354"/>
      <c r="AJ33" s="317"/>
      <c r="AK33" s="317"/>
      <c r="AL33" s="317"/>
    </row>
    <row r="34" spans="1:38" s="278" customFormat="1" ht="15" customHeight="1">
      <c r="A34" s="359">
        <v>4</v>
      </c>
      <c r="B34" s="260">
        <v>44561</v>
      </c>
      <c r="C34" s="307"/>
      <c r="D34" s="360" t="s">
        <v>381</v>
      </c>
      <c r="E34" s="306" t="s">
        <v>593</v>
      </c>
      <c r="F34" s="306">
        <v>443.5</v>
      </c>
      <c r="G34" s="306">
        <v>430</v>
      </c>
      <c r="H34" s="306">
        <v>459</v>
      </c>
      <c r="I34" s="306" t="s">
        <v>880</v>
      </c>
      <c r="J34" s="103" t="s">
        <v>896</v>
      </c>
      <c r="K34" s="103">
        <f t="shared" ref="K34" si="21">H34-F34</f>
        <v>15.5</v>
      </c>
      <c r="L34" s="104">
        <f t="shared" ref="L34" si="22">(F34*-0.7)/100</f>
        <v>-3.1044999999999998</v>
      </c>
      <c r="M34" s="105">
        <f t="shared" ref="M34" si="23">(K34+L34)/F34</f>
        <v>2.7949267192784667E-2</v>
      </c>
      <c r="N34" s="103" t="s">
        <v>591</v>
      </c>
      <c r="O34" s="106">
        <v>44565</v>
      </c>
      <c r="P34" s="356"/>
      <c r="Q34" s="356"/>
      <c r="R34" s="357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354"/>
      <c r="AJ34" s="317"/>
      <c r="AK34" s="317"/>
      <c r="AL34" s="317"/>
    </row>
    <row r="35" spans="1:38" s="278" customFormat="1" ht="15" customHeight="1">
      <c r="A35" s="412">
        <v>5</v>
      </c>
      <c r="B35" s="413">
        <v>44561</v>
      </c>
      <c r="C35" s="414"/>
      <c r="D35" s="415" t="s">
        <v>61</v>
      </c>
      <c r="E35" s="416" t="s">
        <v>593</v>
      </c>
      <c r="F35" s="416">
        <v>677.5</v>
      </c>
      <c r="G35" s="416">
        <v>659</v>
      </c>
      <c r="H35" s="416">
        <v>696</v>
      </c>
      <c r="I35" s="416" t="s">
        <v>885</v>
      </c>
      <c r="J35" s="417" t="s">
        <v>892</v>
      </c>
      <c r="K35" s="417">
        <f t="shared" ref="K35" si="24">H35-F35</f>
        <v>18.5</v>
      </c>
      <c r="L35" s="418">
        <f t="shared" ref="L35" si="25">(F35*-0.7)/100</f>
        <v>-4.7424999999999997</v>
      </c>
      <c r="M35" s="419">
        <f t="shared" ref="M35" si="26">(K35+L35)/F35</f>
        <v>2.0306273062730629E-2</v>
      </c>
      <c r="N35" s="417" t="s">
        <v>591</v>
      </c>
      <c r="O35" s="420">
        <v>44564</v>
      </c>
      <c r="P35" s="356"/>
      <c r="Q35" s="356"/>
      <c r="R35" s="357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354"/>
      <c r="AJ35" s="317"/>
      <c r="AK35" s="317"/>
      <c r="AL35" s="317"/>
    </row>
    <row r="36" spans="1:38" s="278" customFormat="1" ht="15" customHeight="1">
      <c r="A36" s="348">
        <v>6</v>
      </c>
      <c r="B36" s="263">
        <v>44567</v>
      </c>
      <c r="C36" s="349"/>
      <c r="D36" s="350" t="s">
        <v>77</v>
      </c>
      <c r="E36" s="266" t="s">
        <v>593</v>
      </c>
      <c r="F36" s="266" t="s">
        <v>919</v>
      </c>
      <c r="G36" s="266">
        <v>350</v>
      </c>
      <c r="H36" s="266"/>
      <c r="I36" s="266" t="s">
        <v>920</v>
      </c>
      <c r="J36" s="351" t="s">
        <v>594</v>
      </c>
      <c r="K36" s="351"/>
      <c r="L36" s="352"/>
      <c r="M36" s="353"/>
      <c r="N36" s="351"/>
      <c r="O36" s="421"/>
      <c r="P36" s="356"/>
      <c r="Q36" s="356"/>
      <c r="R36" s="357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354"/>
      <c r="AJ36" s="317"/>
      <c r="AK36" s="317"/>
      <c r="AL36" s="317"/>
    </row>
    <row r="37" spans="1:38" s="278" customFormat="1" ht="15" customHeight="1">
      <c r="A37" s="412">
        <v>7</v>
      </c>
      <c r="B37" s="413">
        <v>44568</v>
      </c>
      <c r="C37" s="414"/>
      <c r="D37" s="415" t="s">
        <v>415</v>
      </c>
      <c r="E37" s="416" t="s">
        <v>593</v>
      </c>
      <c r="F37" s="416">
        <v>1668</v>
      </c>
      <c r="G37" s="416">
        <v>1618</v>
      </c>
      <c r="H37" s="416">
        <v>1715</v>
      </c>
      <c r="I37" s="416" t="s">
        <v>929</v>
      </c>
      <c r="J37" s="417" t="s">
        <v>943</v>
      </c>
      <c r="K37" s="417">
        <f t="shared" ref="K37" si="27">H37-F37</f>
        <v>47</v>
      </c>
      <c r="L37" s="418">
        <f t="shared" ref="L37" si="28">(F37*-0.7)/100</f>
        <v>-11.675999999999998</v>
      </c>
      <c r="M37" s="419">
        <f t="shared" ref="M37" si="29">(K37+L37)/F37</f>
        <v>2.117745803357314E-2</v>
      </c>
      <c r="N37" s="417" t="s">
        <v>591</v>
      </c>
      <c r="O37" s="420">
        <v>44571</v>
      </c>
      <c r="P37" s="356"/>
      <c r="Q37" s="356"/>
      <c r="R37" s="357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354"/>
      <c r="AJ37" s="317"/>
      <c r="AK37" s="317"/>
      <c r="AL37" s="317"/>
    </row>
    <row r="38" spans="1:38" s="278" customFormat="1" ht="15" customHeight="1">
      <c r="A38" s="359">
        <v>8</v>
      </c>
      <c r="B38" s="260">
        <v>44572</v>
      </c>
      <c r="C38" s="307"/>
      <c r="D38" s="360" t="s">
        <v>207</v>
      </c>
      <c r="E38" s="306" t="s">
        <v>593</v>
      </c>
      <c r="F38" s="306">
        <v>1084</v>
      </c>
      <c r="G38" s="306">
        <v>1050</v>
      </c>
      <c r="H38" s="306">
        <v>1117</v>
      </c>
      <c r="I38" s="306" t="s">
        <v>953</v>
      </c>
      <c r="J38" s="417" t="s">
        <v>954</v>
      </c>
      <c r="K38" s="417">
        <f>H38-F38</f>
        <v>33</v>
      </c>
      <c r="L38" s="418">
        <f>(F38*-0.07)/100</f>
        <v>-0.75880000000000014</v>
      </c>
      <c r="M38" s="419">
        <f t="shared" ref="M38:M39" si="30">(K38+L38)/F38</f>
        <v>2.9742804428044278E-2</v>
      </c>
      <c r="N38" s="417" t="s">
        <v>591</v>
      </c>
      <c r="O38" s="442">
        <v>44572</v>
      </c>
      <c r="P38" s="356"/>
      <c r="Q38" s="356"/>
      <c r="R38" s="357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354"/>
      <c r="AJ38" s="317"/>
      <c r="AK38" s="317"/>
      <c r="AL38" s="317"/>
    </row>
    <row r="39" spans="1:38" s="278" customFormat="1" ht="15" customHeight="1">
      <c r="A39" s="359">
        <v>9</v>
      </c>
      <c r="B39" s="260">
        <v>44572</v>
      </c>
      <c r="C39" s="307"/>
      <c r="D39" s="360" t="s">
        <v>430</v>
      </c>
      <c r="E39" s="306" t="s">
        <v>593</v>
      </c>
      <c r="F39" s="306">
        <v>312</v>
      </c>
      <c r="G39" s="306">
        <v>302</v>
      </c>
      <c r="H39" s="306">
        <v>321</v>
      </c>
      <c r="I39" s="306" t="s">
        <v>955</v>
      </c>
      <c r="J39" s="103" t="s">
        <v>895</v>
      </c>
      <c r="K39" s="103">
        <f t="shared" ref="K39" si="31">H39-F39</f>
        <v>9</v>
      </c>
      <c r="L39" s="104">
        <f t="shared" ref="L39" si="32">(F39*-0.7)/100</f>
        <v>-2.1839999999999997</v>
      </c>
      <c r="M39" s="105">
        <f t="shared" si="30"/>
        <v>2.1846153846153848E-2</v>
      </c>
      <c r="N39" s="103" t="s">
        <v>591</v>
      </c>
      <c r="O39" s="106">
        <v>44573</v>
      </c>
      <c r="P39" s="356"/>
      <c r="Q39" s="356"/>
      <c r="R39" s="357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354"/>
      <c r="AJ39" s="317"/>
      <c r="AK39" s="317"/>
      <c r="AL39" s="317"/>
    </row>
    <row r="40" spans="1:38" s="278" customFormat="1" ht="15" customHeight="1">
      <c r="A40" s="359">
        <v>10</v>
      </c>
      <c r="B40" s="260">
        <v>44573</v>
      </c>
      <c r="C40" s="307"/>
      <c r="D40" s="360" t="s">
        <v>207</v>
      </c>
      <c r="E40" s="306" t="s">
        <v>593</v>
      </c>
      <c r="F40" s="306">
        <v>1117.5</v>
      </c>
      <c r="G40" s="306">
        <v>1080</v>
      </c>
      <c r="H40" s="306">
        <v>1144</v>
      </c>
      <c r="I40" s="306" t="s">
        <v>1008</v>
      </c>
      <c r="J40" s="417" t="s">
        <v>1009</v>
      </c>
      <c r="K40" s="417">
        <f>H40-F40</f>
        <v>26.5</v>
      </c>
      <c r="L40" s="418">
        <f>(F40*-0.07)/100</f>
        <v>-0.78225000000000011</v>
      </c>
      <c r="M40" s="419">
        <f t="shared" ref="M40" si="33">(K40+L40)/F40</f>
        <v>2.3013646532438477E-2</v>
      </c>
      <c r="N40" s="417" t="s">
        <v>591</v>
      </c>
      <c r="O40" s="442">
        <v>44573</v>
      </c>
      <c r="P40" s="356"/>
      <c r="Q40" s="356"/>
      <c r="R40" s="357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354"/>
      <c r="AJ40" s="317"/>
      <c r="AK40" s="317"/>
      <c r="AL40" s="317"/>
    </row>
    <row r="41" spans="1:38" s="278" customFormat="1" ht="15" customHeight="1">
      <c r="A41" s="348">
        <v>11</v>
      </c>
      <c r="B41" s="263">
        <v>44573</v>
      </c>
      <c r="C41" s="349"/>
      <c r="D41" s="350" t="s">
        <v>309</v>
      </c>
      <c r="E41" s="266" t="s">
        <v>593</v>
      </c>
      <c r="F41" s="266" t="s">
        <v>1013</v>
      </c>
      <c r="G41" s="266">
        <v>595</v>
      </c>
      <c r="H41" s="266"/>
      <c r="I41" s="266" t="s">
        <v>1014</v>
      </c>
      <c r="J41" s="351" t="s">
        <v>594</v>
      </c>
      <c r="K41" s="351"/>
      <c r="L41" s="352"/>
      <c r="M41" s="353"/>
      <c r="N41" s="351"/>
      <c r="O41" s="421"/>
      <c r="P41" s="356"/>
      <c r="Q41" s="356"/>
      <c r="R41" s="357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354"/>
      <c r="AJ41" s="317"/>
      <c r="AK41" s="317"/>
      <c r="AL41" s="317"/>
    </row>
    <row r="42" spans="1:38" s="278" customFormat="1" ht="15" customHeight="1">
      <c r="A42" s="348"/>
      <c r="B42" s="263"/>
      <c r="C42" s="349"/>
      <c r="D42" s="350"/>
      <c r="E42" s="266"/>
      <c r="F42" s="266"/>
      <c r="G42" s="266"/>
      <c r="H42" s="266"/>
      <c r="I42" s="266"/>
      <c r="J42" s="351"/>
      <c r="K42" s="351"/>
      <c r="L42" s="352"/>
      <c r="M42" s="353"/>
      <c r="N42" s="351"/>
      <c r="O42" s="421"/>
      <c r="P42" s="356"/>
      <c r="Q42" s="356"/>
      <c r="R42" s="357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354"/>
      <c r="AJ42" s="317"/>
      <c r="AK42" s="317"/>
      <c r="AL42" s="317"/>
    </row>
    <row r="43" spans="1:38" s="278" customFormat="1" ht="15" customHeight="1">
      <c r="A43" s="348"/>
      <c r="B43" s="263"/>
      <c r="C43" s="349"/>
      <c r="D43" s="350"/>
      <c r="E43" s="266"/>
      <c r="F43" s="266"/>
      <c r="G43" s="266"/>
      <c r="H43" s="266"/>
      <c r="I43" s="266"/>
      <c r="J43" s="351"/>
      <c r="K43" s="351"/>
      <c r="L43" s="352"/>
      <c r="M43" s="353"/>
      <c r="N43" s="351"/>
      <c r="O43" s="421"/>
      <c r="P43" s="356"/>
      <c r="Q43" s="356"/>
      <c r="R43" s="357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354"/>
      <c r="AJ43" s="317"/>
      <c r="AK43" s="317"/>
      <c r="AL43" s="317"/>
    </row>
    <row r="44" spans="1:38" s="278" customFormat="1" ht="15" customHeight="1">
      <c r="A44" s="348"/>
      <c r="B44" s="263"/>
      <c r="C44" s="349"/>
      <c r="D44" s="350"/>
      <c r="E44" s="266"/>
      <c r="F44" s="266"/>
      <c r="G44" s="266"/>
      <c r="H44" s="266"/>
      <c r="I44" s="266"/>
      <c r="J44" s="351"/>
      <c r="K44" s="351"/>
      <c r="L44" s="352"/>
      <c r="M44" s="353"/>
      <c r="N44" s="351"/>
      <c r="O44" s="421"/>
      <c r="P44" s="356"/>
      <c r="Q44" s="356"/>
      <c r="R44" s="357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354"/>
      <c r="AJ44" s="317"/>
      <c r="AK44" s="317"/>
      <c r="AL44" s="317"/>
    </row>
    <row r="45" spans="1:38" s="278" customFormat="1" ht="15" customHeight="1">
      <c r="A45" s="348"/>
      <c r="B45" s="263"/>
      <c r="C45" s="349"/>
      <c r="D45" s="350"/>
      <c r="E45" s="266"/>
      <c r="F45" s="266"/>
      <c r="G45" s="266"/>
      <c r="H45" s="266"/>
      <c r="I45" s="266"/>
      <c r="J45" s="351"/>
      <c r="K45" s="351"/>
      <c r="L45" s="352"/>
      <c r="M45" s="353"/>
      <c r="N45" s="351"/>
      <c r="O45" s="421"/>
      <c r="P45" s="356"/>
      <c r="Q45" s="356"/>
      <c r="R45" s="357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354"/>
      <c r="AJ45" s="317"/>
      <c r="AK45" s="317"/>
      <c r="AL45" s="317"/>
    </row>
    <row r="46" spans="1:38" s="291" customFormat="1" ht="15" customHeight="1">
      <c r="K46" s="267"/>
      <c r="L46" s="304"/>
      <c r="M46" s="383"/>
      <c r="N46" s="267"/>
      <c r="O46" s="315"/>
      <c r="P46" s="1"/>
      <c r="Q46" s="1"/>
      <c r="R46" s="378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385"/>
      <c r="AJ46" s="384"/>
      <c r="AK46" s="384"/>
      <c r="AL46" s="384"/>
    </row>
    <row r="47" spans="1:38" ht="15" customHeight="1">
      <c r="A47" s="369"/>
      <c r="B47" s="370"/>
      <c r="C47" s="371"/>
      <c r="D47" s="372"/>
      <c r="E47" s="373"/>
      <c r="F47" s="373"/>
      <c r="G47" s="373"/>
      <c r="H47" s="373"/>
      <c r="I47" s="373"/>
      <c r="J47" s="374"/>
      <c r="K47" s="374"/>
      <c r="L47" s="375"/>
      <c r="M47" s="376"/>
      <c r="N47" s="374"/>
      <c r="O47" s="377"/>
      <c r="P47" s="1"/>
      <c r="Q47" s="1"/>
      <c r="R47" s="378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32" t="s">
        <v>596</v>
      </c>
      <c r="B48" s="155"/>
      <c r="C48" s="155"/>
      <c r="D48" s="1"/>
      <c r="E48" s="6"/>
      <c r="F48" s="6"/>
      <c r="G48" s="6"/>
      <c r="H48" s="6" t="s">
        <v>608</v>
      </c>
      <c r="I48" s="6"/>
      <c r="J48" s="6"/>
      <c r="K48" s="128"/>
      <c r="L48" s="157"/>
      <c r="M48" s="128"/>
      <c r="N48" s="129"/>
      <c r="O48" s="128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320"/>
      <c r="AD48" s="320"/>
      <c r="AE48" s="320"/>
      <c r="AF48" s="320"/>
      <c r="AG48" s="320"/>
      <c r="AH48" s="320"/>
    </row>
    <row r="49" spans="1:38" ht="12.75" customHeight="1">
      <c r="A49" s="139" t="s">
        <v>597</v>
      </c>
      <c r="B49" s="132"/>
      <c r="C49" s="132"/>
      <c r="D49" s="132"/>
      <c r="E49" s="44"/>
      <c r="F49" s="140" t="s">
        <v>598</v>
      </c>
      <c r="G49" s="59"/>
      <c r="H49" s="44"/>
      <c r="I49" s="59"/>
      <c r="J49" s="6"/>
      <c r="K49" s="158"/>
      <c r="L49" s="159"/>
      <c r="M49" s="6"/>
      <c r="N49" s="122"/>
      <c r="O49" s="160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9"/>
      <c r="B50" s="132"/>
      <c r="C50" s="132"/>
      <c r="D50" s="132"/>
      <c r="E50" s="6"/>
      <c r="F50" s="140" t="s">
        <v>600</v>
      </c>
      <c r="G50" s="59"/>
      <c r="H50" s="44"/>
      <c r="I50" s="59"/>
      <c r="J50" s="6"/>
      <c r="K50" s="158"/>
      <c r="L50" s="159"/>
      <c r="M50" s="6"/>
      <c r="N50" s="122"/>
      <c r="O50" s="160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4.25" customHeight="1">
      <c r="A51" s="132"/>
      <c r="B51" s="132"/>
      <c r="C51" s="132"/>
      <c r="D51" s="132"/>
      <c r="E51" s="6"/>
      <c r="F51" s="6"/>
      <c r="G51" s="6"/>
      <c r="H51" s="6"/>
      <c r="I51" s="6"/>
      <c r="J51" s="145"/>
      <c r="K51" s="142"/>
      <c r="L51" s="143"/>
      <c r="M51" s="6"/>
      <c r="N51" s="146"/>
      <c r="O51" s="1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61" t="s">
        <v>609</v>
      </c>
      <c r="B52" s="161"/>
      <c r="C52" s="161"/>
      <c r="D52" s="161"/>
      <c r="E52" s="6"/>
      <c r="F52" s="6"/>
      <c r="G52" s="6"/>
      <c r="H52" s="6"/>
      <c r="I52" s="6"/>
      <c r="J52" s="6"/>
      <c r="K52" s="6"/>
      <c r="L52" s="6"/>
      <c r="M52" s="6"/>
      <c r="N52" s="6"/>
      <c r="O52" s="2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568</v>
      </c>
      <c r="C53" s="100"/>
      <c r="D53" s="101" t="s">
        <v>579</v>
      </c>
      <c r="E53" s="100" t="s">
        <v>580</v>
      </c>
      <c r="F53" s="100" t="s">
        <v>581</v>
      </c>
      <c r="G53" s="100" t="s">
        <v>602</v>
      </c>
      <c r="H53" s="100" t="s">
        <v>583</v>
      </c>
      <c r="I53" s="100" t="s">
        <v>584</v>
      </c>
      <c r="J53" s="99" t="s">
        <v>585</v>
      </c>
      <c r="K53" s="162" t="s">
        <v>610</v>
      </c>
      <c r="L53" s="102" t="s">
        <v>587</v>
      </c>
      <c r="M53" s="162" t="s">
        <v>611</v>
      </c>
      <c r="N53" s="100" t="s">
        <v>612</v>
      </c>
      <c r="O53" s="99" t="s">
        <v>589</v>
      </c>
      <c r="P53" s="101" t="s">
        <v>590</v>
      </c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s="262" customFormat="1" ht="13.5" customHeight="1">
      <c r="A54" s="361">
        <v>1</v>
      </c>
      <c r="B54" s="362">
        <v>44561</v>
      </c>
      <c r="C54" s="403"/>
      <c r="D54" s="403" t="s">
        <v>884</v>
      </c>
      <c r="E54" s="361" t="s">
        <v>593</v>
      </c>
      <c r="F54" s="361">
        <v>2432.5</v>
      </c>
      <c r="G54" s="361">
        <v>2398</v>
      </c>
      <c r="H54" s="365">
        <v>2398</v>
      </c>
      <c r="I54" s="365" t="s">
        <v>883</v>
      </c>
      <c r="J54" s="380" t="s">
        <v>901</v>
      </c>
      <c r="K54" s="365">
        <f t="shared" ref="K54" si="34">H54-F54</f>
        <v>-34.5</v>
      </c>
      <c r="L54" s="399">
        <f t="shared" ref="L54" si="35">(H54*N54)*0.07%</f>
        <v>629.47500000000014</v>
      </c>
      <c r="M54" s="400">
        <f t="shared" ref="M54" si="36">(K54*N54)-L54</f>
        <v>-13566.975</v>
      </c>
      <c r="N54" s="365">
        <v>375</v>
      </c>
      <c r="O54" s="401" t="s">
        <v>604</v>
      </c>
      <c r="P54" s="402">
        <v>44200</v>
      </c>
      <c r="Q54" s="264"/>
      <c r="R54" s="274" t="s">
        <v>595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73"/>
      <c r="AG54" s="263"/>
      <c r="AH54" s="316"/>
      <c r="AI54" s="316"/>
      <c r="AJ54" s="297"/>
      <c r="AK54" s="297"/>
      <c r="AL54" s="297"/>
    </row>
    <row r="55" spans="1:38" s="262" customFormat="1" ht="13.5" customHeight="1">
      <c r="A55" s="361">
        <v>2</v>
      </c>
      <c r="B55" s="362">
        <v>44565</v>
      </c>
      <c r="C55" s="403"/>
      <c r="D55" s="403" t="s">
        <v>898</v>
      </c>
      <c r="E55" s="361" t="s">
        <v>899</v>
      </c>
      <c r="F55" s="361">
        <v>17770</v>
      </c>
      <c r="G55" s="361">
        <v>17875</v>
      </c>
      <c r="H55" s="365">
        <v>17875</v>
      </c>
      <c r="I55" s="365" t="s">
        <v>900</v>
      </c>
      <c r="J55" s="380" t="s">
        <v>908</v>
      </c>
      <c r="K55" s="365">
        <f>F55-H55</f>
        <v>-105</v>
      </c>
      <c r="L55" s="399">
        <f t="shared" ref="L55" si="37">(H55*N55)*0.07%</f>
        <v>625.62500000000011</v>
      </c>
      <c r="M55" s="400">
        <f t="shared" ref="M55" si="38">(K55*N55)-L55</f>
        <v>-5875.625</v>
      </c>
      <c r="N55" s="365">
        <v>50</v>
      </c>
      <c r="O55" s="401" t="s">
        <v>604</v>
      </c>
      <c r="P55" s="402">
        <v>44201</v>
      </c>
      <c r="Q55" s="264"/>
      <c r="R55" s="274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73"/>
      <c r="AG55" s="263"/>
      <c r="AH55" s="316"/>
      <c r="AI55" s="316"/>
      <c r="AJ55" s="297"/>
      <c r="AK55" s="297"/>
      <c r="AL55" s="297"/>
    </row>
    <row r="56" spans="1:38" s="262" customFormat="1" ht="13.5" customHeight="1">
      <c r="A56" s="266">
        <v>3</v>
      </c>
      <c r="B56" s="263">
        <v>44568</v>
      </c>
      <c r="C56" s="422"/>
      <c r="D56" s="422" t="s">
        <v>930</v>
      </c>
      <c r="E56" s="266" t="s">
        <v>593</v>
      </c>
      <c r="F56" s="266" t="s">
        <v>931</v>
      </c>
      <c r="G56" s="266">
        <v>1432</v>
      </c>
      <c r="H56" s="267"/>
      <c r="I56" s="267" t="s">
        <v>932</v>
      </c>
      <c r="J56" s="351" t="s">
        <v>594</v>
      </c>
      <c r="K56" s="267"/>
      <c r="L56" s="304"/>
      <c r="M56" s="305"/>
      <c r="N56" s="267"/>
      <c r="O56" s="314"/>
      <c r="P56" s="315"/>
      <c r="Q56" s="264"/>
      <c r="R56" s="274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73"/>
      <c r="AG56" s="263"/>
      <c r="AH56" s="316"/>
      <c r="AI56" s="316"/>
      <c r="AJ56" s="297"/>
      <c r="AK56" s="297"/>
      <c r="AL56" s="297"/>
    </row>
    <row r="57" spans="1:38" s="262" customFormat="1" ht="13.5" customHeight="1">
      <c r="A57" s="306">
        <v>4</v>
      </c>
      <c r="B57" s="260">
        <v>44573</v>
      </c>
      <c r="C57" s="443"/>
      <c r="D57" s="443" t="s">
        <v>1011</v>
      </c>
      <c r="E57" s="306" t="s">
        <v>593</v>
      </c>
      <c r="F57" s="306">
        <v>131.15</v>
      </c>
      <c r="G57" s="306">
        <v>128</v>
      </c>
      <c r="H57" s="405">
        <v>133.15</v>
      </c>
      <c r="I57" s="405" t="s">
        <v>1012</v>
      </c>
      <c r="J57" s="409" t="s">
        <v>1023</v>
      </c>
      <c r="K57" s="405">
        <f t="shared" ref="K57:K58" si="39">H57-F57</f>
        <v>2</v>
      </c>
      <c r="L57" s="444">
        <f t="shared" ref="L57:L58" si="40">(H57*N57)*0.07%</f>
        <v>400.78150000000005</v>
      </c>
      <c r="M57" s="445">
        <f t="shared" ref="M57:M58" si="41">(K57*N57)-L57</f>
        <v>8199.218499999999</v>
      </c>
      <c r="N57" s="405">
        <v>4300</v>
      </c>
      <c r="O57" s="446" t="s">
        <v>591</v>
      </c>
      <c r="P57" s="447">
        <v>44208</v>
      </c>
      <c r="Q57" s="264"/>
      <c r="R57" s="274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73"/>
      <c r="AG57" s="263"/>
      <c r="AH57" s="316"/>
      <c r="AI57" s="316"/>
      <c r="AJ57" s="297"/>
      <c r="AK57" s="297"/>
      <c r="AL57" s="297"/>
    </row>
    <row r="58" spans="1:38" s="262" customFormat="1" ht="13.5" customHeight="1">
      <c r="A58" s="306">
        <v>5</v>
      </c>
      <c r="B58" s="260">
        <v>44573</v>
      </c>
      <c r="C58" s="443"/>
      <c r="D58" s="443" t="s">
        <v>1024</v>
      </c>
      <c r="E58" s="306" t="s">
        <v>593</v>
      </c>
      <c r="F58" s="306">
        <v>1520</v>
      </c>
      <c r="G58" s="306">
        <v>1490</v>
      </c>
      <c r="H58" s="405">
        <v>1544.5</v>
      </c>
      <c r="I58" s="405" t="s">
        <v>1015</v>
      </c>
      <c r="J58" s="409" t="s">
        <v>1025</v>
      </c>
      <c r="K58" s="405">
        <f t="shared" si="39"/>
        <v>24.5</v>
      </c>
      <c r="L58" s="444">
        <f t="shared" si="40"/>
        <v>432.46000000000004</v>
      </c>
      <c r="M58" s="445">
        <f t="shared" si="41"/>
        <v>9367.5400000000009</v>
      </c>
      <c r="N58" s="405">
        <v>400</v>
      </c>
      <c r="O58" s="446" t="s">
        <v>591</v>
      </c>
      <c r="P58" s="447">
        <v>44208</v>
      </c>
      <c r="Q58" s="264"/>
      <c r="R58" s="274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3"/>
      <c r="AG58" s="263"/>
      <c r="AH58" s="316"/>
      <c r="AI58" s="316"/>
      <c r="AJ58" s="297"/>
      <c r="AK58" s="297"/>
      <c r="AL58" s="297"/>
    </row>
    <row r="59" spans="1:38" s="262" customFormat="1" ht="13.5" customHeight="1">
      <c r="A59" s="266">
        <v>6</v>
      </c>
      <c r="B59" s="263">
        <v>44573</v>
      </c>
      <c r="C59" s="422"/>
      <c r="D59" s="422" t="s">
        <v>1020</v>
      </c>
      <c r="E59" s="266" t="s">
        <v>593</v>
      </c>
      <c r="F59" s="266" t="s">
        <v>1021</v>
      </c>
      <c r="G59" s="266">
        <v>434</v>
      </c>
      <c r="H59" s="267"/>
      <c r="I59" s="267" t="s">
        <v>1022</v>
      </c>
      <c r="J59" s="351" t="s">
        <v>594</v>
      </c>
      <c r="K59" s="267"/>
      <c r="L59" s="304"/>
      <c r="M59" s="305"/>
      <c r="N59" s="267"/>
      <c r="O59" s="314"/>
      <c r="P59" s="315"/>
      <c r="Q59" s="264"/>
      <c r="R59" s="274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3"/>
      <c r="AG59" s="263"/>
      <c r="AH59" s="316"/>
      <c r="AI59" s="316"/>
      <c r="AJ59" s="297"/>
      <c r="AK59" s="297"/>
      <c r="AL59" s="297"/>
    </row>
    <row r="60" spans="1:38" s="262" customFormat="1" ht="13.5" customHeight="1">
      <c r="B60" s="263"/>
      <c r="C60" s="422"/>
      <c r="D60" s="422"/>
      <c r="E60" s="266"/>
      <c r="F60" s="266"/>
      <c r="G60" s="266"/>
      <c r="H60" s="267"/>
      <c r="I60" s="267"/>
      <c r="J60" s="351"/>
      <c r="K60" s="267"/>
      <c r="L60" s="304"/>
      <c r="M60" s="305"/>
      <c r="N60" s="267"/>
      <c r="O60" s="314"/>
      <c r="P60" s="315"/>
      <c r="Q60" s="264"/>
      <c r="R60" s="274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3"/>
      <c r="AG60" s="263"/>
      <c r="AH60" s="316"/>
      <c r="AI60" s="316"/>
      <c r="AJ60" s="297"/>
      <c r="AK60" s="297"/>
      <c r="AL60" s="297"/>
    </row>
    <row r="61" spans="1:38" s="262" customFormat="1" ht="13.5" customHeight="1">
      <c r="A61" s="266"/>
      <c r="B61" s="278"/>
      <c r="C61" s="278"/>
      <c r="D61" s="278"/>
      <c r="E61" s="278"/>
      <c r="F61" s="278"/>
      <c r="G61" s="278"/>
      <c r="H61" s="278"/>
      <c r="I61" s="278"/>
      <c r="J61" s="278"/>
      <c r="K61" s="267"/>
      <c r="L61" s="304"/>
      <c r="M61" s="305"/>
      <c r="N61" s="267"/>
      <c r="O61" s="314"/>
      <c r="P61" s="315"/>
      <c r="Q61" s="264"/>
      <c r="R61" s="274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3"/>
      <c r="AG61" s="263"/>
      <c r="AH61" s="316"/>
      <c r="AI61" s="316"/>
      <c r="AJ61" s="297"/>
      <c r="AK61" s="297"/>
      <c r="AL61" s="297"/>
    </row>
    <row r="62" spans="1:38" ht="13.5" customHeight="1">
      <c r="A62" s="120"/>
      <c r="B62" s="121"/>
      <c r="C62" s="155"/>
      <c r="D62" s="163"/>
      <c r="E62" s="164"/>
      <c r="F62" s="120"/>
      <c r="G62" s="120"/>
      <c r="H62" s="120"/>
      <c r="I62" s="156"/>
      <c r="J62" s="156"/>
      <c r="K62" s="156"/>
      <c r="L62" s="156"/>
      <c r="M62" s="156"/>
      <c r="N62" s="156"/>
      <c r="O62" s="156"/>
      <c r="P62" s="156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165"/>
      <c r="B63" s="121"/>
      <c r="C63" s="122"/>
      <c r="D63" s="166"/>
      <c r="E63" s="125"/>
      <c r="F63" s="125"/>
      <c r="G63" s="125"/>
      <c r="H63" s="125"/>
      <c r="I63" s="125"/>
      <c r="J63" s="6"/>
      <c r="K63" s="125"/>
      <c r="L63" s="125"/>
      <c r="M63" s="6"/>
      <c r="N63" s="1"/>
      <c r="O63" s="122"/>
      <c r="P63" s="44"/>
      <c r="Q63" s="44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44"/>
      <c r="AH63" s="44"/>
      <c r="AI63" s="44"/>
      <c r="AJ63" s="44"/>
      <c r="AK63" s="44"/>
      <c r="AL63" s="44"/>
    </row>
    <row r="64" spans="1:38" ht="12.75" customHeight="1">
      <c r="A64" s="167" t="s">
        <v>614</v>
      </c>
      <c r="B64" s="167"/>
      <c r="C64" s="167"/>
      <c r="D64" s="167"/>
      <c r="E64" s="168"/>
      <c r="F64" s="125"/>
      <c r="G64" s="125"/>
      <c r="H64" s="125"/>
      <c r="I64" s="125"/>
      <c r="J64" s="1"/>
      <c r="K64" s="6"/>
      <c r="L64" s="6"/>
      <c r="M64" s="6"/>
      <c r="N64" s="1"/>
      <c r="O64" s="1"/>
      <c r="P64" s="44"/>
      <c r="Q64" s="44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44"/>
      <c r="AH64" s="44"/>
      <c r="AI64" s="44"/>
      <c r="AJ64" s="44"/>
      <c r="AK64" s="44"/>
      <c r="AL64" s="44"/>
    </row>
    <row r="65" spans="1:38" ht="38.25" customHeight="1">
      <c r="A65" s="100" t="s">
        <v>16</v>
      </c>
      <c r="B65" s="100" t="s">
        <v>568</v>
      </c>
      <c r="C65" s="100"/>
      <c r="D65" s="101" t="s">
        <v>579</v>
      </c>
      <c r="E65" s="100" t="s">
        <v>580</v>
      </c>
      <c r="F65" s="100" t="s">
        <v>581</v>
      </c>
      <c r="G65" s="100" t="s">
        <v>602</v>
      </c>
      <c r="H65" s="100" t="s">
        <v>583</v>
      </c>
      <c r="I65" s="100" t="s">
        <v>584</v>
      </c>
      <c r="J65" s="99" t="s">
        <v>585</v>
      </c>
      <c r="K65" s="99" t="s">
        <v>615</v>
      </c>
      <c r="L65" s="102" t="s">
        <v>587</v>
      </c>
      <c r="M65" s="162" t="s">
        <v>611</v>
      </c>
      <c r="N65" s="100" t="s">
        <v>612</v>
      </c>
      <c r="O65" s="100" t="s">
        <v>589</v>
      </c>
      <c r="P65" s="101" t="s">
        <v>590</v>
      </c>
      <c r="Q65" s="44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44"/>
      <c r="AH65" s="44"/>
      <c r="AI65" s="44"/>
      <c r="AJ65" s="44"/>
      <c r="AK65" s="44"/>
      <c r="AL65" s="44"/>
    </row>
    <row r="66" spans="1:38" s="262" customFormat="1" ht="12.75" customHeight="1">
      <c r="A66" s="361">
        <v>1</v>
      </c>
      <c r="B66" s="362">
        <v>44561</v>
      </c>
      <c r="C66" s="363"/>
      <c r="D66" s="364" t="s">
        <v>881</v>
      </c>
      <c r="E66" s="361" t="s">
        <v>593</v>
      </c>
      <c r="F66" s="361">
        <v>81.5</v>
      </c>
      <c r="G66" s="361">
        <v>40</v>
      </c>
      <c r="H66" s="361">
        <v>40</v>
      </c>
      <c r="I66" s="365" t="s">
        <v>882</v>
      </c>
      <c r="J66" s="366" t="s">
        <v>893</v>
      </c>
      <c r="K66" s="367">
        <f t="shared" ref="K66" si="42">H66-F66</f>
        <v>-41.5</v>
      </c>
      <c r="L66" s="379">
        <v>100</v>
      </c>
      <c r="M66" s="380">
        <f t="shared" ref="M66" si="43">(K66*N66)-100</f>
        <v>-2175</v>
      </c>
      <c r="N66" s="380">
        <v>50</v>
      </c>
      <c r="O66" s="368" t="s">
        <v>604</v>
      </c>
      <c r="P66" s="362">
        <v>44564</v>
      </c>
      <c r="Q66" s="264"/>
      <c r="R66" s="265" t="s">
        <v>595</v>
      </c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</row>
    <row r="67" spans="1:38" s="262" customFormat="1" ht="12.75" customHeight="1">
      <c r="A67" s="361">
        <v>2</v>
      </c>
      <c r="B67" s="362">
        <v>44565</v>
      </c>
      <c r="C67" s="363"/>
      <c r="D67" s="364" t="s">
        <v>902</v>
      </c>
      <c r="E67" s="361" t="s">
        <v>593</v>
      </c>
      <c r="F67" s="361">
        <v>65.5</v>
      </c>
      <c r="G67" s="361">
        <v>20</v>
      </c>
      <c r="H67" s="361">
        <v>24.5</v>
      </c>
      <c r="I67" s="365">
        <v>120</v>
      </c>
      <c r="J67" s="366" t="s">
        <v>910</v>
      </c>
      <c r="K67" s="367">
        <f t="shared" ref="K67" si="44">H67-F67</f>
        <v>-41</v>
      </c>
      <c r="L67" s="379">
        <v>100</v>
      </c>
      <c r="M67" s="380">
        <f t="shared" ref="M67" si="45">(K67*N67)-100</f>
        <v>-2150</v>
      </c>
      <c r="N67" s="380">
        <v>50</v>
      </c>
      <c r="O67" s="368" t="s">
        <v>604</v>
      </c>
      <c r="P67" s="362">
        <v>44565</v>
      </c>
      <c r="Q67" s="264"/>
      <c r="R67" s="265" t="s">
        <v>595</v>
      </c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</row>
    <row r="68" spans="1:38" s="262" customFormat="1" ht="12.75" customHeight="1">
      <c r="A68" s="361">
        <v>3</v>
      </c>
      <c r="B68" s="362">
        <v>44566</v>
      </c>
      <c r="C68" s="363"/>
      <c r="D68" s="364" t="s">
        <v>903</v>
      </c>
      <c r="E68" s="361" t="s">
        <v>593</v>
      </c>
      <c r="F68" s="361">
        <v>3.8</v>
      </c>
      <c r="G68" s="361">
        <v>2.9</v>
      </c>
      <c r="H68" s="361">
        <v>2.9</v>
      </c>
      <c r="I68" s="365" t="s">
        <v>906</v>
      </c>
      <c r="J68" s="366" t="s">
        <v>918</v>
      </c>
      <c r="K68" s="367">
        <f t="shared" ref="K68" si="46">H68-F68</f>
        <v>-0.89999999999999991</v>
      </c>
      <c r="L68" s="379">
        <v>100</v>
      </c>
      <c r="M68" s="380">
        <f t="shared" ref="M68" si="47">(K68*N68)-100</f>
        <v>-4899.7</v>
      </c>
      <c r="N68" s="380">
        <v>5333</v>
      </c>
      <c r="O68" s="368" t="s">
        <v>604</v>
      </c>
      <c r="P68" s="362">
        <v>44565</v>
      </c>
      <c r="Q68" s="264"/>
      <c r="R68" s="265" t="s">
        <v>595</v>
      </c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</row>
    <row r="69" spans="1:38" s="262" customFormat="1" ht="12.75" customHeight="1">
      <c r="A69" s="306">
        <v>4</v>
      </c>
      <c r="B69" s="260">
        <v>44566</v>
      </c>
      <c r="C69" s="307"/>
      <c r="D69" s="404" t="s">
        <v>904</v>
      </c>
      <c r="E69" s="306" t="s">
        <v>593</v>
      </c>
      <c r="F69" s="306">
        <v>9.75</v>
      </c>
      <c r="G69" s="306">
        <v>7</v>
      </c>
      <c r="H69" s="306">
        <v>12</v>
      </c>
      <c r="I69" s="405" t="s">
        <v>905</v>
      </c>
      <c r="J69" s="406" t="s">
        <v>907</v>
      </c>
      <c r="K69" s="407">
        <f t="shared" ref="K69" si="48">H69-F69</f>
        <v>2.25</v>
      </c>
      <c r="L69" s="408">
        <v>100</v>
      </c>
      <c r="M69" s="409">
        <f t="shared" ref="M69" si="49">(K69*N69)-100</f>
        <v>3275</v>
      </c>
      <c r="N69" s="409">
        <v>1500</v>
      </c>
      <c r="O69" s="410" t="s">
        <v>591</v>
      </c>
      <c r="P69" s="411">
        <v>44566</v>
      </c>
      <c r="Q69" s="264"/>
      <c r="R69" s="265" t="s">
        <v>595</v>
      </c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</row>
    <row r="70" spans="1:38" s="262" customFormat="1" ht="12.75" customHeight="1">
      <c r="A70" s="306">
        <v>5</v>
      </c>
      <c r="B70" s="260">
        <v>44567</v>
      </c>
      <c r="C70" s="307"/>
      <c r="D70" s="404" t="s">
        <v>913</v>
      </c>
      <c r="E70" s="306" t="s">
        <v>593</v>
      </c>
      <c r="F70" s="306">
        <v>26.5</v>
      </c>
      <c r="G70" s="306">
        <v>17</v>
      </c>
      <c r="H70" s="306">
        <v>32.25</v>
      </c>
      <c r="I70" s="405" t="s">
        <v>914</v>
      </c>
      <c r="J70" s="406" t="s">
        <v>915</v>
      </c>
      <c r="K70" s="407">
        <f t="shared" ref="K70" si="50">H70-F70</f>
        <v>5.75</v>
      </c>
      <c r="L70" s="408">
        <v>100</v>
      </c>
      <c r="M70" s="409">
        <f t="shared" ref="M70" si="51">(K70*N70)-100</f>
        <v>3062.5</v>
      </c>
      <c r="N70" s="409">
        <v>550</v>
      </c>
      <c r="O70" s="410" t="s">
        <v>591</v>
      </c>
      <c r="P70" s="411">
        <v>44567</v>
      </c>
      <c r="Q70" s="264"/>
      <c r="R70" s="265" t="s">
        <v>595</v>
      </c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262" customFormat="1" ht="12.75" customHeight="1">
      <c r="A71" s="306">
        <v>6</v>
      </c>
      <c r="B71" s="260">
        <v>44567</v>
      </c>
      <c r="C71" s="307"/>
      <c r="D71" s="404" t="s">
        <v>916</v>
      </c>
      <c r="E71" s="306" t="s">
        <v>593</v>
      </c>
      <c r="F71" s="306">
        <v>29</v>
      </c>
      <c r="G71" s="306"/>
      <c r="H71" s="306">
        <v>45</v>
      </c>
      <c r="I71" s="405" t="s">
        <v>917</v>
      </c>
      <c r="J71" s="406" t="s">
        <v>909</v>
      </c>
      <c r="K71" s="407">
        <f t="shared" ref="K71" si="52">H71-F71</f>
        <v>16</v>
      </c>
      <c r="L71" s="408">
        <v>100</v>
      </c>
      <c r="M71" s="409">
        <f t="shared" ref="M71" si="53">(K71*N71)-100</f>
        <v>700</v>
      </c>
      <c r="N71" s="409">
        <v>50</v>
      </c>
      <c r="O71" s="410" t="s">
        <v>591</v>
      </c>
      <c r="P71" s="411">
        <v>44567</v>
      </c>
      <c r="Q71" s="264"/>
      <c r="R71" s="265" t="s">
        <v>592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306">
        <v>7</v>
      </c>
      <c r="B72" s="260">
        <v>44568</v>
      </c>
      <c r="C72" s="307"/>
      <c r="D72" s="404" t="s">
        <v>923</v>
      </c>
      <c r="E72" s="306" t="s">
        <v>593</v>
      </c>
      <c r="F72" s="306">
        <v>98</v>
      </c>
      <c r="G72" s="306">
        <v>60</v>
      </c>
      <c r="H72" s="306">
        <v>113.5</v>
      </c>
      <c r="I72" s="405" t="s">
        <v>924</v>
      </c>
      <c r="J72" s="406" t="s">
        <v>896</v>
      </c>
      <c r="K72" s="407">
        <f t="shared" ref="K72:K74" si="54">H72-F72</f>
        <v>15.5</v>
      </c>
      <c r="L72" s="408">
        <v>100</v>
      </c>
      <c r="M72" s="409">
        <f t="shared" ref="M72:M74" si="55">(K72*N72)-100</f>
        <v>675</v>
      </c>
      <c r="N72" s="409">
        <v>50</v>
      </c>
      <c r="O72" s="410" t="s">
        <v>591</v>
      </c>
      <c r="P72" s="411">
        <v>44568</v>
      </c>
      <c r="Q72" s="264"/>
      <c r="R72" s="265" t="s">
        <v>592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306">
        <v>8</v>
      </c>
      <c r="B73" s="260">
        <v>44568</v>
      </c>
      <c r="C73" s="307"/>
      <c r="D73" s="404" t="s">
        <v>925</v>
      </c>
      <c r="E73" s="306" t="s">
        <v>593</v>
      </c>
      <c r="F73" s="306">
        <v>94.5</v>
      </c>
      <c r="G73" s="306">
        <v>58</v>
      </c>
      <c r="H73" s="306">
        <v>107.5</v>
      </c>
      <c r="I73" s="405" t="s">
        <v>924</v>
      </c>
      <c r="J73" s="406" t="s">
        <v>894</v>
      </c>
      <c r="K73" s="407">
        <f t="shared" si="54"/>
        <v>13</v>
      </c>
      <c r="L73" s="408">
        <v>100</v>
      </c>
      <c r="M73" s="409">
        <f t="shared" si="55"/>
        <v>550</v>
      </c>
      <c r="N73" s="409">
        <v>50</v>
      </c>
      <c r="O73" s="410" t="s">
        <v>591</v>
      </c>
      <c r="P73" s="411">
        <v>44568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361">
        <v>9</v>
      </c>
      <c r="B74" s="362">
        <v>44568</v>
      </c>
      <c r="C74" s="363"/>
      <c r="D74" s="364" t="s">
        <v>928</v>
      </c>
      <c r="E74" s="361" t="s">
        <v>593</v>
      </c>
      <c r="F74" s="361">
        <v>235</v>
      </c>
      <c r="G74" s="361">
        <v>180</v>
      </c>
      <c r="H74" s="361">
        <v>190</v>
      </c>
      <c r="I74" s="365" t="s">
        <v>926</v>
      </c>
      <c r="J74" s="366" t="s">
        <v>927</v>
      </c>
      <c r="K74" s="367">
        <f t="shared" si="54"/>
        <v>-45</v>
      </c>
      <c r="L74" s="379">
        <v>100</v>
      </c>
      <c r="M74" s="380">
        <f t="shared" si="55"/>
        <v>-1225</v>
      </c>
      <c r="N74" s="380">
        <v>25</v>
      </c>
      <c r="O74" s="368" t="s">
        <v>604</v>
      </c>
      <c r="P74" s="362">
        <v>44568</v>
      </c>
      <c r="Q74" s="264"/>
      <c r="R74" s="265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306">
        <v>10</v>
      </c>
      <c r="B75" s="260">
        <v>44571</v>
      </c>
      <c r="C75" s="307"/>
      <c r="D75" s="404" t="s">
        <v>938</v>
      </c>
      <c r="E75" s="306" t="s">
        <v>593</v>
      </c>
      <c r="F75" s="306">
        <v>59</v>
      </c>
      <c r="G75" s="306">
        <v>25</v>
      </c>
      <c r="H75" s="306">
        <v>69</v>
      </c>
      <c r="I75" s="405" t="s">
        <v>939</v>
      </c>
      <c r="J75" s="406" t="s">
        <v>940</v>
      </c>
      <c r="K75" s="407">
        <f t="shared" ref="K75" si="56">H75-F75</f>
        <v>10</v>
      </c>
      <c r="L75" s="408">
        <v>100</v>
      </c>
      <c r="M75" s="409">
        <f t="shared" ref="M75" si="57">(K75*N75)-100</f>
        <v>400</v>
      </c>
      <c r="N75" s="409">
        <v>50</v>
      </c>
      <c r="O75" s="410" t="s">
        <v>591</v>
      </c>
      <c r="P75" s="411">
        <v>44571</v>
      </c>
      <c r="Q75" s="264"/>
      <c r="R75" s="265" t="s">
        <v>592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266">
        <v>11</v>
      </c>
      <c r="B76" s="263">
        <v>44571</v>
      </c>
      <c r="C76" s="349"/>
      <c r="D76" s="423" t="s">
        <v>941</v>
      </c>
      <c r="E76" s="266" t="s">
        <v>593</v>
      </c>
      <c r="F76" s="266" t="s">
        <v>942</v>
      </c>
      <c r="G76" s="266">
        <v>2.9</v>
      </c>
      <c r="H76" s="266"/>
      <c r="I76" s="428" t="s">
        <v>906</v>
      </c>
      <c r="J76" s="424" t="s">
        <v>594</v>
      </c>
      <c r="K76" s="425"/>
      <c r="L76" s="352"/>
      <c r="M76" s="351"/>
      <c r="N76" s="351"/>
      <c r="O76" s="426"/>
      <c r="P76" s="427"/>
      <c r="Q76" s="264"/>
      <c r="R76" s="265" t="s">
        <v>595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61">
        <v>12</v>
      </c>
      <c r="B77" s="362">
        <v>44572</v>
      </c>
      <c r="C77" s="363"/>
      <c r="D77" s="364" t="s">
        <v>957</v>
      </c>
      <c r="E77" s="361" t="s">
        <v>593</v>
      </c>
      <c r="F77" s="361">
        <v>61.5</v>
      </c>
      <c r="G77" s="361">
        <v>25</v>
      </c>
      <c r="H77" s="361">
        <v>25</v>
      </c>
      <c r="I77" s="365" t="s">
        <v>939</v>
      </c>
      <c r="J77" s="366" t="s">
        <v>1026</v>
      </c>
      <c r="K77" s="367">
        <f t="shared" ref="K77" si="58">H77-F77</f>
        <v>-36.5</v>
      </c>
      <c r="L77" s="379">
        <v>100</v>
      </c>
      <c r="M77" s="380">
        <f t="shared" ref="M77" si="59">(K77*N77)-100</f>
        <v>-1925</v>
      </c>
      <c r="N77" s="380">
        <v>50</v>
      </c>
      <c r="O77" s="368" t="s">
        <v>604</v>
      </c>
      <c r="P77" s="362">
        <v>44573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266">
        <v>13</v>
      </c>
      <c r="B78" s="263">
        <v>44573</v>
      </c>
      <c r="C78" s="349"/>
      <c r="D78" s="423" t="s">
        <v>1017</v>
      </c>
      <c r="E78" s="266" t="s">
        <v>593</v>
      </c>
      <c r="F78" s="266" t="s">
        <v>1018</v>
      </c>
      <c r="G78" s="266">
        <v>10</v>
      </c>
      <c r="H78" s="266"/>
      <c r="I78" s="267" t="s">
        <v>1019</v>
      </c>
      <c r="J78" s="424" t="s">
        <v>594</v>
      </c>
      <c r="K78" s="425"/>
      <c r="L78" s="352"/>
      <c r="M78" s="351"/>
      <c r="N78" s="351"/>
      <c r="O78" s="426"/>
      <c r="P78" s="427"/>
      <c r="Q78" s="264"/>
      <c r="R78" s="265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266"/>
      <c r="B79" s="263"/>
      <c r="C79" s="349"/>
      <c r="D79" s="423"/>
      <c r="E79" s="266"/>
      <c r="F79" s="266"/>
      <c r="G79" s="266"/>
      <c r="H79" s="266"/>
      <c r="I79" s="267"/>
      <c r="J79" s="424"/>
      <c r="K79" s="425"/>
      <c r="L79" s="352"/>
      <c r="M79" s="351"/>
      <c r="N79" s="351"/>
      <c r="O79" s="426"/>
      <c r="P79" s="427"/>
      <c r="Q79" s="264"/>
      <c r="R79" s="265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340" customFormat="1" ht="12.75" customHeight="1">
      <c r="A80" s="328"/>
      <c r="B80" s="329"/>
      <c r="C80" s="330"/>
      <c r="D80" s="331"/>
      <c r="E80" s="328"/>
      <c r="F80" s="328"/>
      <c r="G80" s="328"/>
      <c r="H80" s="328"/>
      <c r="I80" s="332"/>
      <c r="J80" s="333"/>
      <c r="K80" s="334"/>
      <c r="L80" s="334"/>
      <c r="M80" s="333"/>
      <c r="N80" s="333"/>
      <c r="O80" s="335"/>
      <c r="P80" s="336"/>
      <c r="Q80" s="337"/>
      <c r="R80" s="338"/>
      <c r="S80" s="337"/>
      <c r="T80" s="337"/>
      <c r="U80" s="337"/>
      <c r="V80" s="337"/>
      <c r="W80" s="337"/>
      <c r="X80" s="337"/>
      <c r="Y80" s="337"/>
      <c r="Z80" s="337"/>
      <c r="AA80" s="337"/>
      <c r="AB80" s="337"/>
      <c r="AC80" s="337"/>
      <c r="AD80" s="337"/>
      <c r="AE80" s="337"/>
      <c r="AF80" s="339"/>
      <c r="AG80" s="339"/>
      <c r="AH80" s="339"/>
      <c r="AI80" s="339"/>
      <c r="AJ80" s="339"/>
      <c r="AK80" s="339"/>
      <c r="AL80" s="339"/>
    </row>
    <row r="81" spans="1:38" ht="14.25" customHeight="1">
      <c r="A81" s="164"/>
      <c r="B81" s="169"/>
      <c r="C81" s="169"/>
      <c r="D81" s="170"/>
      <c r="E81" s="164"/>
      <c r="F81" s="171"/>
      <c r="G81" s="164"/>
      <c r="H81" s="164"/>
      <c r="I81" s="164"/>
      <c r="J81" s="169"/>
      <c r="K81" s="172"/>
      <c r="L81" s="164"/>
      <c r="M81" s="164"/>
      <c r="N81" s="164"/>
      <c r="O81" s="173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8" t="s">
        <v>616</v>
      </c>
      <c r="B82" s="174"/>
      <c r="C82" s="174"/>
      <c r="D82" s="175"/>
      <c r="E82" s="148"/>
      <c r="F82" s="6"/>
      <c r="G82" s="6"/>
      <c r="H82" s="149"/>
      <c r="I82" s="176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38.25" customHeight="1">
      <c r="A83" s="99" t="s">
        <v>16</v>
      </c>
      <c r="B83" s="100" t="s">
        <v>568</v>
      </c>
      <c r="C83" s="100"/>
      <c r="D83" s="101" t="s">
        <v>579</v>
      </c>
      <c r="E83" s="100" t="s">
        <v>580</v>
      </c>
      <c r="F83" s="100" t="s">
        <v>581</v>
      </c>
      <c r="G83" s="100" t="s">
        <v>582</v>
      </c>
      <c r="H83" s="100" t="s">
        <v>583</v>
      </c>
      <c r="I83" s="100" t="s">
        <v>584</v>
      </c>
      <c r="J83" s="99" t="s">
        <v>585</v>
      </c>
      <c r="K83" s="152" t="s">
        <v>603</v>
      </c>
      <c r="L83" s="153" t="s">
        <v>587</v>
      </c>
      <c r="M83" s="102" t="s">
        <v>588</v>
      </c>
      <c r="N83" s="100" t="s">
        <v>589</v>
      </c>
      <c r="O83" s="101" t="s">
        <v>590</v>
      </c>
      <c r="P83" s="100" t="s">
        <v>826</v>
      </c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s="262" customFormat="1" ht="14.25" customHeight="1">
      <c r="A84" s="292">
        <v>1</v>
      </c>
      <c r="B84" s="293">
        <v>44488</v>
      </c>
      <c r="C84" s="294"/>
      <c r="D84" s="295" t="s">
        <v>138</v>
      </c>
      <c r="E84" s="296" t="s">
        <v>593</v>
      </c>
      <c r="F84" s="297" t="s">
        <v>835</v>
      </c>
      <c r="G84" s="297">
        <v>198</v>
      </c>
      <c r="H84" s="296"/>
      <c r="I84" s="298" t="s">
        <v>831</v>
      </c>
      <c r="J84" s="299" t="s">
        <v>594</v>
      </c>
      <c r="K84" s="299"/>
      <c r="L84" s="300"/>
      <c r="M84" s="301"/>
      <c r="N84" s="299"/>
      <c r="O84" s="302"/>
      <c r="P84" s="299"/>
      <c r="Q84" s="261"/>
      <c r="R84" s="1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4.25" customHeight="1">
      <c r="A85" s="292">
        <v>2</v>
      </c>
      <c r="B85" s="293">
        <v>44490</v>
      </c>
      <c r="C85" s="294"/>
      <c r="D85" s="295" t="s">
        <v>468</v>
      </c>
      <c r="E85" s="296" t="s">
        <v>593</v>
      </c>
      <c r="F85" s="297" t="s">
        <v>836</v>
      </c>
      <c r="G85" s="297">
        <v>3700</v>
      </c>
      <c r="H85" s="296"/>
      <c r="I85" s="298" t="s">
        <v>833</v>
      </c>
      <c r="J85" s="299" t="s">
        <v>594</v>
      </c>
      <c r="K85" s="299"/>
      <c r="L85" s="300"/>
      <c r="M85" s="301"/>
      <c r="N85" s="299"/>
      <c r="O85" s="302"/>
      <c r="P85" s="299"/>
      <c r="Q85" s="261"/>
      <c r="R85" s="1" t="s">
        <v>592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4.25" customHeight="1">
      <c r="A86" s="429">
        <v>3</v>
      </c>
      <c r="B86" s="430">
        <v>44551</v>
      </c>
      <c r="C86" s="431"/>
      <c r="D86" s="432" t="s">
        <v>389</v>
      </c>
      <c r="E86" s="433" t="s">
        <v>593</v>
      </c>
      <c r="F86" s="398">
        <v>215</v>
      </c>
      <c r="G86" s="398">
        <v>198</v>
      </c>
      <c r="H86" s="433">
        <v>240</v>
      </c>
      <c r="I86" s="434" t="s">
        <v>871</v>
      </c>
      <c r="J86" s="103" t="s">
        <v>613</v>
      </c>
      <c r="K86" s="103">
        <f t="shared" ref="K86" si="60">H86-F86</f>
        <v>25</v>
      </c>
      <c r="L86" s="104">
        <f t="shared" ref="L86" si="61">(F86*-0.7)/100</f>
        <v>-1.5049999999999999</v>
      </c>
      <c r="M86" s="105">
        <f t="shared" ref="M86" si="62">(K86+L86)/F86</f>
        <v>0.10927906976744187</v>
      </c>
      <c r="N86" s="103" t="s">
        <v>591</v>
      </c>
      <c r="O86" s="106">
        <v>44206</v>
      </c>
      <c r="P86" s="103"/>
      <c r="Q86" s="261"/>
      <c r="R86" s="1" t="s">
        <v>592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4.25" customHeight="1">
      <c r="A87" s="292"/>
      <c r="B87" s="293"/>
      <c r="C87" s="294"/>
      <c r="D87" s="295"/>
      <c r="E87" s="296"/>
      <c r="F87" s="297"/>
      <c r="G87" s="297"/>
      <c r="H87" s="296"/>
      <c r="I87" s="298"/>
      <c r="J87" s="299"/>
      <c r="K87" s="299"/>
      <c r="L87" s="300"/>
      <c r="M87" s="301"/>
      <c r="N87" s="299"/>
      <c r="O87" s="302"/>
      <c r="P87" s="299"/>
      <c r="Q87" s="261"/>
      <c r="R87" s="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ht="14.25" customHeight="1">
      <c r="A88" s="177"/>
      <c r="B88" s="154"/>
      <c r="C88" s="178"/>
      <c r="D88" s="109"/>
      <c r="E88" s="179"/>
      <c r="F88" s="179"/>
      <c r="G88" s="179"/>
      <c r="H88" s="179"/>
      <c r="I88" s="179"/>
      <c r="J88" s="179"/>
      <c r="K88" s="180"/>
      <c r="L88" s="181"/>
      <c r="M88" s="179"/>
      <c r="N88" s="182"/>
      <c r="O88" s="183"/>
      <c r="P88" s="183"/>
      <c r="R88" s="6"/>
      <c r="S88" s="44"/>
      <c r="T88" s="1"/>
      <c r="U88" s="1"/>
      <c r="V88" s="1"/>
      <c r="W88" s="1"/>
      <c r="X88" s="1"/>
      <c r="Y88" s="1"/>
      <c r="Z88" s="1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</row>
    <row r="89" spans="1:38" ht="12.75" customHeight="1">
      <c r="A89" s="132" t="s">
        <v>596</v>
      </c>
      <c r="B89" s="132"/>
      <c r="C89" s="132"/>
      <c r="D89" s="132"/>
      <c r="E89" s="44"/>
      <c r="F89" s="140" t="s">
        <v>598</v>
      </c>
      <c r="G89" s="59"/>
      <c r="H89" s="59"/>
      <c r="I89" s="59"/>
      <c r="J89" s="6"/>
      <c r="K89" s="158"/>
      <c r="L89" s="159"/>
      <c r="M89" s="6"/>
      <c r="N89" s="122"/>
      <c r="O89" s="184"/>
      <c r="P89" s="1"/>
      <c r="Q89" s="1"/>
      <c r="R89" s="6"/>
      <c r="S89" s="1"/>
      <c r="T89" s="1"/>
      <c r="U89" s="1"/>
      <c r="V89" s="1"/>
      <c r="W89" s="1"/>
      <c r="X89" s="1"/>
      <c r="Y89" s="1"/>
    </row>
    <row r="90" spans="1:38" ht="12.75" customHeight="1">
      <c r="A90" s="139" t="s">
        <v>597</v>
      </c>
      <c r="B90" s="132"/>
      <c r="C90" s="132"/>
      <c r="D90" s="132"/>
      <c r="E90" s="6"/>
      <c r="F90" s="140" t="s">
        <v>600</v>
      </c>
      <c r="G90" s="6"/>
      <c r="H90" s="6" t="s">
        <v>821</v>
      </c>
      <c r="I90" s="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39"/>
      <c r="B91" s="132"/>
      <c r="C91" s="132"/>
      <c r="D91" s="132"/>
      <c r="E91" s="6"/>
      <c r="F91" s="140"/>
      <c r="G91" s="6"/>
      <c r="H91" s="6"/>
      <c r="I91" s="6"/>
      <c r="J91" s="1"/>
      <c r="K91" s="6"/>
      <c r="L91" s="6"/>
      <c r="M91" s="6"/>
      <c r="N91" s="1"/>
      <c r="O91" s="1"/>
      <c r="Q91" s="1"/>
      <c r="R91" s="59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"/>
      <c r="B92" s="147" t="s">
        <v>617</v>
      </c>
      <c r="C92" s="147"/>
      <c r="D92" s="147"/>
      <c r="E92" s="147"/>
      <c r="F92" s="148"/>
      <c r="G92" s="6"/>
      <c r="H92" s="6"/>
      <c r="I92" s="149"/>
      <c r="J92" s="150"/>
      <c r="K92" s="151"/>
      <c r="L92" s="150"/>
      <c r="M92" s="6"/>
      <c r="N92" s="1"/>
      <c r="O92" s="1"/>
      <c r="Q92" s="1"/>
      <c r="R92" s="59"/>
      <c r="S92" s="1"/>
      <c r="T92" s="1"/>
      <c r="U92" s="1"/>
      <c r="V92" s="1"/>
      <c r="W92" s="1"/>
      <c r="X92" s="1"/>
      <c r="Y92" s="1"/>
      <c r="Z92" s="1"/>
    </row>
    <row r="93" spans="1:38" ht="38.25" customHeight="1">
      <c r="A93" s="99" t="s">
        <v>16</v>
      </c>
      <c r="B93" s="100" t="s">
        <v>568</v>
      </c>
      <c r="C93" s="100"/>
      <c r="D93" s="101" t="s">
        <v>579</v>
      </c>
      <c r="E93" s="100" t="s">
        <v>580</v>
      </c>
      <c r="F93" s="100" t="s">
        <v>581</v>
      </c>
      <c r="G93" s="100" t="s">
        <v>602</v>
      </c>
      <c r="H93" s="100" t="s">
        <v>583</v>
      </c>
      <c r="I93" s="100" t="s">
        <v>584</v>
      </c>
      <c r="J93" s="185" t="s">
        <v>585</v>
      </c>
      <c r="K93" s="152" t="s">
        <v>603</v>
      </c>
      <c r="L93" s="162" t="s">
        <v>611</v>
      </c>
      <c r="M93" s="100" t="s">
        <v>612</v>
      </c>
      <c r="N93" s="153" t="s">
        <v>587</v>
      </c>
      <c r="O93" s="102" t="s">
        <v>588</v>
      </c>
      <c r="P93" s="100" t="s">
        <v>589</v>
      </c>
      <c r="Q93" s="101" t="s">
        <v>590</v>
      </c>
      <c r="R93" s="59"/>
      <c r="S93" s="1"/>
      <c r="T93" s="1"/>
      <c r="U93" s="1"/>
      <c r="V93" s="1"/>
      <c r="W93" s="1"/>
      <c r="X93" s="1"/>
      <c r="Y93" s="1"/>
      <c r="Z93" s="1"/>
    </row>
    <row r="94" spans="1:38" ht="14.25" customHeight="1">
      <c r="A94" s="113"/>
      <c r="B94" s="115"/>
      <c r="C94" s="186"/>
      <c r="D94" s="116"/>
      <c r="E94" s="117"/>
      <c r="F94" s="187"/>
      <c r="G94" s="113"/>
      <c r="H94" s="117"/>
      <c r="I94" s="118"/>
      <c r="J94" s="188"/>
      <c r="K94" s="188"/>
      <c r="L94" s="189"/>
      <c r="M94" s="107"/>
      <c r="N94" s="189"/>
      <c r="O94" s="190"/>
      <c r="P94" s="191"/>
      <c r="Q94" s="192"/>
      <c r="R94" s="157"/>
      <c r="S94" s="126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38" ht="14.25" customHeight="1">
      <c r="A95" s="113"/>
      <c r="B95" s="115"/>
      <c r="C95" s="186"/>
      <c r="D95" s="116"/>
      <c r="E95" s="117"/>
      <c r="F95" s="187"/>
      <c r="G95" s="113"/>
      <c r="H95" s="117"/>
      <c r="I95" s="118"/>
      <c r="J95" s="188"/>
      <c r="K95" s="188"/>
      <c r="L95" s="189"/>
      <c r="M95" s="107"/>
      <c r="N95" s="189"/>
      <c r="O95" s="190"/>
      <c r="P95" s="191"/>
      <c r="Q95" s="192"/>
      <c r="R95" s="157"/>
      <c r="S95" s="126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38" ht="14.25" customHeight="1">
      <c r="A96" s="113"/>
      <c r="B96" s="115"/>
      <c r="C96" s="186"/>
      <c r="D96" s="116"/>
      <c r="E96" s="117"/>
      <c r="F96" s="187"/>
      <c r="G96" s="113"/>
      <c r="H96" s="117"/>
      <c r="I96" s="118"/>
      <c r="J96" s="188"/>
      <c r="K96" s="188"/>
      <c r="L96" s="189"/>
      <c r="M96" s="107"/>
      <c r="N96" s="189"/>
      <c r="O96" s="190"/>
      <c r="P96" s="191"/>
      <c r="Q96" s="192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13"/>
      <c r="B97" s="115"/>
      <c r="C97" s="186"/>
      <c r="D97" s="116"/>
      <c r="E97" s="117"/>
      <c r="F97" s="188"/>
      <c r="G97" s="113"/>
      <c r="H97" s="117"/>
      <c r="I97" s="118"/>
      <c r="J97" s="188"/>
      <c r="K97" s="188"/>
      <c r="L97" s="189"/>
      <c r="M97" s="107"/>
      <c r="N97" s="189"/>
      <c r="O97" s="190"/>
      <c r="P97" s="191"/>
      <c r="Q97" s="192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13"/>
      <c r="B98" s="115"/>
      <c r="C98" s="186"/>
      <c r="D98" s="116"/>
      <c r="E98" s="117"/>
      <c r="F98" s="188"/>
      <c r="G98" s="113"/>
      <c r="H98" s="117"/>
      <c r="I98" s="118"/>
      <c r="J98" s="188"/>
      <c r="K98" s="188"/>
      <c r="L98" s="189"/>
      <c r="M98" s="107"/>
      <c r="N98" s="189"/>
      <c r="O98" s="190"/>
      <c r="P98" s="191"/>
      <c r="Q98" s="192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13"/>
      <c r="B99" s="115"/>
      <c r="C99" s="186"/>
      <c r="D99" s="116"/>
      <c r="E99" s="117"/>
      <c r="F99" s="187"/>
      <c r="G99" s="113"/>
      <c r="H99" s="117"/>
      <c r="I99" s="118"/>
      <c r="J99" s="188"/>
      <c r="K99" s="188"/>
      <c r="L99" s="189"/>
      <c r="M99" s="107"/>
      <c r="N99" s="189"/>
      <c r="O99" s="190"/>
      <c r="P99" s="191"/>
      <c r="Q99" s="192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13"/>
      <c r="B100" s="115"/>
      <c r="C100" s="186"/>
      <c r="D100" s="116"/>
      <c r="E100" s="117"/>
      <c r="F100" s="187"/>
      <c r="G100" s="113"/>
      <c r="H100" s="117"/>
      <c r="I100" s="118"/>
      <c r="J100" s="188"/>
      <c r="K100" s="188"/>
      <c r="L100" s="188"/>
      <c r="M100" s="188"/>
      <c r="N100" s="189"/>
      <c r="O100" s="193"/>
      <c r="P100" s="191"/>
      <c r="Q100" s="192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3"/>
      <c r="B101" s="115"/>
      <c r="C101" s="186"/>
      <c r="D101" s="116"/>
      <c r="E101" s="117"/>
      <c r="F101" s="188"/>
      <c r="G101" s="113"/>
      <c r="H101" s="117"/>
      <c r="I101" s="118"/>
      <c r="J101" s="188"/>
      <c r="K101" s="188"/>
      <c r="L101" s="189"/>
      <c r="M101" s="107"/>
      <c r="N101" s="189"/>
      <c r="O101" s="190"/>
      <c r="P101" s="191"/>
      <c r="Q101" s="192"/>
      <c r="R101" s="157"/>
      <c r="S101" s="126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13"/>
      <c r="B102" s="115"/>
      <c r="C102" s="186"/>
      <c r="D102" s="116"/>
      <c r="E102" s="117"/>
      <c r="F102" s="187"/>
      <c r="G102" s="113"/>
      <c r="H102" s="117"/>
      <c r="I102" s="118"/>
      <c r="J102" s="194"/>
      <c r="K102" s="194"/>
      <c r="L102" s="194"/>
      <c r="M102" s="194"/>
      <c r="N102" s="195"/>
      <c r="O102" s="190"/>
      <c r="P102" s="119"/>
      <c r="Q102" s="192"/>
      <c r="R102" s="157"/>
      <c r="S102" s="126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139"/>
      <c r="B103" s="132"/>
      <c r="C103" s="132"/>
      <c r="D103" s="132"/>
      <c r="E103" s="6"/>
      <c r="F103" s="140"/>
      <c r="G103" s="6"/>
      <c r="H103" s="6"/>
      <c r="I103" s="6"/>
      <c r="J103" s="1"/>
      <c r="K103" s="6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39"/>
      <c r="B104" s="132"/>
      <c r="C104" s="132"/>
      <c r="D104" s="132"/>
      <c r="E104" s="6"/>
      <c r="F104" s="140"/>
      <c r="G104" s="59"/>
      <c r="H104" s="44"/>
      <c r="I104" s="59"/>
      <c r="J104" s="6"/>
      <c r="K104" s="158"/>
      <c r="L104" s="159"/>
      <c r="M104" s="6"/>
      <c r="N104" s="122"/>
      <c r="O104" s="160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59"/>
      <c r="B105" s="121"/>
      <c r="C105" s="121"/>
      <c r="D105" s="44"/>
      <c r="E105" s="59"/>
      <c r="F105" s="59"/>
      <c r="G105" s="59"/>
      <c r="H105" s="44"/>
      <c r="I105" s="59"/>
      <c r="J105" s="6"/>
      <c r="K105" s="158"/>
      <c r="L105" s="159"/>
      <c r="M105" s="6"/>
      <c r="N105" s="122"/>
      <c r="O105" s="160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44"/>
      <c r="B106" s="196" t="s">
        <v>618</v>
      </c>
      <c r="C106" s="196"/>
      <c r="D106" s="196"/>
      <c r="E106" s="196"/>
      <c r="F106" s="6"/>
      <c r="G106" s="6"/>
      <c r="H106" s="150"/>
      <c r="I106" s="6"/>
      <c r="J106" s="150"/>
      <c r="K106" s="151"/>
      <c r="L106" s="6"/>
      <c r="M106" s="6"/>
      <c r="N106" s="1"/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99" t="s">
        <v>16</v>
      </c>
      <c r="B107" s="100" t="s">
        <v>568</v>
      </c>
      <c r="C107" s="100"/>
      <c r="D107" s="101" t="s">
        <v>579</v>
      </c>
      <c r="E107" s="100" t="s">
        <v>580</v>
      </c>
      <c r="F107" s="100" t="s">
        <v>581</v>
      </c>
      <c r="G107" s="100" t="s">
        <v>619</v>
      </c>
      <c r="H107" s="100" t="s">
        <v>620</v>
      </c>
      <c r="I107" s="100" t="s">
        <v>584</v>
      </c>
      <c r="J107" s="197" t="s">
        <v>585</v>
      </c>
      <c r="K107" s="100" t="s">
        <v>586</v>
      </c>
      <c r="L107" s="100" t="s">
        <v>621</v>
      </c>
      <c r="M107" s="100" t="s">
        <v>589</v>
      </c>
      <c r="N107" s="101" t="s">
        <v>590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98">
        <v>1</v>
      </c>
      <c r="B108" s="199">
        <v>41579</v>
      </c>
      <c r="C108" s="199"/>
      <c r="D108" s="200" t="s">
        <v>622</v>
      </c>
      <c r="E108" s="201" t="s">
        <v>623</v>
      </c>
      <c r="F108" s="202">
        <v>82</v>
      </c>
      <c r="G108" s="201" t="s">
        <v>624</v>
      </c>
      <c r="H108" s="201">
        <v>100</v>
      </c>
      <c r="I108" s="203">
        <v>100</v>
      </c>
      <c r="J108" s="204" t="s">
        <v>625</v>
      </c>
      <c r="K108" s="205">
        <f t="shared" ref="K108:K160" si="63">H108-F108</f>
        <v>18</v>
      </c>
      <c r="L108" s="206">
        <f t="shared" ref="L108:L160" si="64">K108/F108</f>
        <v>0.21951219512195122</v>
      </c>
      <c r="M108" s="201" t="s">
        <v>591</v>
      </c>
      <c r="N108" s="207">
        <v>42657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98">
        <v>2</v>
      </c>
      <c r="B109" s="199">
        <v>41794</v>
      </c>
      <c r="C109" s="199"/>
      <c r="D109" s="200" t="s">
        <v>626</v>
      </c>
      <c r="E109" s="201" t="s">
        <v>593</v>
      </c>
      <c r="F109" s="202">
        <v>257</v>
      </c>
      <c r="G109" s="201" t="s">
        <v>624</v>
      </c>
      <c r="H109" s="201">
        <v>300</v>
      </c>
      <c r="I109" s="203">
        <v>300</v>
      </c>
      <c r="J109" s="204" t="s">
        <v>625</v>
      </c>
      <c r="K109" s="205">
        <f t="shared" si="63"/>
        <v>43</v>
      </c>
      <c r="L109" s="206">
        <f t="shared" si="64"/>
        <v>0.16731517509727625</v>
      </c>
      <c r="M109" s="201" t="s">
        <v>591</v>
      </c>
      <c r="N109" s="207">
        <v>41822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98">
        <v>3</v>
      </c>
      <c r="B110" s="199">
        <v>41828</v>
      </c>
      <c r="C110" s="199"/>
      <c r="D110" s="200" t="s">
        <v>627</v>
      </c>
      <c r="E110" s="201" t="s">
        <v>593</v>
      </c>
      <c r="F110" s="202">
        <v>393</v>
      </c>
      <c r="G110" s="201" t="s">
        <v>624</v>
      </c>
      <c r="H110" s="201">
        <v>468</v>
      </c>
      <c r="I110" s="203">
        <v>468</v>
      </c>
      <c r="J110" s="204" t="s">
        <v>625</v>
      </c>
      <c r="K110" s="205">
        <f t="shared" si="63"/>
        <v>75</v>
      </c>
      <c r="L110" s="206">
        <f t="shared" si="64"/>
        <v>0.19083969465648856</v>
      </c>
      <c r="M110" s="201" t="s">
        <v>591</v>
      </c>
      <c r="N110" s="207">
        <v>41863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98">
        <v>4</v>
      </c>
      <c r="B111" s="199">
        <v>41857</v>
      </c>
      <c r="C111" s="199"/>
      <c r="D111" s="200" t="s">
        <v>628</v>
      </c>
      <c r="E111" s="201" t="s">
        <v>593</v>
      </c>
      <c r="F111" s="202">
        <v>205</v>
      </c>
      <c r="G111" s="201" t="s">
        <v>624</v>
      </c>
      <c r="H111" s="201">
        <v>275</v>
      </c>
      <c r="I111" s="203">
        <v>250</v>
      </c>
      <c r="J111" s="204" t="s">
        <v>625</v>
      </c>
      <c r="K111" s="205">
        <f t="shared" si="63"/>
        <v>70</v>
      </c>
      <c r="L111" s="206">
        <f t="shared" si="64"/>
        <v>0.34146341463414637</v>
      </c>
      <c r="M111" s="201" t="s">
        <v>591</v>
      </c>
      <c r="N111" s="207">
        <v>41962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98">
        <v>5</v>
      </c>
      <c r="B112" s="199">
        <v>41886</v>
      </c>
      <c r="C112" s="199"/>
      <c r="D112" s="200" t="s">
        <v>629</v>
      </c>
      <c r="E112" s="201" t="s">
        <v>593</v>
      </c>
      <c r="F112" s="202">
        <v>162</v>
      </c>
      <c r="G112" s="201" t="s">
        <v>624</v>
      </c>
      <c r="H112" s="201">
        <v>190</v>
      </c>
      <c r="I112" s="203">
        <v>190</v>
      </c>
      <c r="J112" s="204" t="s">
        <v>625</v>
      </c>
      <c r="K112" s="205">
        <f t="shared" si="63"/>
        <v>28</v>
      </c>
      <c r="L112" s="206">
        <f t="shared" si="64"/>
        <v>0.1728395061728395</v>
      </c>
      <c r="M112" s="201" t="s">
        <v>591</v>
      </c>
      <c r="N112" s="207">
        <v>42006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8">
        <v>6</v>
      </c>
      <c r="B113" s="199">
        <v>41886</v>
      </c>
      <c r="C113" s="199"/>
      <c r="D113" s="200" t="s">
        <v>630</v>
      </c>
      <c r="E113" s="201" t="s">
        <v>593</v>
      </c>
      <c r="F113" s="202">
        <v>75</v>
      </c>
      <c r="G113" s="201" t="s">
        <v>624</v>
      </c>
      <c r="H113" s="201">
        <v>91.5</v>
      </c>
      <c r="I113" s="203" t="s">
        <v>631</v>
      </c>
      <c r="J113" s="204" t="s">
        <v>632</v>
      </c>
      <c r="K113" s="205">
        <f t="shared" si="63"/>
        <v>16.5</v>
      </c>
      <c r="L113" s="206">
        <f t="shared" si="64"/>
        <v>0.22</v>
      </c>
      <c r="M113" s="201" t="s">
        <v>591</v>
      </c>
      <c r="N113" s="207">
        <v>41954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7</v>
      </c>
      <c r="B114" s="199">
        <v>41913</v>
      </c>
      <c r="C114" s="199"/>
      <c r="D114" s="200" t="s">
        <v>633</v>
      </c>
      <c r="E114" s="201" t="s">
        <v>593</v>
      </c>
      <c r="F114" s="202">
        <v>850</v>
      </c>
      <c r="G114" s="201" t="s">
        <v>624</v>
      </c>
      <c r="H114" s="201">
        <v>982.5</v>
      </c>
      <c r="I114" s="203">
        <v>1050</v>
      </c>
      <c r="J114" s="204" t="s">
        <v>634</v>
      </c>
      <c r="K114" s="205">
        <f t="shared" si="63"/>
        <v>132.5</v>
      </c>
      <c r="L114" s="206">
        <f t="shared" si="64"/>
        <v>0.15588235294117647</v>
      </c>
      <c r="M114" s="201" t="s">
        <v>591</v>
      </c>
      <c r="N114" s="207">
        <v>42039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8</v>
      </c>
      <c r="B115" s="199">
        <v>41913</v>
      </c>
      <c r="C115" s="199"/>
      <c r="D115" s="200" t="s">
        <v>635</v>
      </c>
      <c r="E115" s="201" t="s">
        <v>593</v>
      </c>
      <c r="F115" s="202">
        <v>475</v>
      </c>
      <c r="G115" s="201" t="s">
        <v>624</v>
      </c>
      <c r="H115" s="201">
        <v>515</v>
      </c>
      <c r="I115" s="203">
        <v>600</v>
      </c>
      <c r="J115" s="204" t="s">
        <v>636</v>
      </c>
      <c r="K115" s="205">
        <f t="shared" si="63"/>
        <v>40</v>
      </c>
      <c r="L115" s="206">
        <f t="shared" si="64"/>
        <v>8.4210526315789472E-2</v>
      </c>
      <c r="M115" s="201" t="s">
        <v>591</v>
      </c>
      <c r="N115" s="207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9</v>
      </c>
      <c r="B116" s="199">
        <v>41913</v>
      </c>
      <c r="C116" s="199"/>
      <c r="D116" s="200" t="s">
        <v>637</v>
      </c>
      <c r="E116" s="201" t="s">
        <v>593</v>
      </c>
      <c r="F116" s="202">
        <v>86</v>
      </c>
      <c r="G116" s="201" t="s">
        <v>624</v>
      </c>
      <c r="H116" s="201">
        <v>99</v>
      </c>
      <c r="I116" s="203">
        <v>140</v>
      </c>
      <c r="J116" s="204" t="s">
        <v>638</v>
      </c>
      <c r="K116" s="205">
        <f t="shared" si="63"/>
        <v>13</v>
      </c>
      <c r="L116" s="206">
        <f t="shared" si="64"/>
        <v>0.15116279069767441</v>
      </c>
      <c r="M116" s="201" t="s">
        <v>591</v>
      </c>
      <c r="N116" s="207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10</v>
      </c>
      <c r="B117" s="199">
        <v>41926</v>
      </c>
      <c r="C117" s="199"/>
      <c r="D117" s="200" t="s">
        <v>639</v>
      </c>
      <c r="E117" s="201" t="s">
        <v>593</v>
      </c>
      <c r="F117" s="202">
        <v>496.6</v>
      </c>
      <c r="G117" s="201" t="s">
        <v>624</v>
      </c>
      <c r="H117" s="201">
        <v>621</v>
      </c>
      <c r="I117" s="203">
        <v>580</v>
      </c>
      <c r="J117" s="204" t="s">
        <v>625</v>
      </c>
      <c r="K117" s="205">
        <f t="shared" si="63"/>
        <v>124.39999999999998</v>
      </c>
      <c r="L117" s="206">
        <f t="shared" si="64"/>
        <v>0.25050342327829234</v>
      </c>
      <c r="M117" s="201" t="s">
        <v>591</v>
      </c>
      <c r="N117" s="207">
        <v>42605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11</v>
      </c>
      <c r="B118" s="199">
        <v>41926</v>
      </c>
      <c r="C118" s="199"/>
      <c r="D118" s="200" t="s">
        <v>640</v>
      </c>
      <c r="E118" s="201" t="s">
        <v>593</v>
      </c>
      <c r="F118" s="202">
        <v>2481.9</v>
      </c>
      <c r="G118" s="201" t="s">
        <v>624</v>
      </c>
      <c r="H118" s="201">
        <v>2840</v>
      </c>
      <c r="I118" s="203">
        <v>2870</v>
      </c>
      <c r="J118" s="204" t="s">
        <v>641</v>
      </c>
      <c r="K118" s="205">
        <f t="shared" si="63"/>
        <v>358.09999999999991</v>
      </c>
      <c r="L118" s="206">
        <f t="shared" si="64"/>
        <v>0.14428462065353154</v>
      </c>
      <c r="M118" s="201" t="s">
        <v>591</v>
      </c>
      <c r="N118" s="207">
        <v>42017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12</v>
      </c>
      <c r="B119" s="199">
        <v>41928</v>
      </c>
      <c r="C119" s="199"/>
      <c r="D119" s="200" t="s">
        <v>642</v>
      </c>
      <c r="E119" s="201" t="s">
        <v>593</v>
      </c>
      <c r="F119" s="202">
        <v>84.5</v>
      </c>
      <c r="G119" s="201" t="s">
        <v>624</v>
      </c>
      <c r="H119" s="201">
        <v>93</v>
      </c>
      <c r="I119" s="203">
        <v>110</v>
      </c>
      <c r="J119" s="204" t="s">
        <v>643</v>
      </c>
      <c r="K119" s="205">
        <f t="shared" si="63"/>
        <v>8.5</v>
      </c>
      <c r="L119" s="206">
        <f t="shared" si="64"/>
        <v>0.10059171597633136</v>
      </c>
      <c r="M119" s="201" t="s">
        <v>591</v>
      </c>
      <c r="N119" s="207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13</v>
      </c>
      <c r="B120" s="199">
        <v>41928</v>
      </c>
      <c r="C120" s="199"/>
      <c r="D120" s="200" t="s">
        <v>644</v>
      </c>
      <c r="E120" s="201" t="s">
        <v>593</v>
      </c>
      <c r="F120" s="202">
        <v>401</v>
      </c>
      <c r="G120" s="201" t="s">
        <v>624</v>
      </c>
      <c r="H120" s="201">
        <v>428</v>
      </c>
      <c r="I120" s="203">
        <v>450</v>
      </c>
      <c r="J120" s="204" t="s">
        <v>645</v>
      </c>
      <c r="K120" s="205">
        <f t="shared" si="63"/>
        <v>27</v>
      </c>
      <c r="L120" s="206">
        <f t="shared" si="64"/>
        <v>6.7331670822942641E-2</v>
      </c>
      <c r="M120" s="201" t="s">
        <v>591</v>
      </c>
      <c r="N120" s="207">
        <v>42020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14</v>
      </c>
      <c r="B121" s="199">
        <v>41928</v>
      </c>
      <c r="C121" s="199"/>
      <c r="D121" s="200" t="s">
        <v>646</v>
      </c>
      <c r="E121" s="201" t="s">
        <v>593</v>
      </c>
      <c r="F121" s="202">
        <v>101</v>
      </c>
      <c r="G121" s="201" t="s">
        <v>624</v>
      </c>
      <c r="H121" s="201">
        <v>112</v>
      </c>
      <c r="I121" s="203">
        <v>120</v>
      </c>
      <c r="J121" s="204" t="s">
        <v>647</v>
      </c>
      <c r="K121" s="205">
        <f t="shared" si="63"/>
        <v>11</v>
      </c>
      <c r="L121" s="206">
        <f t="shared" si="64"/>
        <v>0.10891089108910891</v>
      </c>
      <c r="M121" s="201" t="s">
        <v>591</v>
      </c>
      <c r="N121" s="207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15</v>
      </c>
      <c r="B122" s="199">
        <v>41954</v>
      </c>
      <c r="C122" s="199"/>
      <c r="D122" s="200" t="s">
        <v>648</v>
      </c>
      <c r="E122" s="201" t="s">
        <v>593</v>
      </c>
      <c r="F122" s="202">
        <v>59</v>
      </c>
      <c r="G122" s="201" t="s">
        <v>624</v>
      </c>
      <c r="H122" s="201">
        <v>76</v>
      </c>
      <c r="I122" s="203">
        <v>76</v>
      </c>
      <c r="J122" s="204" t="s">
        <v>625</v>
      </c>
      <c r="K122" s="205">
        <f t="shared" si="63"/>
        <v>17</v>
      </c>
      <c r="L122" s="206">
        <f t="shared" si="64"/>
        <v>0.28813559322033899</v>
      </c>
      <c r="M122" s="201" t="s">
        <v>591</v>
      </c>
      <c r="N122" s="207">
        <v>43032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16</v>
      </c>
      <c r="B123" s="199">
        <v>41954</v>
      </c>
      <c r="C123" s="199"/>
      <c r="D123" s="200" t="s">
        <v>637</v>
      </c>
      <c r="E123" s="201" t="s">
        <v>593</v>
      </c>
      <c r="F123" s="202">
        <v>99</v>
      </c>
      <c r="G123" s="201" t="s">
        <v>624</v>
      </c>
      <c r="H123" s="201">
        <v>120</v>
      </c>
      <c r="I123" s="203">
        <v>120</v>
      </c>
      <c r="J123" s="204" t="s">
        <v>605</v>
      </c>
      <c r="K123" s="205">
        <f t="shared" si="63"/>
        <v>21</v>
      </c>
      <c r="L123" s="206">
        <f t="shared" si="64"/>
        <v>0.21212121212121213</v>
      </c>
      <c r="M123" s="201" t="s">
        <v>591</v>
      </c>
      <c r="N123" s="207">
        <v>41960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17</v>
      </c>
      <c r="B124" s="199">
        <v>41956</v>
      </c>
      <c r="C124" s="199"/>
      <c r="D124" s="200" t="s">
        <v>649</v>
      </c>
      <c r="E124" s="201" t="s">
        <v>593</v>
      </c>
      <c r="F124" s="202">
        <v>22</v>
      </c>
      <c r="G124" s="201" t="s">
        <v>624</v>
      </c>
      <c r="H124" s="201">
        <v>33.549999999999997</v>
      </c>
      <c r="I124" s="203">
        <v>32</v>
      </c>
      <c r="J124" s="204" t="s">
        <v>650</v>
      </c>
      <c r="K124" s="205">
        <f t="shared" si="63"/>
        <v>11.549999999999997</v>
      </c>
      <c r="L124" s="206">
        <f t="shared" si="64"/>
        <v>0.52499999999999991</v>
      </c>
      <c r="M124" s="201" t="s">
        <v>591</v>
      </c>
      <c r="N124" s="207">
        <v>42188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18</v>
      </c>
      <c r="B125" s="199">
        <v>41976</v>
      </c>
      <c r="C125" s="199"/>
      <c r="D125" s="200" t="s">
        <v>651</v>
      </c>
      <c r="E125" s="201" t="s">
        <v>593</v>
      </c>
      <c r="F125" s="202">
        <v>440</v>
      </c>
      <c r="G125" s="201" t="s">
        <v>624</v>
      </c>
      <c r="H125" s="201">
        <v>520</v>
      </c>
      <c r="I125" s="203">
        <v>520</v>
      </c>
      <c r="J125" s="204" t="s">
        <v>652</v>
      </c>
      <c r="K125" s="205">
        <f t="shared" si="63"/>
        <v>80</v>
      </c>
      <c r="L125" s="206">
        <f t="shared" si="64"/>
        <v>0.18181818181818182</v>
      </c>
      <c r="M125" s="201" t="s">
        <v>591</v>
      </c>
      <c r="N125" s="207">
        <v>42208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19</v>
      </c>
      <c r="B126" s="199">
        <v>41976</v>
      </c>
      <c r="C126" s="199"/>
      <c r="D126" s="200" t="s">
        <v>653</v>
      </c>
      <c r="E126" s="201" t="s">
        <v>593</v>
      </c>
      <c r="F126" s="202">
        <v>360</v>
      </c>
      <c r="G126" s="201" t="s">
        <v>624</v>
      </c>
      <c r="H126" s="201">
        <v>427</v>
      </c>
      <c r="I126" s="203">
        <v>425</v>
      </c>
      <c r="J126" s="204" t="s">
        <v>654</v>
      </c>
      <c r="K126" s="205">
        <f t="shared" si="63"/>
        <v>67</v>
      </c>
      <c r="L126" s="206">
        <f t="shared" si="64"/>
        <v>0.18611111111111112</v>
      </c>
      <c r="M126" s="201" t="s">
        <v>591</v>
      </c>
      <c r="N126" s="207">
        <v>42058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20</v>
      </c>
      <c r="B127" s="199">
        <v>42012</v>
      </c>
      <c r="C127" s="199"/>
      <c r="D127" s="200" t="s">
        <v>655</v>
      </c>
      <c r="E127" s="201" t="s">
        <v>593</v>
      </c>
      <c r="F127" s="202">
        <v>360</v>
      </c>
      <c r="G127" s="201" t="s">
        <v>624</v>
      </c>
      <c r="H127" s="201">
        <v>455</v>
      </c>
      <c r="I127" s="203">
        <v>420</v>
      </c>
      <c r="J127" s="204" t="s">
        <v>656</v>
      </c>
      <c r="K127" s="205">
        <f t="shared" si="63"/>
        <v>95</v>
      </c>
      <c r="L127" s="206">
        <f t="shared" si="64"/>
        <v>0.2638888888888889</v>
      </c>
      <c r="M127" s="201" t="s">
        <v>591</v>
      </c>
      <c r="N127" s="207">
        <v>42024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21</v>
      </c>
      <c r="B128" s="199">
        <v>42012</v>
      </c>
      <c r="C128" s="199"/>
      <c r="D128" s="200" t="s">
        <v>657</v>
      </c>
      <c r="E128" s="201" t="s">
        <v>593</v>
      </c>
      <c r="F128" s="202">
        <v>130</v>
      </c>
      <c r="G128" s="201"/>
      <c r="H128" s="201">
        <v>175.5</v>
      </c>
      <c r="I128" s="203">
        <v>165</v>
      </c>
      <c r="J128" s="204" t="s">
        <v>658</v>
      </c>
      <c r="K128" s="205">
        <f t="shared" si="63"/>
        <v>45.5</v>
      </c>
      <c r="L128" s="206">
        <f t="shared" si="64"/>
        <v>0.35</v>
      </c>
      <c r="M128" s="201" t="s">
        <v>591</v>
      </c>
      <c r="N128" s="207">
        <v>43088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22</v>
      </c>
      <c r="B129" s="199">
        <v>42040</v>
      </c>
      <c r="C129" s="199"/>
      <c r="D129" s="200" t="s">
        <v>383</v>
      </c>
      <c r="E129" s="201" t="s">
        <v>623</v>
      </c>
      <c r="F129" s="202">
        <v>98</v>
      </c>
      <c r="G129" s="201"/>
      <c r="H129" s="201">
        <v>120</v>
      </c>
      <c r="I129" s="203">
        <v>120</v>
      </c>
      <c r="J129" s="204" t="s">
        <v>625</v>
      </c>
      <c r="K129" s="205">
        <f t="shared" si="63"/>
        <v>22</v>
      </c>
      <c r="L129" s="206">
        <f t="shared" si="64"/>
        <v>0.22448979591836735</v>
      </c>
      <c r="M129" s="201" t="s">
        <v>591</v>
      </c>
      <c r="N129" s="207">
        <v>42753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23</v>
      </c>
      <c r="B130" s="199">
        <v>42040</v>
      </c>
      <c r="C130" s="199"/>
      <c r="D130" s="200" t="s">
        <v>659</v>
      </c>
      <c r="E130" s="201" t="s">
        <v>623</v>
      </c>
      <c r="F130" s="202">
        <v>196</v>
      </c>
      <c r="G130" s="201"/>
      <c r="H130" s="201">
        <v>262</v>
      </c>
      <c r="I130" s="203">
        <v>255</v>
      </c>
      <c r="J130" s="204" t="s">
        <v>625</v>
      </c>
      <c r="K130" s="205">
        <f t="shared" si="63"/>
        <v>66</v>
      </c>
      <c r="L130" s="206">
        <f t="shared" si="64"/>
        <v>0.33673469387755101</v>
      </c>
      <c r="M130" s="201" t="s">
        <v>591</v>
      </c>
      <c r="N130" s="207">
        <v>42599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8">
        <v>24</v>
      </c>
      <c r="B131" s="209">
        <v>42067</v>
      </c>
      <c r="C131" s="209"/>
      <c r="D131" s="210" t="s">
        <v>382</v>
      </c>
      <c r="E131" s="211" t="s">
        <v>623</v>
      </c>
      <c r="F131" s="212">
        <v>235</v>
      </c>
      <c r="G131" s="212"/>
      <c r="H131" s="213">
        <v>77</v>
      </c>
      <c r="I131" s="213" t="s">
        <v>660</v>
      </c>
      <c r="J131" s="214" t="s">
        <v>661</v>
      </c>
      <c r="K131" s="215">
        <f t="shared" si="63"/>
        <v>-158</v>
      </c>
      <c r="L131" s="216">
        <f t="shared" si="64"/>
        <v>-0.67234042553191486</v>
      </c>
      <c r="M131" s="212" t="s">
        <v>604</v>
      </c>
      <c r="N131" s="209">
        <v>43522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25</v>
      </c>
      <c r="B132" s="199">
        <v>42067</v>
      </c>
      <c r="C132" s="199"/>
      <c r="D132" s="200" t="s">
        <v>662</v>
      </c>
      <c r="E132" s="201" t="s">
        <v>623</v>
      </c>
      <c r="F132" s="202">
        <v>185</v>
      </c>
      <c r="G132" s="201"/>
      <c r="H132" s="201">
        <v>224</v>
      </c>
      <c r="I132" s="203" t="s">
        <v>663</v>
      </c>
      <c r="J132" s="204" t="s">
        <v>625</v>
      </c>
      <c r="K132" s="205">
        <f t="shared" si="63"/>
        <v>39</v>
      </c>
      <c r="L132" s="206">
        <f t="shared" si="64"/>
        <v>0.21081081081081082</v>
      </c>
      <c r="M132" s="201" t="s">
        <v>591</v>
      </c>
      <c r="N132" s="207">
        <v>42647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8">
        <v>26</v>
      </c>
      <c r="B133" s="209">
        <v>42090</v>
      </c>
      <c r="C133" s="209"/>
      <c r="D133" s="217" t="s">
        <v>664</v>
      </c>
      <c r="E133" s="212" t="s">
        <v>623</v>
      </c>
      <c r="F133" s="212">
        <v>49.5</v>
      </c>
      <c r="G133" s="213"/>
      <c r="H133" s="213">
        <v>15.85</v>
      </c>
      <c r="I133" s="213">
        <v>67</v>
      </c>
      <c r="J133" s="214" t="s">
        <v>665</v>
      </c>
      <c r="K133" s="213">
        <f t="shared" si="63"/>
        <v>-33.65</v>
      </c>
      <c r="L133" s="218">
        <f t="shared" si="64"/>
        <v>-0.67979797979797973</v>
      </c>
      <c r="M133" s="212" t="s">
        <v>604</v>
      </c>
      <c r="N133" s="219">
        <v>43627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27</v>
      </c>
      <c r="B134" s="199">
        <v>42093</v>
      </c>
      <c r="C134" s="199"/>
      <c r="D134" s="200" t="s">
        <v>666</v>
      </c>
      <c r="E134" s="201" t="s">
        <v>623</v>
      </c>
      <c r="F134" s="202">
        <v>183.5</v>
      </c>
      <c r="G134" s="201"/>
      <c r="H134" s="201">
        <v>219</v>
      </c>
      <c r="I134" s="203">
        <v>218</v>
      </c>
      <c r="J134" s="204" t="s">
        <v>667</v>
      </c>
      <c r="K134" s="205">
        <f t="shared" si="63"/>
        <v>35.5</v>
      </c>
      <c r="L134" s="206">
        <f t="shared" si="64"/>
        <v>0.19346049046321526</v>
      </c>
      <c r="M134" s="201" t="s">
        <v>591</v>
      </c>
      <c r="N134" s="207">
        <v>42103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28</v>
      </c>
      <c r="B135" s="199">
        <v>42114</v>
      </c>
      <c r="C135" s="199"/>
      <c r="D135" s="200" t="s">
        <v>668</v>
      </c>
      <c r="E135" s="201" t="s">
        <v>623</v>
      </c>
      <c r="F135" s="202">
        <f>(227+237)/2</f>
        <v>232</v>
      </c>
      <c r="G135" s="201"/>
      <c r="H135" s="201">
        <v>298</v>
      </c>
      <c r="I135" s="203">
        <v>298</v>
      </c>
      <c r="J135" s="204" t="s">
        <v>625</v>
      </c>
      <c r="K135" s="205">
        <f t="shared" si="63"/>
        <v>66</v>
      </c>
      <c r="L135" s="206">
        <f t="shared" si="64"/>
        <v>0.28448275862068967</v>
      </c>
      <c r="M135" s="201" t="s">
        <v>591</v>
      </c>
      <c r="N135" s="207">
        <v>42823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29</v>
      </c>
      <c r="B136" s="199">
        <v>42128</v>
      </c>
      <c r="C136" s="199"/>
      <c r="D136" s="200" t="s">
        <v>669</v>
      </c>
      <c r="E136" s="201" t="s">
        <v>593</v>
      </c>
      <c r="F136" s="202">
        <v>385</v>
      </c>
      <c r="G136" s="201"/>
      <c r="H136" s="201">
        <f>212.5+331</f>
        <v>543.5</v>
      </c>
      <c r="I136" s="203">
        <v>510</v>
      </c>
      <c r="J136" s="204" t="s">
        <v>670</v>
      </c>
      <c r="K136" s="205">
        <f t="shared" si="63"/>
        <v>158.5</v>
      </c>
      <c r="L136" s="206">
        <f t="shared" si="64"/>
        <v>0.41168831168831171</v>
      </c>
      <c r="M136" s="201" t="s">
        <v>591</v>
      </c>
      <c r="N136" s="207">
        <v>42235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30</v>
      </c>
      <c r="B137" s="199">
        <v>42128</v>
      </c>
      <c r="C137" s="199"/>
      <c r="D137" s="200" t="s">
        <v>671</v>
      </c>
      <c r="E137" s="201" t="s">
        <v>593</v>
      </c>
      <c r="F137" s="202">
        <v>115.5</v>
      </c>
      <c r="G137" s="201"/>
      <c r="H137" s="201">
        <v>146</v>
      </c>
      <c r="I137" s="203">
        <v>142</v>
      </c>
      <c r="J137" s="204" t="s">
        <v>672</v>
      </c>
      <c r="K137" s="205">
        <f t="shared" si="63"/>
        <v>30.5</v>
      </c>
      <c r="L137" s="206">
        <f t="shared" si="64"/>
        <v>0.26406926406926406</v>
      </c>
      <c r="M137" s="201" t="s">
        <v>591</v>
      </c>
      <c r="N137" s="207">
        <v>42202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31</v>
      </c>
      <c r="B138" s="199">
        <v>42151</v>
      </c>
      <c r="C138" s="199"/>
      <c r="D138" s="200" t="s">
        <v>673</v>
      </c>
      <c r="E138" s="201" t="s">
        <v>593</v>
      </c>
      <c r="F138" s="202">
        <v>237.5</v>
      </c>
      <c r="G138" s="201"/>
      <c r="H138" s="201">
        <v>279.5</v>
      </c>
      <c r="I138" s="203">
        <v>278</v>
      </c>
      <c r="J138" s="204" t="s">
        <v>625</v>
      </c>
      <c r="K138" s="205">
        <f t="shared" si="63"/>
        <v>42</v>
      </c>
      <c r="L138" s="206">
        <f t="shared" si="64"/>
        <v>0.17684210526315788</v>
      </c>
      <c r="M138" s="201" t="s">
        <v>591</v>
      </c>
      <c r="N138" s="207">
        <v>42222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32</v>
      </c>
      <c r="B139" s="199">
        <v>42174</v>
      </c>
      <c r="C139" s="199"/>
      <c r="D139" s="200" t="s">
        <v>644</v>
      </c>
      <c r="E139" s="201" t="s">
        <v>623</v>
      </c>
      <c r="F139" s="202">
        <v>340</v>
      </c>
      <c r="G139" s="201"/>
      <c r="H139" s="201">
        <v>448</v>
      </c>
      <c r="I139" s="203">
        <v>448</v>
      </c>
      <c r="J139" s="204" t="s">
        <v>625</v>
      </c>
      <c r="K139" s="205">
        <f t="shared" si="63"/>
        <v>108</v>
      </c>
      <c r="L139" s="206">
        <f t="shared" si="64"/>
        <v>0.31764705882352939</v>
      </c>
      <c r="M139" s="201" t="s">
        <v>591</v>
      </c>
      <c r="N139" s="207">
        <v>43018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33</v>
      </c>
      <c r="B140" s="199">
        <v>42191</v>
      </c>
      <c r="C140" s="199"/>
      <c r="D140" s="200" t="s">
        <v>674</v>
      </c>
      <c r="E140" s="201" t="s">
        <v>623</v>
      </c>
      <c r="F140" s="202">
        <v>390</v>
      </c>
      <c r="G140" s="201"/>
      <c r="H140" s="201">
        <v>460</v>
      </c>
      <c r="I140" s="203">
        <v>460</v>
      </c>
      <c r="J140" s="204" t="s">
        <v>625</v>
      </c>
      <c r="K140" s="205">
        <f t="shared" si="63"/>
        <v>70</v>
      </c>
      <c r="L140" s="206">
        <f t="shared" si="64"/>
        <v>0.17948717948717949</v>
      </c>
      <c r="M140" s="201" t="s">
        <v>591</v>
      </c>
      <c r="N140" s="207">
        <v>42478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8">
        <v>34</v>
      </c>
      <c r="B141" s="209">
        <v>42195</v>
      </c>
      <c r="C141" s="209"/>
      <c r="D141" s="210" t="s">
        <v>675</v>
      </c>
      <c r="E141" s="211" t="s">
        <v>623</v>
      </c>
      <c r="F141" s="212">
        <v>122.5</v>
      </c>
      <c r="G141" s="212"/>
      <c r="H141" s="213">
        <v>61</v>
      </c>
      <c r="I141" s="213">
        <v>172</v>
      </c>
      <c r="J141" s="214" t="s">
        <v>676</v>
      </c>
      <c r="K141" s="215">
        <f t="shared" si="63"/>
        <v>-61.5</v>
      </c>
      <c r="L141" s="216">
        <f t="shared" si="64"/>
        <v>-0.50204081632653064</v>
      </c>
      <c r="M141" s="212" t="s">
        <v>604</v>
      </c>
      <c r="N141" s="209">
        <v>43333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35</v>
      </c>
      <c r="B142" s="199">
        <v>42219</v>
      </c>
      <c r="C142" s="199"/>
      <c r="D142" s="200" t="s">
        <v>677</v>
      </c>
      <c r="E142" s="201" t="s">
        <v>623</v>
      </c>
      <c r="F142" s="202">
        <v>297.5</v>
      </c>
      <c r="G142" s="201"/>
      <c r="H142" s="201">
        <v>350</v>
      </c>
      <c r="I142" s="203">
        <v>360</v>
      </c>
      <c r="J142" s="204" t="s">
        <v>678</v>
      </c>
      <c r="K142" s="205">
        <f t="shared" si="63"/>
        <v>52.5</v>
      </c>
      <c r="L142" s="206">
        <f t="shared" si="64"/>
        <v>0.17647058823529413</v>
      </c>
      <c r="M142" s="201" t="s">
        <v>591</v>
      </c>
      <c r="N142" s="207">
        <v>42232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36</v>
      </c>
      <c r="B143" s="199">
        <v>42219</v>
      </c>
      <c r="C143" s="199"/>
      <c r="D143" s="200" t="s">
        <v>679</v>
      </c>
      <c r="E143" s="201" t="s">
        <v>623</v>
      </c>
      <c r="F143" s="202">
        <v>115.5</v>
      </c>
      <c r="G143" s="201"/>
      <c r="H143" s="201">
        <v>149</v>
      </c>
      <c r="I143" s="203">
        <v>140</v>
      </c>
      <c r="J143" s="204" t="s">
        <v>680</v>
      </c>
      <c r="K143" s="205">
        <f t="shared" si="63"/>
        <v>33.5</v>
      </c>
      <c r="L143" s="206">
        <f t="shared" si="64"/>
        <v>0.29004329004329005</v>
      </c>
      <c r="M143" s="201" t="s">
        <v>591</v>
      </c>
      <c r="N143" s="207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37</v>
      </c>
      <c r="B144" s="199">
        <v>42251</v>
      </c>
      <c r="C144" s="199"/>
      <c r="D144" s="200" t="s">
        <v>673</v>
      </c>
      <c r="E144" s="201" t="s">
        <v>623</v>
      </c>
      <c r="F144" s="202">
        <v>226</v>
      </c>
      <c r="G144" s="201"/>
      <c r="H144" s="201">
        <v>292</v>
      </c>
      <c r="I144" s="203">
        <v>292</v>
      </c>
      <c r="J144" s="204" t="s">
        <v>681</v>
      </c>
      <c r="K144" s="205">
        <f t="shared" si="63"/>
        <v>66</v>
      </c>
      <c r="L144" s="206">
        <f t="shared" si="64"/>
        <v>0.29203539823008851</v>
      </c>
      <c r="M144" s="201" t="s">
        <v>591</v>
      </c>
      <c r="N144" s="207">
        <v>42286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38</v>
      </c>
      <c r="B145" s="199">
        <v>42254</v>
      </c>
      <c r="C145" s="199"/>
      <c r="D145" s="200" t="s">
        <v>668</v>
      </c>
      <c r="E145" s="201" t="s">
        <v>623</v>
      </c>
      <c r="F145" s="202">
        <v>232.5</v>
      </c>
      <c r="G145" s="201"/>
      <c r="H145" s="201">
        <v>312.5</v>
      </c>
      <c r="I145" s="203">
        <v>310</v>
      </c>
      <c r="J145" s="204" t="s">
        <v>625</v>
      </c>
      <c r="K145" s="205">
        <f t="shared" si="63"/>
        <v>80</v>
      </c>
      <c r="L145" s="206">
        <f t="shared" si="64"/>
        <v>0.34408602150537637</v>
      </c>
      <c r="M145" s="201" t="s">
        <v>591</v>
      </c>
      <c r="N145" s="207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39</v>
      </c>
      <c r="B146" s="199">
        <v>42268</v>
      </c>
      <c r="C146" s="199"/>
      <c r="D146" s="200" t="s">
        <v>682</v>
      </c>
      <c r="E146" s="201" t="s">
        <v>623</v>
      </c>
      <c r="F146" s="202">
        <v>196.5</v>
      </c>
      <c r="G146" s="201"/>
      <c r="H146" s="201">
        <v>238</v>
      </c>
      <c r="I146" s="203">
        <v>238</v>
      </c>
      <c r="J146" s="204" t="s">
        <v>681</v>
      </c>
      <c r="K146" s="205">
        <f t="shared" si="63"/>
        <v>41.5</v>
      </c>
      <c r="L146" s="206">
        <f t="shared" si="64"/>
        <v>0.21119592875318066</v>
      </c>
      <c r="M146" s="201" t="s">
        <v>591</v>
      </c>
      <c r="N146" s="207">
        <v>42291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40</v>
      </c>
      <c r="B147" s="199">
        <v>42271</v>
      </c>
      <c r="C147" s="199"/>
      <c r="D147" s="200" t="s">
        <v>622</v>
      </c>
      <c r="E147" s="201" t="s">
        <v>623</v>
      </c>
      <c r="F147" s="202">
        <v>65</v>
      </c>
      <c r="G147" s="201"/>
      <c r="H147" s="201">
        <v>82</v>
      </c>
      <c r="I147" s="203">
        <v>82</v>
      </c>
      <c r="J147" s="204" t="s">
        <v>681</v>
      </c>
      <c r="K147" s="205">
        <f t="shared" si="63"/>
        <v>17</v>
      </c>
      <c r="L147" s="206">
        <f t="shared" si="64"/>
        <v>0.26153846153846155</v>
      </c>
      <c r="M147" s="201" t="s">
        <v>591</v>
      </c>
      <c r="N147" s="207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41</v>
      </c>
      <c r="B148" s="199">
        <v>42291</v>
      </c>
      <c r="C148" s="199"/>
      <c r="D148" s="200" t="s">
        <v>683</v>
      </c>
      <c r="E148" s="201" t="s">
        <v>623</v>
      </c>
      <c r="F148" s="202">
        <v>144</v>
      </c>
      <c r="G148" s="201"/>
      <c r="H148" s="201">
        <v>182.5</v>
      </c>
      <c r="I148" s="203">
        <v>181</v>
      </c>
      <c r="J148" s="204" t="s">
        <v>681</v>
      </c>
      <c r="K148" s="205">
        <f t="shared" si="63"/>
        <v>38.5</v>
      </c>
      <c r="L148" s="206">
        <f t="shared" si="64"/>
        <v>0.2673611111111111</v>
      </c>
      <c r="M148" s="201" t="s">
        <v>591</v>
      </c>
      <c r="N148" s="207">
        <v>42817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42</v>
      </c>
      <c r="B149" s="199">
        <v>42291</v>
      </c>
      <c r="C149" s="199"/>
      <c r="D149" s="200" t="s">
        <v>684</v>
      </c>
      <c r="E149" s="201" t="s">
        <v>623</v>
      </c>
      <c r="F149" s="202">
        <v>264</v>
      </c>
      <c r="G149" s="201"/>
      <c r="H149" s="201">
        <v>311</v>
      </c>
      <c r="I149" s="203">
        <v>311</v>
      </c>
      <c r="J149" s="204" t="s">
        <v>681</v>
      </c>
      <c r="K149" s="205">
        <f t="shared" si="63"/>
        <v>47</v>
      </c>
      <c r="L149" s="206">
        <f t="shared" si="64"/>
        <v>0.17803030303030304</v>
      </c>
      <c r="M149" s="201" t="s">
        <v>591</v>
      </c>
      <c r="N149" s="207">
        <v>42604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43</v>
      </c>
      <c r="B150" s="199">
        <v>42318</v>
      </c>
      <c r="C150" s="199"/>
      <c r="D150" s="200" t="s">
        <v>685</v>
      </c>
      <c r="E150" s="201" t="s">
        <v>593</v>
      </c>
      <c r="F150" s="202">
        <v>549.5</v>
      </c>
      <c r="G150" s="201"/>
      <c r="H150" s="201">
        <v>630</v>
      </c>
      <c r="I150" s="203">
        <v>630</v>
      </c>
      <c r="J150" s="204" t="s">
        <v>681</v>
      </c>
      <c r="K150" s="205">
        <f t="shared" si="63"/>
        <v>80.5</v>
      </c>
      <c r="L150" s="206">
        <f t="shared" si="64"/>
        <v>0.1464968152866242</v>
      </c>
      <c r="M150" s="201" t="s">
        <v>591</v>
      </c>
      <c r="N150" s="207">
        <v>42419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44</v>
      </c>
      <c r="B151" s="199">
        <v>42342</v>
      </c>
      <c r="C151" s="199"/>
      <c r="D151" s="200" t="s">
        <v>686</v>
      </c>
      <c r="E151" s="201" t="s">
        <v>623</v>
      </c>
      <c r="F151" s="202">
        <v>1027.5</v>
      </c>
      <c r="G151" s="201"/>
      <c r="H151" s="201">
        <v>1315</v>
      </c>
      <c r="I151" s="203">
        <v>1250</v>
      </c>
      <c r="J151" s="204" t="s">
        <v>681</v>
      </c>
      <c r="K151" s="205">
        <f t="shared" si="63"/>
        <v>287.5</v>
      </c>
      <c r="L151" s="206">
        <f t="shared" si="64"/>
        <v>0.27980535279805352</v>
      </c>
      <c r="M151" s="201" t="s">
        <v>591</v>
      </c>
      <c r="N151" s="207">
        <v>43244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45</v>
      </c>
      <c r="B152" s="199">
        <v>42367</v>
      </c>
      <c r="C152" s="199"/>
      <c r="D152" s="200" t="s">
        <v>687</v>
      </c>
      <c r="E152" s="201" t="s">
        <v>623</v>
      </c>
      <c r="F152" s="202">
        <v>465</v>
      </c>
      <c r="G152" s="201"/>
      <c r="H152" s="201">
        <v>540</v>
      </c>
      <c r="I152" s="203">
        <v>540</v>
      </c>
      <c r="J152" s="204" t="s">
        <v>681</v>
      </c>
      <c r="K152" s="205">
        <f t="shared" si="63"/>
        <v>75</v>
      </c>
      <c r="L152" s="206">
        <f t="shared" si="64"/>
        <v>0.16129032258064516</v>
      </c>
      <c r="M152" s="201" t="s">
        <v>591</v>
      </c>
      <c r="N152" s="207">
        <v>42530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46</v>
      </c>
      <c r="B153" s="199">
        <v>42380</v>
      </c>
      <c r="C153" s="199"/>
      <c r="D153" s="200" t="s">
        <v>383</v>
      </c>
      <c r="E153" s="201" t="s">
        <v>593</v>
      </c>
      <c r="F153" s="202">
        <v>81</v>
      </c>
      <c r="G153" s="201"/>
      <c r="H153" s="201">
        <v>110</v>
      </c>
      <c r="I153" s="203">
        <v>110</v>
      </c>
      <c r="J153" s="204" t="s">
        <v>681</v>
      </c>
      <c r="K153" s="205">
        <f t="shared" si="63"/>
        <v>29</v>
      </c>
      <c r="L153" s="206">
        <f t="shared" si="64"/>
        <v>0.35802469135802467</v>
      </c>
      <c r="M153" s="201" t="s">
        <v>591</v>
      </c>
      <c r="N153" s="207">
        <v>42745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47</v>
      </c>
      <c r="B154" s="199">
        <v>42382</v>
      </c>
      <c r="C154" s="199"/>
      <c r="D154" s="200" t="s">
        <v>688</v>
      </c>
      <c r="E154" s="201" t="s">
        <v>593</v>
      </c>
      <c r="F154" s="202">
        <v>417.5</v>
      </c>
      <c r="G154" s="201"/>
      <c r="H154" s="201">
        <v>547</v>
      </c>
      <c r="I154" s="203">
        <v>535</v>
      </c>
      <c r="J154" s="204" t="s">
        <v>681</v>
      </c>
      <c r="K154" s="205">
        <f t="shared" si="63"/>
        <v>129.5</v>
      </c>
      <c r="L154" s="206">
        <f t="shared" si="64"/>
        <v>0.31017964071856285</v>
      </c>
      <c r="M154" s="201" t="s">
        <v>591</v>
      </c>
      <c r="N154" s="207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48</v>
      </c>
      <c r="B155" s="199">
        <v>42408</v>
      </c>
      <c r="C155" s="199"/>
      <c r="D155" s="200" t="s">
        <v>689</v>
      </c>
      <c r="E155" s="201" t="s">
        <v>623</v>
      </c>
      <c r="F155" s="202">
        <v>650</v>
      </c>
      <c r="G155" s="201"/>
      <c r="H155" s="201">
        <v>800</v>
      </c>
      <c r="I155" s="203">
        <v>800</v>
      </c>
      <c r="J155" s="204" t="s">
        <v>681</v>
      </c>
      <c r="K155" s="205">
        <f t="shared" si="63"/>
        <v>150</v>
      </c>
      <c r="L155" s="206">
        <f t="shared" si="64"/>
        <v>0.23076923076923078</v>
      </c>
      <c r="M155" s="201" t="s">
        <v>591</v>
      </c>
      <c r="N155" s="207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49</v>
      </c>
      <c r="B156" s="199">
        <v>42433</v>
      </c>
      <c r="C156" s="199"/>
      <c r="D156" s="200" t="s">
        <v>211</v>
      </c>
      <c r="E156" s="201" t="s">
        <v>623</v>
      </c>
      <c r="F156" s="202">
        <v>437.5</v>
      </c>
      <c r="G156" s="201"/>
      <c r="H156" s="201">
        <v>504.5</v>
      </c>
      <c r="I156" s="203">
        <v>522</v>
      </c>
      <c r="J156" s="204" t="s">
        <v>690</v>
      </c>
      <c r="K156" s="205">
        <f t="shared" si="63"/>
        <v>67</v>
      </c>
      <c r="L156" s="206">
        <f t="shared" si="64"/>
        <v>0.15314285714285714</v>
      </c>
      <c r="M156" s="201" t="s">
        <v>591</v>
      </c>
      <c r="N156" s="207">
        <v>42480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50</v>
      </c>
      <c r="B157" s="199">
        <v>42438</v>
      </c>
      <c r="C157" s="199"/>
      <c r="D157" s="200" t="s">
        <v>691</v>
      </c>
      <c r="E157" s="201" t="s">
        <v>623</v>
      </c>
      <c r="F157" s="202">
        <v>189.5</v>
      </c>
      <c r="G157" s="201"/>
      <c r="H157" s="201">
        <v>218</v>
      </c>
      <c r="I157" s="203">
        <v>218</v>
      </c>
      <c r="J157" s="204" t="s">
        <v>681</v>
      </c>
      <c r="K157" s="205">
        <f t="shared" si="63"/>
        <v>28.5</v>
      </c>
      <c r="L157" s="206">
        <f t="shared" si="64"/>
        <v>0.15039577836411611</v>
      </c>
      <c r="M157" s="201" t="s">
        <v>591</v>
      </c>
      <c r="N157" s="207">
        <v>43034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8">
        <v>51</v>
      </c>
      <c r="B158" s="209">
        <v>42471</v>
      </c>
      <c r="C158" s="209"/>
      <c r="D158" s="217" t="s">
        <v>692</v>
      </c>
      <c r="E158" s="212" t="s">
        <v>623</v>
      </c>
      <c r="F158" s="212">
        <v>36.5</v>
      </c>
      <c r="G158" s="213"/>
      <c r="H158" s="213">
        <v>15.85</v>
      </c>
      <c r="I158" s="213">
        <v>60</v>
      </c>
      <c r="J158" s="214" t="s">
        <v>693</v>
      </c>
      <c r="K158" s="215">
        <f t="shared" si="63"/>
        <v>-20.65</v>
      </c>
      <c r="L158" s="216">
        <f t="shared" si="64"/>
        <v>-0.5657534246575342</v>
      </c>
      <c r="M158" s="212" t="s">
        <v>604</v>
      </c>
      <c r="N158" s="220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52</v>
      </c>
      <c r="B159" s="199">
        <v>42472</v>
      </c>
      <c r="C159" s="199"/>
      <c r="D159" s="200" t="s">
        <v>694</v>
      </c>
      <c r="E159" s="201" t="s">
        <v>623</v>
      </c>
      <c r="F159" s="202">
        <v>93</v>
      </c>
      <c r="G159" s="201"/>
      <c r="H159" s="201">
        <v>149</v>
      </c>
      <c r="I159" s="203">
        <v>140</v>
      </c>
      <c r="J159" s="204" t="s">
        <v>695</v>
      </c>
      <c r="K159" s="205">
        <f t="shared" si="63"/>
        <v>56</v>
      </c>
      <c r="L159" s="206">
        <f t="shared" si="64"/>
        <v>0.60215053763440862</v>
      </c>
      <c r="M159" s="201" t="s">
        <v>591</v>
      </c>
      <c r="N159" s="207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53</v>
      </c>
      <c r="B160" s="199">
        <v>42472</v>
      </c>
      <c r="C160" s="199"/>
      <c r="D160" s="200" t="s">
        <v>696</v>
      </c>
      <c r="E160" s="201" t="s">
        <v>623</v>
      </c>
      <c r="F160" s="202">
        <v>130</v>
      </c>
      <c r="G160" s="201"/>
      <c r="H160" s="201">
        <v>150</v>
      </c>
      <c r="I160" s="203" t="s">
        <v>697</v>
      </c>
      <c r="J160" s="204" t="s">
        <v>681</v>
      </c>
      <c r="K160" s="205">
        <f t="shared" si="63"/>
        <v>20</v>
      </c>
      <c r="L160" s="206">
        <f t="shared" si="64"/>
        <v>0.15384615384615385</v>
      </c>
      <c r="M160" s="201" t="s">
        <v>591</v>
      </c>
      <c r="N160" s="207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54</v>
      </c>
      <c r="B161" s="199">
        <v>42473</v>
      </c>
      <c r="C161" s="199"/>
      <c r="D161" s="200" t="s">
        <v>698</v>
      </c>
      <c r="E161" s="201" t="s">
        <v>623</v>
      </c>
      <c r="F161" s="202">
        <v>196</v>
      </c>
      <c r="G161" s="201"/>
      <c r="H161" s="201">
        <v>299</v>
      </c>
      <c r="I161" s="203">
        <v>299</v>
      </c>
      <c r="J161" s="204" t="s">
        <v>681</v>
      </c>
      <c r="K161" s="205">
        <v>103</v>
      </c>
      <c r="L161" s="206">
        <v>0.52551020408163296</v>
      </c>
      <c r="M161" s="201" t="s">
        <v>591</v>
      </c>
      <c r="N161" s="207">
        <v>42620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55</v>
      </c>
      <c r="B162" s="199">
        <v>42473</v>
      </c>
      <c r="C162" s="199"/>
      <c r="D162" s="200" t="s">
        <v>699</v>
      </c>
      <c r="E162" s="201" t="s">
        <v>623</v>
      </c>
      <c r="F162" s="202">
        <v>88</v>
      </c>
      <c r="G162" s="201"/>
      <c r="H162" s="201">
        <v>103</v>
      </c>
      <c r="I162" s="203">
        <v>103</v>
      </c>
      <c r="J162" s="204" t="s">
        <v>681</v>
      </c>
      <c r="K162" s="205">
        <v>15</v>
      </c>
      <c r="L162" s="206">
        <v>0.170454545454545</v>
      </c>
      <c r="M162" s="201" t="s">
        <v>591</v>
      </c>
      <c r="N162" s="207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56</v>
      </c>
      <c r="B163" s="199">
        <v>42492</v>
      </c>
      <c r="C163" s="199"/>
      <c r="D163" s="200" t="s">
        <v>700</v>
      </c>
      <c r="E163" s="201" t="s">
        <v>623</v>
      </c>
      <c r="F163" s="202">
        <v>127.5</v>
      </c>
      <c r="G163" s="201"/>
      <c r="H163" s="201">
        <v>148</v>
      </c>
      <c r="I163" s="203" t="s">
        <v>701</v>
      </c>
      <c r="J163" s="204" t="s">
        <v>681</v>
      </c>
      <c r="K163" s="205">
        <f t="shared" ref="K163:K167" si="65">H163-F163</f>
        <v>20.5</v>
      </c>
      <c r="L163" s="206">
        <f t="shared" ref="L163:L167" si="66">K163/F163</f>
        <v>0.16078431372549021</v>
      </c>
      <c r="M163" s="201" t="s">
        <v>591</v>
      </c>
      <c r="N163" s="207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57</v>
      </c>
      <c r="B164" s="199">
        <v>42493</v>
      </c>
      <c r="C164" s="199"/>
      <c r="D164" s="200" t="s">
        <v>702</v>
      </c>
      <c r="E164" s="201" t="s">
        <v>623</v>
      </c>
      <c r="F164" s="202">
        <v>675</v>
      </c>
      <c r="G164" s="201"/>
      <c r="H164" s="201">
        <v>815</v>
      </c>
      <c r="I164" s="203" t="s">
        <v>703</v>
      </c>
      <c r="J164" s="204" t="s">
        <v>681</v>
      </c>
      <c r="K164" s="205">
        <f t="shared" si="65"/>
        <v>140</v>
      </c>
      <c r="L164" s="206">
        <f t="shared" si="66"/>
        <v>0.2074074074074074</v>
      </c>
      <c r="M164" s="201" t="s">
        <v>591</v>
      </c>
      <c r="N164" s="207">
        <v>43154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8">
        <v>58</v>
      </c>
      <c r="B165" s="209">
        <v>42522</v>
      </c>
      <c r="C165" s="209"/>
      <c r="D165" s="210" t="s">
        <v>704</v>
      </c>
      <c r="E165" s="211" t="s">
        <v>623</v>
      </c>
      <c r="F165" s="212">
        <v>500</v>
      </c>
      <c r="G165" s="212"/>
      <c r="H165" s="213">
        <v>232.5</v>
      </c>
      <c r="I165" s="213" t="s">
        <v>705</v>
      </c>
      <c r="J165" s="214" t="s">
        <v>706</v>
      </c>
      <c r="K165" s="215">
        <f t="shared" si="65"/>
        <v>-267.5</v>
      </c>
      <c r="L165" s="216">
        <f t="shared" si="66"/>
        <v>-0.53500000000000003</v>
      </c>
      <c r="M165" s="212" t="s">
        <v>604</v>
      </c>
      <c r="N165" s="209">
        <v>43735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59</v>
      </c>
      <c r="B166" s="199">
        <v>42527</v>
      </c>
      <c r="C166" s="199"/>
      <c r="D166" s="200" t="s">
        <v>542</v>
      </c>
      <c r="E166" s="201" t="s">
        <v>623</v>
      </c>
      <c r="F166" s="202">
        <v>110</v>
      </c>
      <c r="G166" s="201"/>
      <c r="H166" s="201">
        <v>126.5</v>
      </c>
      <c r="I166" s="203">
        <v>125</v>
      </c>
      <c r="J166" s="204" t="s">
        <v>632</v>
      </c>
      <c r="K166" s="205">
        <f t="shared" si="65"/>
        <v>16.5</v>
      </c>
      <c r="L166" s="206">
        <f t="shared" si="66"/>
        <v>0.15</v>
      </c>
      <c r="M166" s="201" t="s">
        <v>591</v>
      </c>
      <c r="N166" s="207">
        <v>42552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60</v>
      </c>
      <c r="B167" s="199">
        <v>42538</v>
      </c>
      <c r="C167" s="199"/>
      <c r="D167" s="200" t="s">
        <v>707</v>
      </c>
      <c r="E167" s="201" t="s">
        <v>623</v>
      </c>
      <c r="F167" s="202">
        <v>44</v>
      </c>
      <c r="G167" s="201"/>
      <c r="H167" s="201">
        <v>69.5</v>
      </c>
      <c r="I167" s="203">
        <v>69.5</v>
      </c>
      <c r="J167" s="204" t="s">
        <v>708</v>
      </c>
      <c r="K167" s="205">
        <f t="shared" si="65"/>
        <v>25.5</v>
      </c>
      <c r="L167" s="206">
        <f t="shared" si="66"/>
        <v>0.57954545454545459</v>
      </c>
      <c r="M167" s="201" t="s">
        <v>591</v>
      </c>
      <c r="N167" s="207">
        <v>42977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61</v>
      </c>
      <c r="B168" s="199">
        <v>42549</v>
      </c>
      <c r="C168" s="199"/>
      <c r="D168" s="200" t="s">
        <v>709</v>
      </c>
      <c r="E168" s="201" t="s">
        <v>623</v>
      </c>
      <c r="F168" s="202">
        <v>262.5</v>
      </c>
      <c r="G168" s="201"/>
      <c r="H168" s="201">
        <v>340</v>
      </c>
      <c r="I168" s="203">
        <v>333</v>
      </c>
      <c r="J168" s="204" t="s">
        <v>710</v>
      </c>
      <c r="K168" s="205">
        <v>77.5</v>
      </c>
      <c r="L168" s="206">
        <v>0.29523809523809502</v>
      </c>
      <c r="M168" s="201" t="s">
        <v>591</v>
      </c>
      <c r="N168" s="207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62</v>
      </c>
      <c r="B169" s="199">
        <v>42549</v>
      </c>
      <c r="C169" s="199"/>
      <c r="D169" s="200" t="s">
        <v>711</v>
      </c>
      <c r="E169" s="201" t="s">
        <v>623</v>
      </c>
      <c r="F169" s="202">
        <v>840</v>
      </c>
      <c r="G169" s="201"/>
      <c r="H169" s="201">
        <v>1230</v>
      </c>
      <c r="I169" s="203">
        <v>1230</v>
      </c>
      <c r="J169" s="204" t="s">
        <v>681</v>
      </c>
      <c r="K169" s="205">
        <v>390</v>
      </c>
      <c r="L169" s="206">
        <v>0.46428571428571402</v>
      </c>
      <c r="M169" s="201" t="s">
        <v>591</v>
      </c>
      <c r="N169" s="207">
        <v>42649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1">
        <v>63</v>
      </c>
      <c r="B170" s="222">
        <v>42556</v>
      </c>
      <c r="C170" s="222"/>
      <c r="D170" s="223" t="s">
        <v>712</v>
      </c>
      <c r="E170" s="224" t="s">
        <v>623</v>
      </c>
      <c r="F170" s="224">
        <v>395</v>
      </c>
      <c r="G170" s="225"/>
      <c r="H170" s="225">
        <f>(468.5+342.5)/2</f>
        <v>405.5</v>
      </c>
      <c r="I170" s="225">
        <v>510</v>
      </c>
      <c r="J170" s="226" t="s">
        <v>713</v>
      </c>
      <c r="K170" s="227">
        <f t="shared" ref="K170:K176" si="67">H170-F170</f>
        <v>10.5</v>
      </c>
      <c r="L170" s="228">
        <f t="shared" ref="L170:L176" si="68">K170/F170</f>
        <v>2.6582278481012658E-2</v>
      </c>
      <c r="M170" s="224" t="s">
        <v>714</v>
      </c>
      <c r="N170" s="222">
        <v>43606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8">
        <v>64</v>
      </c>
      <c r="B171" s="209">
        <v>42584</v>
      </c>
      <c r="C171" s="209"/>
      <c r="D171" s="210" t="s">
        <v>715</v>
      </c>
      <c r="E171" s="211" t="s">
        <v>593</v>
      </c>
      <c r="F171" s="212">
        <f>169.5-12.8</f>
        <v>156.69999999999999</v>
      </c>
      <c r="G171" s="212"/>
      <c r="H171" s="213">
        <v>77</v>
      </c>
      <c r="I171" s="213" t="s">
        <v>716</v>
      </c>
      <c r="J171" s="214" t="s">
        <v>717</v>
      </c>
      <c r="K171" s="215">
        <f t="shared" si="67"/>
        <v>-79.699999999999989</v>
      </c>
      <c r="L171" s="216">
        <f t="shared" si="68"/>
        <v>-0.50861518825781749</v>
      </c>
      <c r="M171" s="212" t="s">
        <v>604</v>
      </c>
      <c r="N171" s="209">
        <v>43522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8">
        <v>65</v>
      </c>
      <c r="B172" s="209">
        <v>42586</v>
      </c>
      <c r="C172" s="209"/>
      <c r="D172" s="210" t="s">
        <v>718</v>
      </c>
      <c r="E172" s="211" t="s">
        <v>623</v>
      </c>
      <c r="F172" s="212">
        <v>400</v>
      </c>
      <c r="G172" s="212"/>
      <c r="H172" s="213">
        <v>305</v>
      </c>
      <c r="I172" s="213">
        <v>475</v>
      </c>
      <c r="J172" s="214" t="s">
        <v>719</v>
      </c>
      <c r="K172" s="215">
        <f t="shared" si="67"/>
        <v>-95</v>
      </c>
      <c r="L172" s="216">
        <f t="shared" si="68"/>
        <v>-0.23749999999999999</v>
      </c>
      <c r="M172" s="212" t="s">
        <v>604</v>
      </c>
      <c r="N172" s="209">
        <v>43606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66</v>
      </c>
      <c r="B173" s="199">
        <v>42593</v>
      </c>
      <c r="C173" s="199"/>
      <c r="D173" s="200" t="s">
        <v>720</v>
      </c>
      <c r="E173" s="201" t="s">
        <v>623</v>
      </c>
      <c r="F173" s="202">
        <v>86.5</v>
      </c>
      <c r="G173" s="201"/>
      <c r="H173" s="201">
        <v>130</v>
      </c>
      <c r="I173" s="203">
        <v>130</v>
      </c>
      <c r="J173" s="204" t="s">
        <v>721</v>
      </c>
      <c r="K173" s="205">
        <f t="shared" si="67"/>
        <v>43.5</v>
      </c>
      <c r="L173" s="206">
        <f t="shared" si="68"/>
        <v>0.50289017341040465</v>
      </c>
      <c r="M173" s="201" t="s">
        <v>591</v>
      </c>
      <c r="N173" s="207">
        <v>43091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8">
        <v>67</v>
      </c>
      <c r="B174" s="209">
        <v>42600</v>
      </c>
      <c r="C174" s="209"/>
      <c r="D174" s="210" t="s">
        <v>110</v>
      </c>
      <c r="E174" s="211" t="s">
        <v>623</v>
      </c>
      <c r="F174" s="212">
        <v>133.5</v>
      </c>
      <c r="G174" s="212"/>
      <c r="H174" s="213">
        <v>126.5</v>
      </c>
      <c r="I174" s="213">
        <v>178</v>
      </c>
      <c r="J174" s="214" t="s">
        <v>722</v>
      </c>
      <c r="K174" s="215">
        <f t="shared" si="67"/>
        <v>-7</v>
      </c>
      <c r="L174" s="216">
        <f t="shared" si="68"/>
        <v>-5.2434456928838954E-2</v>
      </c>
      <c r="M174" s="212" t="s">
        <v>604</v>
      </c>
      <c r="N174" s="209">
        <v>42615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68</v>
      </c>
      <c r="B175" s="199">
        <v>42613</v>
      </c>
      <c r="C175" s="199"/>
      <c r="D175" s="200" t="s">
        <v>723</v>
      </c>
      <c r="E175" s="201" t="s">
        <v>623</v>
      </c>
      <c r="F175" s="202">
        <v>560</v>
      </c>
      <c r="G175" s="201"/>
      <c r="H175" s="201">
        <v>725</v>
      </c>
      <c r="I175" s="203">
        <v>725</v>
      </c>
      <c r="J175" s="204" t="s">
        <v>625</v>
      </c>
      <c r="K175" s="205">
        <f t="shared" si="67"/>
        <v>165</v>
      </c>
      <c r="L175" s="206">
        <f t="shared" si="68"/>
        <v>0.29464285714285715</v>
      </c>
      <c r="M175" s="201" t="s">
        <v>591</v>
      </c>
      <c r="N175" s="207">
        <v>42456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69</v>
      </c>
      <c r="B176" s="199">
        <v>42614</v>
      </c>
      <c r="C176" s="199"/>
      <c r="D176" s="200" t="s">
        <v>724</v>
      </c>
      <c r="E176" s="201" t="s">
        <v>623</v>
      </c>
      <c r="F176" s="202">
        <v>160.5</v>
      </c>
      <c r="G176" s="201"/>
      <c r="H176" s="201">
        <v>210</v>
      </c>
      <c r="I176" s="203">
        <v>210</v>
      </c>
      <c r="J176" s="204" t="s">
        <v>625</v>
      </c>
      <c r="K176" s="205">
        <f t="shared" si="67"/>
        <v>49.5</v>
      </c>
      <c r="L176" s="206">
        <f t="shared" si="68"/>
        <v>0.30841121495327101</v>
      </c>
      <c r="M176" s="201" t="s">
        <v>591</v>
      </c>
      <c r="N176" s="207">
        <v>42871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70</v>
      </c>
      <c r="B177" s="199">
        <v>42646</v>
      </c>
      <c r="C177" s="199"/>
      <c r="D177" s="200" t="s">
        <v>397</v>
      </c>
      <c r="E177" s="201" t="s">
        <v>623</v>
      </c>
      <c r="F177" s="202">
        <v>430</v>
      </c>
      <c r="G177" s="201"/>
      <c r="H177" s="201">
        <v>596</v>
      </c>
      <c r="I177" s="203">
        <v>575</v>
      </c>
      <c r="J177" s="204" t="s">
        <v>725</v>
      </c>
      <c r="K177" s="205">
        <v>166</v>
      </c>
      <c r="L177" s="206">
        <v>0.38604651162790699</v>
      </c>
      <c r="M177" s="201" t="s">
        <v>591</v>
      </c>
      <c r="N177" s="207">
        <v>42769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71</v>
      </c>
      <c r="B178" s="199">
        <v>42657</v>
      </c>
      <c r="C178" s="199"/>
      <c r="D178" s="200" t="s">
        <v>726</v>
      </c>
      <c r="E178" s="201" t="s">
        <v>623</v>
      </c>
      <c r="F178" s="202">
        <v>280</v>
      </c>
      <c r="G178" s="201"/>
      <c r="H178" s="201">
        <v>345</v>
      </c>
      <c r="I178" s="203">
        <v>345</v>
      </c>
      <c r="J178" s="204" t="s">
        <v>625</v>
      </c>
      <c r="K178" s="205">
        <f t="shared" ref="K178:K183" si="69">H178-F178</f>
        <v>65</v>
      </c>
      <c r="L178" s="206">
        <f t="shared" ref="L178:L179" si="70">K178/F178</f>
        <v>0.23214285714285715</v>
      </c>
      <c r="M178" s="201" t="s">
        <v>591</v>
      </c>
      <c r="N178" s="207">
        <v>42814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72</v>
      </c>
      <c r="B179" s="199">
        <v>42657</v>
      </c>
      <c r="C179" s="199"/>
      <c r="D179" s="200" t="s">
        <v>727</v>
      </c>
      <c r="E179" s="201" t="s">
        <v>623</v>
      </c>
      <c r="F179" s="202">
        <v>245</v>
      </c>
      <c r="G179" s="201"/>
      <c r="H179" s="201">
        <v>325.5</v>
      </c>
      <c r="I179" s="203">
        <v>330</v>
      </c>
      <c r="J179" s="204" t="s">
        <v>728</v>
      </c>
      <c r="K179" s="205">
        <f t="shared" si="69"/>
        <v>80.5</v>
      </c>
      <c r="L179" s="206">
        <f t="shared" si="70"/>
        <v>0.32857142857142857</v>
      </c>
      <c r="M179" s="201" t="s">
        <v>591</v>
      </c>
      <c r="N179" s="207">
        <v>42769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73</v>
      </c>
      <c r="B180" s="199">
        <v>42660</v>
      </c>
      <c r="C180" s="199"/>
      <c r="D180" s="200" t="s">
        <v>347</v>
      </c>
      <c r="E180" s="201" t="s">
        <v>623</v>
      </c>
      <c r="F180" s="202">
        <v>125</v>
      </c>
      <c r="G180" s="201"/>
      <c r="H180" s="201">
        <v>160</v>
      </c>
      <c r="I180" s="203">
        <v>160</v>
      </c>
      <c r="J180" s="204" t="s">
        <v>681</v>
      </c>
      <c r="K180" s="205">
        <f t="shared" si="69"/>
        <v>35</v>
      </c>
      <c r="L180" s="206">
        <v>0.28000000000000003</v>
      </c>
      <c r="M180" s="201" t="s">
        <v>591</v>
      </c>
      <c r="N180" s="207">
        <v>42803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74</v>
      </c>
      <c r="B181" s="199">
        <v>42660</v>
      </c>
      <c r="C181" s="199"/>
      <c r="D181" s="200" t="s">
        <v>470</v>
      </c>
      <c r="E181" s="201" t="s">
        <v>623</v>
      </c>
      <c r="F181" s="202">
        <v>114</v>
      </c>
      <c r="G181" s="201"/>
      <c r="H181" s="201">
        <v>145</v>
      </c>
      <c r="I181" s="203">
        <v>145</v>
      </c>
      <c r="J181" s="204" t="s">
        <v>681</v>
      </c>
      <c r="K181" s="205">
        <f t="shared" si="69"/>
        <v>31</v>
      </c>
      <c r="L181" s="206">
        <f t="shared" ref="L181:L183" si="71">K181/F181</f>
        <v>0.27192982456140352</v>
      </c>
      <c r="M181" s="201" t="s">
        <v>591</v>
      </c>
      <c r="N181" s="207">
        <v>42859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75</v>
      </c>
      <c r="B182" s="199">
        <v>42660</v>
      </c>
      <c r="C182" s="199"/>
      <c r="D182" s="200" t="s">
        <v>729</v>
      </c>
      <c r="E182" s="201" t="s">
        <v>623</v>
      </c>
      <c r="F182" s="202">
        <v>212</v>
      </c>
      <c r="G182" s="201"/>
      <c r="H182" s="201">
        <v>280</v>
      </c>
      <c r="I182" s="203">
        <v>276</v>
      </c>
      <c r="J182" s="204" t="s">
        <v>730</v>
      </c>
      <c r="K182" s="205">
        <f t="shared" si="69"/>
        <v>68</v>
      </c>
      <c r="L182" s="206">
        <f t="shared" si="71"/>
        <v>0.32075471698113206</v>
      </c>
      <c r="M182" s="201" t="s">
        <v>591</v>
      </c>
      <c r="N182" s="207">
        <v>42858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76</v>
      </c>
      <c r="B183" s="199">
        <v>42678</v>
      </c>
      <c r="C183" s="199"/>
      <c r="D183" s="200" t="s">
        <v>458</v>
      </c>
      <c r="E183" s="201" t="s">
        <v>623</v>
      </c>
      <c r="F183" s="202">
        <v>155</v>
      </c>
      <c r="G183" s="201"/>
      <c r="H183" s="201">
        <v>210</v>
      </c>
      <c r="I183" s="203">
        <v>210</v>
      </c>
      <c r="J183" s="204" t="s">
        <v>731</v>
      </c>
      <c r="K183" s="205">
        <f t="shared" si="69"/>
        <v>55</v>
      </c>
      <c r="L183" s="206">
        <f t="shared" si="71"/>
        <v>0.35483870967741937</v>
      </c>
      <c r="M183" s="201" t="s">
        <v>591</v>
      </c>
      <c r="N183" s="207">
        <v>42944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8">
        <v>77</v>
      </c>
      <c r="B184" s="209">
        <v>42710</v>
      </c>
      <c r="C184" s="209"/>
      <c r="D184" s="210" t="s">
        <v>732</v>
      </c>
      <c r="E184" s="211" t="s">
        <v>623</v>
      </c>
      <c r="F184" s="212">
        <v>150.5</v>
      </c>
      <c r="G184" s="212"/>
      <c r="H184" s="213">
        <v>72.5</v>
      </c>
      <c r="I184" s="213">
        <v>174</v>
      </c>
      <c r="J184" s="214" t="s">
        <v>733</v>
      </c>
      <c r="K184" s="215">
        <v>-78</v>
      </c>
      <c r="L184" s="216">
        <v>-0.51827242524916906</v>
      </c>
      <c r="M184" s="212" t="s">
        <v>604</v>
      </c>
      <c r="N184" s="209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78</v>
      </c>
      <c r="B185" s="199">
        <v>42712</v>
      </c>
      <c r="C185" s="199"/>
      <c r="D185" s="200" t="s">
        <v>734</v>
      </c>
      <c r="E185" s="201" t="s">
        <v>623</v>
      </c>
      <c r="F185" s="202">
        <v>380</v>
      </c>
      <c r="G185" s="201"/>
      <c r="H185" s="201">
        <v>478</v>
      </c>
      <c r="I185" s="203">
        <v>468</v>
      </c>
      <c r="J185" s="204" t="s">
        <v>681</v>
      </c>
      <c r="K185" s="205">
        <f t="shared" ref="K185:K187" si="72">H185-F185</f>
        <v>98</v>
      </c>
      <c r="L185" s="206">
        <f t="shared" ref="L185:L187" si="73">K185/F185</f>
        <v>0.25789473684210529</v>
      </c>
      <c r="M185" s="201" t="s">
        <v>591</v>
      </c>
      <c r="N185" s="207">
        <v>43025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79</v>
      </c>
      <c r="B186" s="199">
        <v>42734</v>
      </c>
      <c r="C186" s="199"/>
      <c r="D186" s="200" t="s">
        <v>109</v>
      </c>
      <c r="E186" s="201" t="s">
        <v>623</v>
      </c>
      <c r="F186" s="202">
        <v>305</v>
      </c>
      <c r="G186" s="201"/>
      <c r="H186" s="201">
        <v>375</v>
      </c>
      <c r="I186" s="203">
        <v>375</v>
      </c>
      <c r="J186" s="204" t="s">
        <v>681</v>
      </c>
      <c r="K186" s="205">
        <f t="shared" si="72"/>
        <v>70</v>
      </c>
      <c r="L186" s="206">
        <f t="shared" si="73"/>
        <v>0.22950819672131148</v>
      </c>
      <c r="M186" s="201" t="s">
        <v>591</v>
      </c>
      <c r="N186" s="207">
        <v>42768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80</v>
      </c>
      <c r="B187" s="199">
        <v>42739</v>
      </c>
      <c r="C187" s="199"/>
      <c r="D187" s="200" t="s">
        <v>95</v>
      </c>
      <c r="E187" s="201" t="s">
        <v>623</v>
      </c>
      <c r="F187" s="202">
        <v>99.5</v>
      </c>
      <c r="G187" s="201"/>
      <c r="H187" s="201">
        <v>158</v>
      </c>
      <c r="I187" s="203">
        <v>158</v>
      </c>
      <c r="J187" s="204" t="s">
        <v>681</v>
      </c>
      <c r="K187" s="205">
        <f t="shared" si="72"/>
        <v>58.5</v>
      </c>
      <c r="L187" s="206">
        <f t="shared" si="73"/>
        <v>0.5879396984924623</v>
      </c>
      <c r="M187" s="201" t="s">
        <v>591</v>
      </c>
      <c r="N187" s="207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81</v>
      </c>
      <c r="B188" s="199">
        <v>42739</v>
      </c>
      <c r="C188" s="199"/>
      <c r="D188" s="200" t="s">
        <v>95</v>
      </c>
      <c r="E188" s="201" t="s">
        <v>623</v>
      </c>
      <c r="F188" s="202">
        <v>99.5</v>
      </c>
      <c r="G188" s="201"/>
      <c r="H188" s="201">
        <v>158</v>
      </c>
      <c r="I188" s="203">
        <v>158</v>
      </c>
      <c r="J188" s="204" t="s">
        <v>681</v>
      </c>
      <c r="K188" s="205">
        <v>58.5</v>
      </c>
      <c r="L188" s="206">
        <v>0.58793969849246197</v>
      </c>
      <c r="M188" s="201" t="s">
        <v>591</v>
      </c>
      <c r="N188" s="207">
        <v>42898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82</v>
      </c>
      <c r="B189" s="199">
        <v>42786</v>
      </c>
      <c r="C189" s="199"/>
      <c r="D189" s="200" t="s">
        <v>186</v>
      </c>
      <c r="E189" s="201" t="s">
        <v>623</v>
      </c>
      <c r="F189" s="202">
        <v>140.5</v>
      </c>
      <c r="G189" s="201"/>
      <c r="H189" s="201">
        <v>220</v>
      </c>
      <c r="I189" s="203">
        <v>220</v>
      </c>
      <c r="J189" s="204" t="s">
        <v>681</v>
      </c>
      <c r="K189" s="205">
        <f>H189-F189</f>
        <v>79.5</v>
      </c>
      <c r="L189" s="206">
        <f>K189/F189</f>
        <v>0.5658362989323843</v>
      </c>
      <c r="M189" s="201" t="s">
        <v>591</v>
      </c>
      <c r="N189" s="207">
        <v>42864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83</v>
      </c>
      <c r="B190" s="199">
        <v>42786</v>
      </c>
      <c r="C190" s="199"/>
      <c r="D190" s="200" t="s">
        <v>735</v>
      </c>
      <c r="E190" s="201" t="s">
        <v>623</v>
      </c>
      <c r="F190" s="202">
        <v>202.5</v>
      </c>
      <c r="G190" s="201"/>
      <c r="H190" s="201">
        <v>234</v>
      </c>
      <c r="I190" s="203">
        <v>234</v>
      </c>
      <c r="J190" s="204" t="s">
        <v>681</v>
      </c>
      <c r="K190" s="205">
        <v>31.5</v>
      </c>
      <c r="L190" s="206">
        <v>0.155555555555556</v>
      </c>
      <c r="M190" s="201" t="s">
        <v>591</v>
      </c>
      <c r="N190" s="207">
        <v>42836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84</v>
      </c>
      <c r="B191" s="199">
        <v>42818</v>
      </c>
      <c r="C191" s="199"/>
      <c r="D191" s="200" t="s">
        <v>736</v>
      </c>
      <c r="E191" s="201" t="s">
        <v>623</v>
      </c>
      <c r="F191" s="202">
        <v>300.5</v>
      </c>
      <c r="G191" s="201"/>
      <c r="H191" s="201">
        <v>417.5</v>
      </c>
      <c r="I191" s="203">
        <v>420</v>
      </c>
      <c r="J191" s="204" t="s">
        <v>737</v>
      </c>
      <c r="K191" s="205">
        <f>H191-F191</f>
        <v>117</v>
      </c>
      <c r="L191" s="206">
        <f>K191/F191</f>
        <v>0.38935108153078202</v>
      </c>
      <c r="M191" s="201" t="s">
        <v>591</v>
      </c>
      <c r="N191" s="207">
        <v>43070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85</v>
      </c>
      <c r="B192" s="199">
        <v>42818</v>
      </c>
      <c r="C192" s="199"/>
      <c r="D192" s="200" t="s">
        <v>711</v>
      </c>
      <c r="E192" s="201" t="s">
        <v>623</v>
      </c>
      <c r="F192" s="202">
        <v>850</v>
      </c>
      <c r="G192" s="201"/>
      <c r="H192" s="201">
        <v>1042.5</v>
      </c>
      <c r="I192" s="203">
        <v>1023</v>
      </c>
      <c r="J192" s="204" t="s">
        <v>738</v>
      </c>
      <c r="K192" s="205">
        <v>192.5</v>
      </c>
      <c r="L192" s="206">
        <v>0.22647058823529401</v>
      </c>
      <c r="M192" s="201" t="s">
        <v>591</v>
      </c>
      <c r="N192" s="207">
        <v>42830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86</v>
      </c>
      <c r="B193" s="199">
        <v>42830</v>
      </c>
      <c r="C193" s="199"/>
      <c r="D193" s="200" t="s">
        <v>489</v>
      </c>
      <c r="E193" s="201" t="s">
        <v>623</v>
      </c>
      <c r="F193" s="202">
        <v>785</v>
      </c>
      <c r="G193" s="201"/>
      <c r="H193" s="201">
        <v>930</v>
      </c>
      <c r="I193" s="203">
        <v>920</v>
      </c>
      <c r="J193" s="204" t="s">
        <v>739</v>
      </c>
      <c r="K193" s="205">
        <f>H193-F193</f>
        <v>145</v>
      </c>
      <c r="L193" s="206">
        <f>K193/F193</f>
        <v>0.18471337579617833</v>
      </c>
      <c r="M193" s="201" t="s">
        <v>591</v>
      </c>
      <c r="N193" s="207">
        <v>42976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8">
        <v>87</v>
      </c>
      <c r="B194" s="209">
        <v>42831</v>
      </c>
      <c r="C194" s="209"/>
      <c r="D194" s="210" t="s">
        <v>740</v>
      </c>
      <c r="E194" s="211" t="s">
        <v>623</v>
      </c>
      <c r="F194" s="212">
        <v>40</v>
      </c>
      <c r="G194" s="212"/>
      <c r="H194" s="213">
        <v>13.1</v>
      </c>
      <c r="I194" s="213">
        <v>60</v>
      </c>
      <c r="J194" s="214" t="s">
        <v>741</v>
      </c>
      <c r="K194" s="215">
        <v>-26.9</v>
      </c>
      <c r="L194" s="216">
        <v>-0.67249999999999999</v>
      </c>
      <c r="M194" s="212" t="s">
        <v>604</v>
      </c>
      <c r="N194" s="209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88</v>
      </c>
      <c r="B195" s="199">
        <v>42837</v>
      </c>
      <c r="C195" s="199"/>
      <c r="D195" s="200" t="s">
        <v>94</v>
      </c>
      <c r="E195" s="201" t="s">
        <v>623</v>
      </c>
      <c r="F195" s="202">
        <v>289.5</v>
      </c>
      <c r="G195" s="201"/>
      <c r="H195" s="201">
        <v>354</v>
      </c>
      <c r="I195" s="203">
        <v>360</v>
      </c>
      <c r="J195" s="204" t="s">
        <v>742</v>
      </c>
      <c r="K195" s="205">
        <f t="shared" ref="K195:K203" si="74">H195-F195</f>
        <v>64.5</v>
      </c>
      <c r="L195" s="206">
        <f t="shared" ref="L195:L203" si="75">K195/F195</f>
        <v>0.22279792746113988</v>
      </c>
      <c r="M195" s="201" t="s">
        <v>591</v>
      </c>
      <c r="N195" s="207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89</v>
      </c>
      <c r="B196" s="199">
        <v>42845</v>
      </c>
      <c r="C196" s="199"/>
      <c r="D196" s="200" t="s">
        <v>428</v>
      </c>
      <c r="E196" s="201" t="s">
        <v>623</v>
      </c>
      <c r="F196" s="202">
        <v>700</v>
      </c>
      <c r="G196" s="201"/>
      <c r="H196" s="201">
        <v>840</v>
      </c>
      <c r="I196" s="203">
        <v>840</v>
      </c>
      <c r="J196" s="204" t="s">
        <v>743</v>
      </c>
      <c r="K196" s="205">
        <f t="shared" si="74"/>
        <v>140</v>
      </c>
      <c r="L196" s="206">
        <f t="shared" si="75"/>
        <v>0.2</v>
      </c>
      <c r="M196" s="201" t="s">
        <v>591</v>
      </c>
      <c r="N196" s="207">
        <v>42893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90</v>
      </c>
      <c r="B197" s="199">
        <v>42887</v>
      </c>
      <c r="C197" s="199"/>
      <c r="D197" s="200" t="s">
        <v>744</v>
      </c>
      <c r="E197" s="201" t="s">
        <v>623</v>
      </c>
      <c r="F197" s="202">
        <v>130</v>
      </c>
      <c r="G197" s="201"/>
      <c r="H197" s="201">
        <v>144.25</v>
      </c>
      <c r="I197" s="203">
        <v>170</v>
      </c>
      <c r="J197" s="204" t="s">
        <v>745</v>
      </c>
      <c r="K197" s="205">
        <f t="shared" si="74"/>
        <v>14.25</v>
      </c>
      <c r="L197" s="206">
        <f t="shared" si="75"/>
        <v>0.10961538461538461</v>
      </c>
      <c r="M197" s="201" t="s">
        <v>591</v>
      </c>
      <c r="N197" s="207">
        <v>43675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91</v>
      </c>
      <c r="B198" s="199">
        <v>42901</v>
      </c>
      <c r="C198" s="199"/>
      <c r="D198" s="200" t="s">
        <v>746</v>
      </c>
      <c r="E198" s="201" t="s">
        <v>623</v>
      </c>
      <c r="F198" s="202">
        <v>214.5</v>
      </c>
      <c r="G198" s="201"/>
      <c r="H198" s="201">
        <v>262</v>
      </c>
      <c r="I198" s="203">
        <v>262</v>
      </c>
      <c r="J198" s="204" t="s">
        <v>747</v>
      </c>
      <c r="K198" s="205">
        <f t="shared" si="74"/>
        <v>47.5</v>
      </c>
      <c r="L198" s="206">
        <f t="shared" si="75"/>
        <v>0.22144522144522144</v>
      </c>
      <c r="M198" s="201" t="s">
        <v>591</v>
      </c>
      <c r="N198" s="207">
        <v>42977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9">
        <v>92</v>
      </c>
      <c r="B199" s="230">
        <v>42933</v>
      </c>
      <c r="C199" s="230"/>
      <c r="D199" s="231" t="s">
        <v>748</v>
      </c>
      <c r="E199" s="232" t="s">
        <v>623</v>
      </c>
      <c r="F199" s="233">
        <v>370</v>
      </c>
      <c r="G199" s="232"/>
      <c r="H199" s="232">
        <v>447.5</v>
      </c>
      <c r="I199" s="234">
        <v>450</v>
      </c>
      <c r="J199" s="235" t="s">
        <v>681</v>
      </c>
      <c r="K199" s="205">
        <f t="shared" si="74"/>
        <v>77.5</v>
      </c>
      <c r="L199" s="236">
        <f t="shared" si="75"/>
        <v>0.20945945945945946</v>
      </c>
      <c r="M199" s="232" t="s">
        <v>591</v>
      </c>
      <c r="N199" s="237">
        <v>43035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9">
        <v>93</v>
      </c>
      <c r="B200" s="230">
        <v>42943</v>
      </c>
      <c r="C200" s="230"/>
      <c r="D200" s="231" t="s">
        <v>184</v>
      </c>
      <c r="E200" s="232" t="s">
        <v>623</v>
      </c>
      <c r="F200" s="233">
        <v>657.5</v>
      </c>
      <c r="G200" s="232"/>
      <c r="H200" s="232">
        <v>825</v>
      </c>
      <c r="I200" s="234">
        <v>820</v>
      </c>
      <c r="J200" s="235" t="s">
        <v>681</v>
      </c>
      <c r="K200" s="205">
        <f t="shared" si="74"/>
        <v>167.5</v>
      </c>
      <c r="L200" s="236">
        <f t="shared" si="75"/>
        <v>0.25475285171102663</v>
      </c>
      <c r="M200" s="232" t="s">
        <v>591</v>
      </c>
      <c r="N200" s="237">
        <v>43090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94</v>
      </c>
      <c r="B201" s="199">
        <v>42964</v>
      </c>
      <c r="C201" s="199"/>
      <c r="D201" s="200" t="s">
        <v>363</v>
      </c>
      <c r="E201" s="201" t="s">
        <v>623</v>
      </c>
      <c r="F201" s="202">
        <v>605</v>
      </c>
      <c r="G201" s="201"/>
      <c r="H201" s="201">
        <v>750</v>
      </c>
      <c r="I201" s="203">
        <v>750</v>
      </c>
      <c r="J201" s="204" t="s">
        <v>739</v>
      </c>
      <c r="K201" s="205">
        <f t="shared" si="74"/>
        <v>145</v>
      </c>
      <c r="L201" s="206">
        <f t="shared" si="75"/>
        <v>0.23966942148760331</v>
      </c>
      <c r="M201" s="201" t="s">
        <v>591</v>
      </c>
      <c r="N201" s="207">
        <v>43027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8">
        <v>95</v>
      </c>
      <c r="B202" s="209">
        <v>42979</v>
      </c>
      <c r="C202" s="209"/>
      <c r="D202" s="217" t="s">
        <v>749</v>
      </c>
      <c r="E202" s="212" t="s">
        <v>623</v>
      </c>
      <c r="F202" s="212">
        <v>255</v>
      </c>
      <c r="G202" s="213"/>
      <c r="H202" s="213">
        <v>217.25</v>
      </c>
      <c r="I202" s="213">
        <v>320</v>
      </c>
      <c r="J202" s="214" t="s">
        <v>750</v>
      </c>
      <c r="K202" s="215">
        <f t="shared" si="74"/>
        <v>-37.75</v>
      </c>
      <c r="L202" s="218">
        <f t="shared" si="75"/>
        <v>-0.14803921568627451</v>
      </c>
      <c r="M202" s="212" t="s">
        <v>604</v>
      </c>
      <c r="N202" s="209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96</v>
      </c>
      <c r="B203" s="199">
        <v>42997</v>
      </c>
      <c r="C203" s="199"/>
      <c r="D203" s="200" t="s">
        <v>751</v>
      </c>
      <c r="E203" s="201" t="s">
        <v>623</v>
      </c>
      <c r="F203" s="202">
        <v>215</v>
      </c>
      <c r="G203" s="201"/>
      <c r="H203" s="201">
        <v>258</v>
      </c>
      <c r="I203" s="203">
        <v>258</v>
      </c>
      <c r="J203" s="204" t="s">
        <v>681</v>
      </c>
      <c r="K203" s="205">
        <f t="shared" si="74"/>
        <v>43</v>
      </c>
      <c r="L203" s="206">
        <f t="shared" si="75"/>
        <v>0.2</v>
      </c>
      <c r="M203" s="201" t="s">
        <v>591</v>
      </c>
      <c r="N203" s="207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97</v>
      </c>
      <c r="B204" s="199">
        <v>42997</v>
      </c>
      <c r="C204" s="199"/>
      <c r="D204" s="200" t="s">
        <v>751</v>
      </c>
      <c r="E204" s="201" t="s">
        <v>623</v>
      </c>
      <c r="F204" s="202">
        <v>215</v>
      </c>
      <c r="G204" s="201"/>
      <c r="H204" s="201">
        <v>258</v>
      </c>
      <c r="I204" s="203">
        <v>258</v>
      </c>
      <c r="J204" s="235" t="s">
        <v>681</v>
      </c>
      <c r="K204" s="205">
        <v>43</v>
      </c>
      <c r="L204" s="206">
        <v>0.2</v>
      </c>
      <c r="M204" s="201" t="s">
        <v>591</v>
      </c>
      <c r="N204" s="207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9">
        <v>98</v>
      </c>
      <c r="B205" s="230">
        <v>42998</v>
      </c>
      <c r="C205" s="230"/>
      <c r="D205" s="231" t="s">
        <v>752</v>
      </c>
      <c r="E205" s="232" t="s">
        <v>623</v>
      </c>
      <c r="F205" s="202">
        <v>75</v>
      </c>
      <c r="G205" s="232"/>
      <c r="H205" s="232">
        <v>90</v>
      </c>
      <c r="I205" s="234">
        <v>90</v>
      </c>
      <c r="J205" s="204" t="s">
        <v>753</v>
      </c>
      <c r="K205" s="205">
        <f t="shared" ref="K205:K210" si="76">H205-F205</f>
        <v>15</v>
      </c>
      <c r="L205" s="206">
        <f t="shared" ref="L205:L210" si="77">K205/F205</f>
        <v>0.2</v>
      </c>
      <c r="M205" s="201" t="s">
        <v>591</v>
      </c>
      <c r="N205" s="207">
        <v>43019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9">
        <v>99</v>
      </c>
      <c r="B206" s="230">
        <v>43011</v>
      </c>
      <c r="C206" s="230"/>
      <c r="D206" s="231" t="s">
        <v>606</v>
      </c>
      <c r="E206" s="232" t="s">
        <v>623</v>
      </c>
      <c r="F206" s="233">
        <v>315</v>
      </c>
      <c r="G206" s="232"/>
      <c r="H206" s="232">
        <v>392</v>
      </c>
      <c r="I206" s="234">
        <v>384</v>
      </c>
      <c r="J206" s="235" t="s">
        <v>754</v>
      </c>
      <c r="K206" s="205">
        <f t="shared" si="76"/>
        <v>77</v>
      </c>
      <c r="L206" s="236">
        <f t="shared" si="77"/>
        <v>0.24444444444444444</v>
      </c>
      <c r="M206" s="232" t="s">
        <v>591</v>
      </c>
      <c r="N206" s="237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9">
        <v>100</v>
      </c>
      <c r="B207" s="230">
        <v>43013</v>
      </c>
      <c r="C207" s="230"/>
      <c r="D207" s="231" t="s">
        <v>463</v>
      </c>
      <c r="E207" s="232" t="s">
        <v>623</v>
      </c>
      <c r="F207" s="233">
        <v>145</v>
      </c>
      <c r="G207" s="232"/>
      <c r="H207" s="232">
        <v>179</v>
      </c>
      <c r="I207" s="234">
        <v>180</v>
      </c>
      <c r="J207" s="235" t="s">
        <v>755</v>
      </c>
      <c r="K207" s="205">
        <f t="shared" si="76"/>
        <v>34</v>
      </c>
      <c r="L207" s="236">
        <f t="shared" si="77"/>
        <v>0.23448275862068965</v>
      </c>
      <c r="M207" s="232" t="s">
        <v>591</v>
      </c>
      <c r="N207" s="237">
        <v>43025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101</v>
      </c>
      <c r="B208" s="230">
        <v>43014</v>
      </c>
      <c r="C208" s="230"/>
      <c r="D208" s="231" t="s">
        <v>337</v>
      </c>
      <c r="E208" s="232" t="s">
        <v>623</v>
      </c>
      <c r="F208" s="233">
        <v>256</v>
      </c>
      <c r="G208" s="232"/>
      <c r="H208" s="232">
        <v>323</v>
      </c>
      <c r="I208" s="234">
        <v>320</v>
      </c>
      <c r="J208" s="235" t="s">
        <v>681</v>
      </c>
      <c r="K208" s="205">
        <f t="shared" si="76"/>
        <v>67</v>
      </c>
      <c r="L208" s="236">
        <f t="shared" si="77"/>
        <v>0.26171875</v>
      </c>
      <c r="M208" s="232" t="s">
        <v>591</v>
      </c>
      <c r="N208" s="237">
        <v>43067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102</v>
      </c>
      <c r="B209" s="230">
        <v>43017</v>
      </c>
      <c r="C209" s="230"/>
      <c r="D209" s="231" t="s">
        <v>353</v>
      </c>
      <c r="E209" s="232" t="s">
        <v>623</v>
      </c>
      <c r="F209" s="233">
        <v>137.5</v>
      </c>
      <c r="G209" s="232"/>
      <c r="H209" s="232">
        <v>184</v>
      </c>
      <c r="I209" s="234">
        <v>183</v>
      </c>
      <c r="J209" s="235" t="s">
        <v>756</v>
      </c>
      <c r="K209" s="205">
        <f t="shared" si="76"/>
        <v>46.5</v>
      </c>
      <c r="L209" s="236">
        <f t="shared" si="77"/>
        <v>0.33818181818181819</v>
      </c>
      <c r="M209" s="232" t="s">
        <v>591</v>
      </c>
      <c r="N209" s="237">
        <v>43108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103</v>
      </c>
      <c r="B210" s="230">
        <v>43018</v>
      </c>
      <c r="C210" s="230"/>
      <c r="D210" s="231" t="s">
        <v>757</v>
      </c>
      <c r="E210" s="232" t="s">
        <v>623</v>
      </c>
      <c r="F210" s="233">
        <v>125.5</v>
      </c>
      <c r="G210" s="232"/>
      <c r="H210" s="232">
        <v>158</v>
      </c>
      <c r="I210" s="234">
        <v>155</v>
      </c>
      <c r="J210" s="235" t="s">
        <v>758</v>
      </c>
      <c r="K210" s="205">
        <f t="shared" si="76"/>
        <v>32.5</v>
      </c>
      <c r="L210" s="236">
        <f t="shared" si="77"/>
        <v>0.25896414342629481</v>
      </c>
      <c r="M210" s="232" t="s">
        <v>591</v>
      </c>
      <c r="N210" s="237">
        <v>43067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104</v>
      </c>
      <c r="B211" s="230">
        <v>43018</v>
      </c>
      <c r="C211" s="230"/>
      <c r="D211" s="231" t="s">
        <v>759</v>
      </c>
      <c r="E211" s="232" t="s">
        <v>623</v>
      </c>
      <c r="F211" s="233">
        <v>895</v>
      </c>
      <c r="G211" s="232"/>
      <c r="H211" s="232">
        <v>1122.5</v>
      </c>
      <c r="I211" s="234">
        <v>1078</v>
      </c>
      <c r="J211" s="235" t="s">
        <v>760</v>
      </c>
      <c r="K211" s="205">
        <v>227.5</v>
      </c>
      <c r="L211" s="236">
        <v>0.25418994413407803</v>
      </c>
      <c r="M211" s="232" t="s">
        <v>591</v>
      </c>
      <c r="N211" s="237">
        <v>43117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105</v>
      </c>
      <c r="B212" s="230">
        <v>43020</v>
      </c>
      <c r="C212" s="230"/>
      <c r="D212" s="231" t="s">
        <v>346</v>
      </c>
      <c r="E212" s="232" t="s">
        <v>623</v>
      </c>
      <c r="F212" s="233">
        <v>525</v>
      </c>
      <c r="G212" s="232"/>
      <c r="H212" s="232">
        <v>629</v>
      </c>
      <c r="I212" s="234">
        <v>629</v>
      </c>
      <c r="J212" s="235" t="s">
        <v>681</v>
      </c>
      <c r="K212" s="205">
        <v>104</v>
      </c>
      <c r="L212" s="236">
        <v>0.19809523809523799</v>
      </c>
      <c r="M212" s="232" t="s">
        <v>591</v>
      </c>
      <c r="N212" s="237">
        <v>43119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106</v>
      </c>
      <c r="B213" s="230">
        <v>43046</v>
      </c>
      <c r="C213" s="230"/>
      <c r="D213" s="231" t="s">
        <v>388</v>
      </c>
      <c r="E213" s="232" t="s">
        <v>623</v>
      </c>
      <c r="F213" s="233">
        <v>740</v>
      </c>
      <c r="G213" s="232"/>
      <c r="H213" s="232">
        <v>892.5</v>
      </c>
      <c r="I213" s="234">
        <v>900</v>
      </c>
      <c r="J213" s="235" t="s">
        <v>761</v>
      </c>
      <c r="K213" s="205">
        <f t="shared" ref="K213:K215" si="78">H213-F213</f>
        <v>152.5</v>
      </c>
      <c r="L213" s="236">
        <f t="shared" ref="L213:L215" si="79">K213/F213</f>
        <v>0.20608108108108109</v>
      </c>
      <c r="M213" s="232" t="s">
        <v>591</v>
      </c>
      <c r="N213" s="237">
        <v>43052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107</v>
      </c>
      <c r="B214" s="199">
        <v>43073</v>
      </c>
      <c r="C214" s="199"/>
      <c r="D214" s="200" t="s">
        <v>762</v>
      </c>
      <c r="E214" s="201" t="s">
        <v>623</v>
      </c>
      <c r="F214" s="202">
        <v>118.5</v>
      </c>
      <c r="G214" s="201"/>
      <c r="H214" s="201">
        <v>143.5</v>
      </c>
      <c r="I214" s="203">
        <v>145</v>
      </c>
      <c r="J214" s="204" t="s">
        <v>613</v>
      </c>
      <c r="K214" s="205">
        <f t="shared" si="78"/>
        <v>25</v>
      </c>
      <c r="L214" s="206">
        <f t="shared" si="79"/>
        <v>0.2109704641350211</v>
      </c>
      <c r="M214" s="201" t="s">
        <v>591</v>
      </c>
      <c r="N214" s="207">
        <v>43097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8">
        <v>108</v>
      </c>
      <c r="B215" s="209">
        <v>43090</v>
      </c>
      <c r="C215" s="209"/>
      <c r="D215" s="210" t="s">
        <v>434</v>
      </c>
      <c r="E215" s="211" t="s">
        <v>623</v>
      </c>
      <c r="F215" s="212">
        <v>715</v>
      </c>
      <c r="G215" s="212"/>
      <c r="H215" s="213">
        <v>500</v>
      </c>
      <c r="I215" s="213">
        <v>872</v>
      </c>
      <c r="J215" s="214" t="s">
        <v>763</v>
      </c>
      <c r="K215" s="215">
        <f t="shared" si="78"/>
        <v>-215</v>
      </c>
      <c r="L215" s="216">
        <f t="shared" si="79"/>
        <v>-0.30069930069930068</v>
      </c>
      <c r="M215" s="212" t="s">
        <v>604</v>
      </c>
      <c r="N215" s="209">
        <v>43670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109</v>
      </c>
      <c r="B216" s="199">
        <v>43098</v>
      </c>
      <c r="C216" s="199"/>
      <c r="D216" s="200" t="s">
        <v>606</v>
      </c>
      <c r="E216" s="201" t="s">
        <v>623</v>
      </c>
      <c r="F216" s="202">
        <v>435</v>
      </c>
      <c r="G216" s="201"/>
      <c r="H216" s="201">
        <v>542.5</v>
      </c>
      <c r="I216" s="203">
        <v>539</v>
      </c>
      <c r="J216" s="204" t="s">
        <v>681</v>
      </c>
      <c r="K216" s="205">
        <v>107.5</v>
      </c>
      <c r="L216" s="206">
        <v>0.247126436781609</v>
      </c>
      <c r="M216" s="201" t="s">
        <v>591</v>
      </c>
      <c r="N216" s="207">
        <v>43206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110</v>
      </c>
      <c r="B217" s="199">
        <v>43098</v>
      </c>
      <c r="C217" s="199"/>
      <c r="D217" s="200" t="s">
        <v>563</v>
      </c>
      <c r="E217" s="201" t="s">
        <v>623</v>
      </c>
      <c r="F217" s="202">
        <v>885</v>
      </c>
      <c r="G217" s="201"/>
      <c r="H217" s="201">
        <v>1090</v>
      </c>
      <c r="I217" s="203">
        <v>1084</v>
      </c>
      <c r="J217" s="204" t="s">
        <v>681</v>
      </c>
      <c r="K217" s="205">
        <v>205</v>
      </c>
      <c r="L217" s="206">
        <v>0.23163841807909599</v>
      </c>
      <c r="M217" s="201" t="s">
        <v>591</v>
      </c>
      <c r="N217" s="207">
        <v>43213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8">
        <v>111</v>
      </c>
      <c r="B218" s="239">
        <v>43192</v>
      </c>
      <c r="C218" s="239"/>
      <c r="D218" s="217" t="s">
        <v>764</v>
      </c>
      <c r="E218" s="212" t="s">
        <v>623</v>
      </c>
      <c r="F218" s="240">
        <v>478.5</v>
      </c>
      <c r="G218" s="212"/>
      <c r="H218" s="212">
        <v>442</v>
      </c>
      <c r="I218" s="213">
        <v>613</v>
      </c>
      <c r="J218" s="214" t="s">
        <v>765</v>
      </c>
      <c r="K218" s="215">
        <f t="shared" ref="K218:K221" si="80">H218-F218</f>
        <v>-36.5</v>
      </c>
      <c r="L218" s="216">
        <f t="shared" ref="L218:L221" si="81">K218/F218</f>
        <v>-7.6280041797283177E-2</v>
      </c>
      <c r="M218" s="212" t="s">
        <v>604</v>
      </c>
      <c r="N218" s="209">
        <v>43762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8">
        <v>112</v>
      </c>
      <c r="B219" s="209">
        <v>43194</v>
      </c>
      <c r="C219" s="209"/>
      <c r="D219" s="210" t="s">
        <v>766</v>
      </c>
      <c r="E219" s="211" t="s">
        <v>623</v>
      </c>
      <c r="F219" s="212">
        <f>141.5-7.3</f>
        <v>134.19999999999999</v>
      </c>
      <c r="G219" s="212"/>
      <c r="H219" s="213">
        <v>77</v>
      </c>
      <c r="I219" s="213">
        <v>180</v>
      </c>
      <c r="J219" s="214" t="s">
        <v>767</v>
      </c>
      <c r="K219" s="215">
        <f t="shared" si="80"/>
        <v>-57.199999999999989</v>
      </c>
      <c r="L219" s="216">
        <f t="shared" si="81"/>
        <v>-0.42622950819672129</v>
      </c>
      <c r="M219" s="212" t="s">
        <v>604</v>
      </c>
      <c r="N219" s="209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8">
        <v>113</v>
      </c>
      <c r="B220" s="209">
        <v>43209</v>
      </c>
      <c r="C220" s="209"/>
      <c r="D220" s="210" t="s">
        <v>768</v>
      </c>
      <c r="E220" s="211" t="s">
        <v>623</v>
      </c>
      <c r="F220" s="212">
        <v>430</v>
      </c>
      <c r="G220" s="212"/>
      <c r="H220" s="213">
        <v>220</v>
      </c>
      <c r="I220" s="213">
        <v>537</v>
      </c>
      <c r="J220" s="214" t="s">
        <v>769</v>
      </c>
      <c r="K220" s="215">
        <f t="shared" si="80"/>
        <v>-210</v>
      </c>
      <c r="L220" s="216">
        <f t="shared" si="81"/>
        <v>-0.48837209302325579</v>
      </c>
      <c r="M220" s="212" t="s">
        <v>604</v>
      </c>
      <c r="N220" s="209">
        <v>43252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114</v>
      </c>
      <c r="B221" s="230">
        <v>43220</v>
      </c>
      <c r="C221" s="230"/>
      <c r="D221" s="231" t="s">
        <v>389</v>
      </c>
      <c r="E221" s="232" t="s">
        <v>623</v>
      </c>
      <c r="F221" s="232">
        <v>153.5</v>
      </c>
      <c r="G221" s="232"/>
      <c r="H221" s="232">
        <v>196</v>
      </c>
      <c r="I221" s="234">
        <v>196</v>
      </c>
      <c r="J221" s="204" t="s">
        <v>770</v>
      </c>
      <c r="K221" s="205">
        <f t="shared" si="80"/>
        <v>42.5</v>
      </c>
      <c r="L221" s="206">
        <f t="shared" si="81"/>
        <v>0.27687296416938112</v>
      </c>
      <c r="M221" s="201" t="s">
        <v>591</v>
      </c>
      <c r="N221" s="207">
        <v>43605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8">
        <v>115</v>
      </c>
      <c r="B222" s="209">
        <v>43306</v>
      </c>
      <c r="C222" s="209"/>
      <c r="D222" s="210" t="s">
        <v>740</v>
      </c>
      <c r="E222" s="211" t="s">
        <v>623</v>
      </c>
      <c r="F222" s="212">
        <v>27.5</v>
      </c>
      <c r="G222" s="212"/>
      <c r="H222" s="213">
        <v>13.1</v>
      </c>
      <c r="I222" s="213">
        <v>60</v>
      </c>
      <c r="J222" s="214" t="s">
        <v>771</v>
      </c>
      <c r="K222" s="215">
        <v>-14.4</v>
      </c>
      <c r="L222" s="216">
        <v>-0.52363636363636401</v>
      </c>
      <c r="M222" s="212" t="s">
        <v>604</v>
      </c>
      <c r="N222" s="209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8">
        <v>116</v>
      </c>
      <c r="B223" s="239">
        <v>43318</v>
      </c>
      <c r="C223" s="239"/>
      <c r="D223" s="217" t="s">
        <v>772</v>
      </c>
      <c r="E223" s="212" t="s">
        <v>623</v>
      </c>
      <c r="F223" s="212">
        <v>148.5</v>
      </c>
      <c r="G223" s="212"/>
      <c r="H223" s="212">
        <v>102</v>
      </c>
      <c r="I223" s="213">
        <v>182</v>
      </c>
      <c r="J223" s="214" t="s">
        <v>773</v>
      </c>
      <c r="K223" s="215">
        <f>H223-F223</f>
        <v>-46.5</v>
      </c>
      <c r="L223" s="216">
        <f>K223/F223</f>
        <v>-0.31313131313131315</v>
      </c>
      <c r="M223" s="212" t="s">
        <v>604</v>
      </c>
      <c r="N223" s="209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117</v>
      </c>
      <c r="B224" s="199">
        <v>43335</v>
      </c>
      <c r="C224" s="199"/>
      <c r="D224" s="200" t="s">
        <v>774</v>
      </c>
      <c r="E224" s="201" t="s">
        <v>623</v>
      </c>
      <c r="F224" s="232">
        <v>285</v>
      </c>
      <c r="G224" s="201"/>
      <c r="H224" s="201">
        <v>355</v>
      </c>
      <c r="I224" s="203">
        <v>364</v>
      </c>
      <c r="J224" s="204" t="s">
        <v>775</v>
      </c>
      <c r="K224" s="205">
        <v>70</v>
      </c>
      <c r="L224" s="206">
        <v>0.24561403508771901</v>
      </c>
      <c r="M224" s="201" t="s">
        <v>591</v>
      </c>
      <c r="N224" s="207">
        <v>43455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118</v>
      </c>
      <c r="B225" s="199">
        <v>43341</v>
      </c>
      <c r="C225" s="199"/>
      <c r="D225" s="200" t="s">
        <v>377</v>
      </c>
      <c r="E225" s="201" t="s">
        <v>623</v>
      </c>
      <c r="F225" s="232">
        <v>525</v>
      </c>
      <c r="G225" s="201"/>
      <c r="H225" s="201">
        <v>585</v>
      </c>
      <c r="I225" s="203">
        <v>635</v>
      </c>
      <c r="J225" s="204" t="s">
        <v>776</v>
      </c>
      <c r="K225" s="205">
        <f t="shared" ref="K225:K242" si="82">H225-F225</f>
        <v>60</v>
      </c>
      <c r="L225" s="206">
        <f t="shared" ref="L225:L242" si="83">K225/F225</f>
        <v>0.11428571428571428</v>
      </c>
      <c r="M225" s="201" t="s">
        <v>591</v>
      </c>
      <c r="N225" s="207">
        <v>43662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119</v>
      </c>
      <c r="B226" s="199">
        <v>43395</v>
      </c>
      <c r="C226" s="199"/>
      <c r="D226" s="200" t="s">
        <v>363</v>
      </c>
      <c r="E226" s="201" t="s">
        <v>623</v>
      </c>
      <c r="F226" s="232">
        <v>475</v>
      </c>
      <c r="G226" s="201"/>
      <c r="H226" s="201">
        <v>574</v>
      </c>
      <c r="I226" s="203">
        <v>570</v>
      </c>
      <c r="J226" s="204" t="s">
        <v>681</v>
      </c>
      <c r="K226" s="205">
        <f t="shared" si="82"/>
        <v>99</v>
      </c>
      <c r="L226" s="206">
        <f t="shared" si="83"/>
        <v>0.20842105263157895</v>
      </c>
      <c r="M226" s="201" t="s">
        <v>591</v>
      </c>
      <c r="N226" s="207">
        <v>43403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120</v>
      </c>
      <c r="B227" s="230">
        <v>43397</v>
      </c>
      <c r="C227" s="230"/>
      <c r="D227" s="231" t="s">
        <v>384</v>
      </c>
      <c r="E227" s="232" t="s">
        <v>623</v>
      </c>
      <c r="F227" s="232">
        <v>707.5</v>
      </c>
      <c r="G227" s="232"/>
      <c r="H227" s="232">
        <v>872</v>
      </c>
      <c r="I227" s="234">
        <v>872</v>
      </c>
      <c r="J227" s="235" t="s">
        <v>681</v>
      </c>
      <c r="K227" s="205">
        <f t="shared" si="82"/>
        <v>164.5</v>
      </c>
      <c r="L227" s="236">
        <f t="shared" si="83"/>
        <v>0.23250883392226149</v>
      </c>
      <c r="M227" s="232" t="s">
        <v>591</v>
      </c>
      <c r="N227" s="237">
        <v>43482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121</v>
      </c>
      <c r="B228" s="230">
        <v>43398</v>
      </c>
      <c r="C228" s="230"/>
      <c r="D228" s="231" t="s">
        <v>777</v>
      </c>
      <c r="E228" s="232" t="s">
        <v>623</v>
      </c>
      <c r="F228" s="232">
        <v>162</v>
      </c>
      <c r="G228" s="232"/>
      <c r="H228" s="232">
        <v>204</v>
      </c>
      <c r="I228" s="234">
        <v>209</v>
      </c>
      <c r="J228" s="235" t="s">
        <v>778</v>
      </c>
      <c r="K228" s="205">
        <f t="shared" si="82"/>
        <v>42</v>
      </c>
      <c r="L228" s="236">
        <f t="shared" si="83"/>
        <v>0.25925925925925924</v>
      </c>
      <c r="M228" s="232" t="s">
        <v>591</v>
      </c>
      <c r="N228" s="237">
        <v>43539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122</v>
      </c>
      <c r="B229" s="230">
        <v>43399</v>
      </c>
      <c r="C229" s="230"/>
      <c r="D229" s="231" t="s">
        <v>482</v>
      </c>
      <c r="E229" s="232" t="s">
        <v>623</v>
      </c>
      <c r="F229" s="232">
        <v>240</v>
      </c>
      <c r="G229" s="232"/>
      <c r="H229" s="232">
        <v>297</v>
      </c>
      <c r="I229" s="234">
        <v>297</v>
      </c>
      <c r="J229" s="235" t="s">
        <v>681</v>
      </c>
      <c r="K229" s="241">
        <f t="shared" si="82"/>
        <v>57</v>
      </c>
      <c r="L229" s="236">
        <f t="shared" si="83"/>
        <v>0.23749999999999999</v>
      </c>
      <c r="M229" s="232" t="s">
        <v>591</v>
      </c>
      <c r="N229" s="237">
        <v>43417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123</v>
      </c>
      <c r="B230" s="199">
        <v>43439</v>
      </c>
      <c r="C230" s="199"/>
      <c r="D230" s="200" t="s">
        <v>779</v>
      </c>
      <c r="E230" s="201" t="s">
        <v>623</v>
      </c>
      <c r="F230" s="201">
        <v>202.5</v>
      </c>
      <c r="G230" s="201"/>
      <c r="H230" s="201">
        <v>255</v>
      </c>
      <c r="I230" s="203">
        <v>252</v>
      </c>
      <c r="J230" s="204" t="s">
        <v>681</v>
      </c>
      <c r="K230" s="205">
        <f t="shared" si="82"/>
        <v>52.5</v>
      </c>
      <c r="L230" s="206">
        <f t="shared" si="83"/>
        <v>0.25925925925925924</v>
      </c>
      <c r="M230" s="201" t="s">
        <v>591</v>
      </c>
      <c r="N230" s="207">
        <v>43542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124</v>
      </c>
      <c r="B231" s="230">
        <v>43465</v>
      </c>
      <c r="C231" s="199"/>
      <c r="D231" s="231" t="s">
        <v>416</v>
      </c>
      <c r="E231" s="232" t="s">
        <v>623</v>
      </c>
      <c r="F231" s="232">
        <v>710</v>
      </c>
      <c r="G231" s="232"/>
      <c r="H231" s="232">
        <v>866</v>
      </c>
      <c r="I231" s="234">
        <v>866</v>
      </c>
      <c r="J231" s="235" t="s">
        <v>681</v>
      </c>
      <c r="K231" s="205">
        <f t="shared" si="82"/>
        <v>156</v>
      </c>
      <c r="L231" s="206">
        <f t="shared" si="83"/>
        <v>0.21971830985915494</v>
      </c>
      <c r="M231" s="201" t="s">
        <v>591</v>
      </c>
      <c r="N231" s="207">
        <v>43553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125</v>
      </c>
      <c r="B232" s="230">
        <v>43522</v>
      </c>
      <c r="C232" s="230"/>
      <c r="D232" s="231" t="s">
        <v>153</v>
      </c>
      <c r="E232" s="232" t="s">
        <v>623</v>
      </c>
      <c r="F232" s="232">
        <v>337.25</v>
      </c>
      <c r="G232" s="232"/>
      <c r="H232" s="232">
        <v>398.5</v>
      </c>
      <c r="I232" s="234">
        <v>411</v>
      </c>
      <c r="J232" s="204" t="s">
        <v>781</v>
      </c>
      <c r="K232" s="205">
        <f t="shared" si="82"/>
        <v>61.25</v>
      </c>
      <c r="L232" s="206">
        <f t="shared" si="83"/>
        <v>0.1816160118606375</v>
      </c>
      <c r="M232" s="201" t="s">
        <v>591</v>
      </c>
      <c r="N232" s="207">
        <v>43760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2">
        <v>126</v>
      </c>
      <c r="B233" s="243">
        <v>43559</v>
      </c>
      <c r="C233" s="243"/>
      <c r="D233" s="244" t="s">
        <v>782</v>
      </c>
      <c r="E233" s="245" t="s">
        <v>623</v>
      </c>
      <c r="F233" s="245">
        <v>130</v>
      </c>
      <c r="G233" s="245"/>
      <c r="H233" s="245">
        <v>65</v>
      </c>
      <c r="I233" s="246">
        <v>158</v>
      </c>
      <c r="J233" s="214" t="s">
        <v>783</v>
      </c>
      <c r="K233" s="215">
        <f t="shared" si="82"/>
        <v>-65</v>
      </c>
      <c r="L233" s="216">
        <f t="shared" si="83"/>
        <v>-0.5</v>
      </c>
      <c r="M233" s="212" t="s">
        <v>604</v>
      </c>
      <c r="N233" s="209">
        <v>43726</v>
      </c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127</v>
      </c>
      <c r="B234" s="230">
        <v>43017</v>
      </c>
      <c r="C234" s="230"/>
      <c r="D234" s="231" t="s">
        <v>186</v>
      </c>
      <c r="E234" s="232" t="s">
        <v>623</v>
      </c>
      <c r="F234" s="232">
        <v>141.5</v>
      </c>
      <c r="G234" s="232"/>
      <c r="H234" s="232">
        <v>183.5</v>
      </c>
      <c r="I234" s="234">
        <v>210</v>
      </c>
      <c r="J234" s="204" t="s">
        <v>778</v>
      </c>
      <c r="K234" s="205">
        <f t="shared" si="82"/>
        <v>42</v>
      </c>
      <c r="L234" s="206">
        <f t="shared" si="83"/>
        <v>0.29681978798586572</v>
      </c>
      <c r="M234" s="201" t="s">
        <v>591</v>
      </c>
      <c r="N234" s="207">
        <v>43042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2">
        <v>128</v>
      </c>
      <c r="B235" s="243">
        <v>43074</v>
      </c>
      <c r="C235" s="243"/>
      <c r="D235" s="244" t="s">
        <v>785</v>
      </c>
      <c r="E235" s="245" t="s">
        <v>623</v>
      </c>
      <c r="F235" s="240">
        <v>172</v>
      </c>
      <c r="G235" s="245"/>
      <c r="H235" s="245">
        <v>155.25</v>
      </c>
      <c r="I235" s="246">
        <v>230</v>
      </c>
      <c r="J235" s="214" t="s">
        <v>786</v>
      </c>
      <c r="K235" s="215">
        <f t="shared" si="82"/>
        <v>-16.75</v>
      </c>
      <c r="L235" s="216">
        <f t="shared" si="83"/>
        <v>-9.7383720930232565E-2</v>
      </c>
      <c r="M235" s="212" t="s">
        <v>604</v>
      </c>
      <c r="N235" s="209">
        <v>43787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129</v>
      </c>
      <c r="B236" s="230">
        <v>43398</v>
      </c>
      <c r="C236" s="230"/>
      <c r="D236" s="231" t="s">
        <v>108</v>
      </c>
      <c r="E236" s="232" t="s">
        <v>623</v>
      </c>
      <c r="F236" s="232">
        <v>698.5</v>
      </c>
      <c r="G236" s="232"/>
      <c r="H236" s="232">
        <v>890</v>
      </c>
      <c r="I236" s="234">
        <v>890</v>
      </c>
      <c r="J236" s="204" t="s">
        <v>861</v>
      </c>
      <c r="K236" s="205">
        <f t="shared" si="82"/>
        <v>191.5</v>
      </c>
      <c r="L236" s="206">
        <f t="shared" si="83"/>
        <v>0.27415891195418757</v>
      </c>
      <c r="M236" s="201" t="s">
        <v>591</v>
      </c>
      <c r="N236" s="207">
        <v>44328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130</v>
      </c>
      <c r="B237" s="230">
        <v>42877</v>
      </c>
      <c r="C237" s="230"/>
      <c r="D237" s="231" t="s">
        <v>376</v>
      </c>
      <c r="E237" s="232" t="s">
        <v>623</v>
      </c>
      <c r="F237" s="232">
        <v>127.6</v>
      </c>
      <c r="G237" s="232"/>
      <c r="H237" s="232">
        <v>138</v>
      </c>
      <c r="I237" s="234">
        <v>190</v>
      </c>
      <c r="J237" s="204" t="s">
        <v>787</v>
      </c>
      <c r="K237" s="205">
        <f t="shared" si="82"/>
        <v>10.400000000000006</v>
      </c>
      <c r="L237" s="206">
        <f t="shared" si="83"/>
        <v>8.1504702194357417E-2</v>
      </c>
      <c r="M237" s="201" t="s">
        <v>591</v>
      </c>
      <c r="N237" s="207">
        <v>43774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131</v>
      </c>
      <c r="B238" s="230">
        <v>43158</v>
      </c>
      <c r="C238" s="230"/>
      <c r="D238" s="231" t="s">
        <v>788</v>
      </c>
      <c r="E238" s="232" t="s">
        <v>623</v>
      </c>
      <c r="F238" s="232">
        <v>317</v>
      </c>
      <c r="G238" s="232"/>
      <c r="H238" s="232">
        <v>382.5</v>
      </c>
      <c r="I238" s="234">
        <v>398</v>
      </c>
      <c r="J238" s="204" t="s">
        <v>789</v>
      </c>
      <c r="K238" s="205">
        <f t="shared" si="82"/>
        <v>65.5</v>
      </c>
      <c r="L238" s="206">
        <f t="shared" si="83"/>
        <v>0.20662460567823343</v>
      </c>
      <c r="M238" s="201" t="s">
        <v>591</v>
      </c>
      <c r="N238" s="207">
        <v>44238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2">
        <v>132</v>
      </c>
      <c r="B239" s="243">
        <v>43164</v>
      </c>
      <c r="C239" s="243"/>
      <c r="D239" s="244" t="s">
        <v>145</v>
      </c>
      <c r="E239" s="245" t="s">
        <v>623</v>
      </c>
      <c r="F239" s="240">
        <f>510-14.4</f>
        <v>495.6</v>
      </c>
      <c r="G239" s="245"/>
      <c r="H239" s="245">
        <v>350</v>
      </c>
      <c r="I239" s="246">
        <v>672</v>
      </c>
      <c r="J239" s="214" t="s">
        <v>790</v>
      </c>
      <c r="K239" s="215">
        <f t="shared" si="82"/>
        <v>-145.60000000000002</v>
      </c>
      <c r="L239" s="216">
        <f t="shared" si="83"/>
        <v>-0.29378531073446329</v>
      </c>
      <c r="M239" s="212" t="s">
        <v>604</v>
      </c>
      <c r="N239" s="209">
        <v>43887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2">
        <v>133</v>
      </c>
      <c r="B240" s="243">
        <v>43237</v>
      </c>
      <c r="C240" s="243"/>
      <c r="D240" s="244" t="s">
        <v>474</v>
      </c>
      <c r="E240" s="245" t="s">
        <v>623</v>
      </c>
      <c r="F240" s="240">
        <v>230.3</v>
      </c>
      <c r="G240" s="245"/>
      <c r="H240" s="245">
        <v>102.5</v>
      </c>
      <c r="I240" s="246">
        <v>348</v>
      </c>
      <c r="J240" s="214" t="s">
        <v>791</v>
      </c>
      <c r="K240" s="215">
        <f t="shared" si="82"/>
        <v>-127.80000000000001</v>
      </c>
      <c r="L240" s="216">
        <f t="shared" si="83"/>
        <v>-0.55492835432045162</v>
      </c>
      <c r="M240" s="212" t="s">
        <v>604</v>
      </c>
      <c r="N240" s="209">
        <v>43896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134</v>
      </c>
      <c r="B241" s="230">
        <v>43258</v>
      </c>
      <c r="C241" s="230"/>
      <c r="D241" s="231" t="s">
        <v>439</v>
      </c>
      <c r="E241" s="232" t="s">
        <v>623</v>
      </c>
      <c r="F241" s="232">
        <f>342.5-5.1</f>
        <v>337.4</v>
      </c>
      <c r="G241" s="232"/>
      <c r="H241" s="232">
        <v>412.5</v>
      </c>
      <c r="I241" s="234">
        <v>439</v>
      </c>
      <c r="J241" s="204" t="s">
        <v>792</v>
      </c>
      <c r="K241" s="205">
        <f t="shared" si="82"/>
        <v>75.100000000000023</v>
      </c>
      <c r="L241" s="206">
        <f t="shared" si="83"/>
        <v>0.22258446947243635</v>
      </c>
      <c r="M241" s="201" t="s">
        <v>591</v>
      </c>
      <c r="N241" s="207">
        <v>44230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135</v>
      </c>
      <c r="B242" s="222">
        <v>43285</v>
      </c>
      <c r="C242" s="222"/>
      <c r="D242" s="223" t="s">
        <v>55</v>
      </c>
      <c r="E242" s="224" t="s">
        <v>623</v>
      </c>
      <c r="F242" s="224">
        <f>127.5-5.53</f>
        <v>121.97</v>
      </c>
      <c r="G242" s="225"/>
      <c r="H242" s="225">
        <v>122.5</v>
      </c>
      <c r="I242" s="225">
        <v>170</v>
      </c>
      <c r="J242" s="226" t="s">
        <v>823</v>
      </c>
      <c r="K242" s="227">
        <f t="shared" si="82"/>
        <v>0.53000000000000114</v>
      </c>
      <c r="L242" s="228">
        <f t="shared" si="83"/>
        <v>4.3453308190538747E-3</v>
      </c>
      <c r="M242" s="224" t="s">
        <v>714</v>
      </c>
      <c r="N242" s="222">
        <v>44431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2">
        <v>136</v>
      </c>
      <c r="B243" s="243">
        <v>43294</v>
      </c>
      <c r="C243" s="243"/>
      <c r="D243" s="244" t="s">
        <v>365</v>
      </c>
      <c r="E243" s="245" t="s">
        <v>623</v>
      </c>
      <c r="F243" s="240">
        <v>46.5</v>
      </c>
      <c r="G243" s="245"/>
      <c r="H243" s="245">
        <v>17</v>
      </c>
      <c r="I243" s="246">
        <v>59</v>
      </c>
      <c r="J243" s="214" t="s">
        <v>793</v>
      </c>
      <c r="K243" s="215">
        <f t="shared" ref="K243:K251" si="84">H243-F243</f>
        <v>-29.5</v>
      </c>
      <c r="L243" s="216">
        <f t="shared" ref="L243:L251" si="85">K243/F243</f>
        <v>-0.63440860215053763</v>
      </c>
      <c r="M243" s="212" t="s">
        <v>604</v>
      </c>
      <c r="N243" s="209">
        <v>43887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137</v>
      </c>
      <c r="B244" s="230">
        <v>43396</v>
      </c>
      <c r="C244" s="230"/>
      <c r="D244" s="231" t="s">
        <v>418</v>
      </c>
      <c r="E244" s="232" t="s">
        <v>623</v>
      </c>
      <c r="F244" s="232">
        <v>156.5</v>
      </c>
      <c r="G244" s="232"/>
      <c r="H244" s="232">
        <v>207.5</v>
      </c>
      <c r="I244" s="234">
        <v>191</v>
      </c>
      <c r="J244" s="204" t="s">
        <v>681</v>
      </c>
      <c r="K244" s="205">
        <f t="shared" si="84"/>
        <v>51</v>
      </c>
      <c r="L244" s="206">
        <f t="shared" si="85"/>
        <v>0.32587859424920129</v>
      </c>
      <c r="M244" s="201" t="s">
        <v>591</v>
      </c>
      <c r="N244" s="207">
        <v>44369</v>
      </c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138</v>
      </c>
      <c r="B245" s="230">
        <v>43439</v>
      </c>
      <c r="C245" s="230"/>
      <c r="D245" s="231" t="s">
        <v>327</v>
      </c>
      <c r="E245" s="232" t="s">
        <v>623</v>
      </c>
      <c r="F245" s="232">
        <v>259.5</v>
      </c>
      <c r="G245" s="232"/>
      <c r="H245" s="232">
        <v>320</v>
      </c>
      <c r="I245" s="234">
        <v>320</v>
      </c>
      <c r="J245" s="204" t="s">
        <v>681</v>
      </c>
      <c r="K245" s="205">
        <f t="shared" si="84"/>
        <v>60.5</v>
      </c>
      <c r="L245" s="206">
        <f t="shared" si="85"/>
        <v>0.23314065510597304</v>
      </c>
      <c r="M245" s="201" t="s">
        <v>591</v>
      </c>
      <c r="N245" s="207">
        <v>44323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139</v>
      </c>
      <c r="B246" s="243">
        <v>43439</v>
      </c>
      <c r="C246" s="243"/>
      <c r="D246" s="244" t="s">
        <v>794</v>
      </c>
      <c r="E246" s="245" t="s">
        <v>623</v>
      </c>
      <c r="F246" s="245">
        <v>715</v>
      </c>
      <c r="G246" s="245"/>
      <c r="H246" s="245">
        <v>445</v>
      </c>
      <c r="I246" s="246">
        <v>840</v>
      </c>
      <c r="J246" s="214" t="s">
        <v>795</v>
      </c>
      <c r="K246" s="215">
        <f t="shared" si="84"/>
        <v>-270</v>
      </c>
      <c r="L246" s="216">
        <f t="shared" si="85"/>
        <v>-0.3776223776223776</v>
      </c>
      <c r="M246" s="212" t="s">
        <v>604</v>
      </c>
      <c r="N246" s="209">
        <v>43800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140</v>
      </c>
      <c r="B247" s="230">
        <v>43469</v>
      </c>
      <c r="C247" s="230"/>
      <c r="D247" s="231" t="s">
        <v>158</v>
      </c>
      <c r="E247" s="232" t="s">
        <v>623</v>
      </c>
      <c r="F247" s="232">
        <v>875</v>
      </c>
      <c r="G247" s="232"/>
      <c r="H247" s="232">
        <v>1165</v>
      </c>
      <c r="I247" s="234">
        <v>1185</v>
      </c>
      <c r="J247" s="204" t="s">
        <v>796</v>
      </c>
      <c r="K247" s="205">
        <f t="shared" si="84"/>
        <v>290</v>
      </c>
      <c r="L247" s="206">
        <f t="shared" si="85"/>
        <v>0.33142857142857141</v>
      </c>
      <c r="M247" s="201" t="s">
        <v>591</v>
      </c>
      <c r="N247" s="207">
        <v>43847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141</v>
      </c>
      <c r="B248" s="230">
        <v>43559</v>
      </c>
      <c r="C248" s="230"/>
      <c r="D248" s="231" t="s">
        <v>343</v>
      </c>
      <c r="E248" s="232" t="s">
        <v>623</v>
      </c>
      <c r="F248" s="232">
        <f>387-14.63</f>
        <v>372.37</v>
      </c>
      <c r="G248" s="232"/>
      <c r="H248" s="232">
        <v>490</v>
      </c>
      <c r="I248" s="234">
        <v>490</v>
      </c>
      <c r="J248" s="204" t="s">
        <v>681</v>
      </c>
      <c r="K248" s="205">
        <f t="shared" si="84"/>
        <v>117.63</v>
      </c>
      <c r="L248" s="206">
        <f t="shared" si="85"/>
        <v>0.31589548030185027</v>
      </c>
      <c r="M248" s="201" t="s">
        <v>591</v>
      </c>
      <c r="N248" s="207">
        <v>43850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142</v>
      </c>
      <c r="B249" s="243">
        <v>43578</v>
      </c>
      <c r="C249" s="243"/>
      <c r="D249" s="244" t="s">
        <v>797</v>
      </c>
      <c r="E249" s="245" t="s">
        <v>593</v>
      </c>
      <c r="F249" s="245">
        <v>220</v>
      </c>
      <c r="G249" s="245"/>
      <c r="H249" s="245">
        <v>127.5</v>
      </c>
      <c r="I249" s="246">
        <v>284</v>
      </c>
      <c r="J249" s="214" t="s">
        <v>798</v>
      </c>
      <c r="K249" s="215">
        <f t="shared" si="84"/>
        <v>-92.5</v>
      </c>
      <c r="L249" s="216">
        <f t="shared" si="85"/>
        <v>-0.42045454545454547</v>
      </c>
      <c r="M249" s="212" t="s">
        <v>604</v>
      </c>
      <c r="N249" s="209">
        <v>43896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143</v>
      </c>
      <c r="B250" s="230">
        <v>43622</v>
      </c>
      <c r="C250" s="230"/>
      <c r="D250" s="231" t="s">
        <v>483</v>
      </c>
      <c r="E250" s="232" t="s">
        <v>593</v>
      </c>
      <c r="F250" s="232">
        <v>332.8</v>
      </c>
      <c r="G250" s="232"/>
      <c r="H250" s="232">
        <v>405</v>
      </c>
      <c r="I250" s="234">
        <v>419</v>
      </c>
      <c r="J250" s="204" t="s">
        <v>799</v>
      </c>
      <c r="K250" s="205">
        <f t="shared" si="84"/>
        <v>72.199999999999989</v>
      </c>
      <c r="L250" s="206">
        <f t="shared" si="85"/>
        <v>0.21694711538461534</v>
      </c>
      <c r="M250" s="201" t="s">
        <v>591</v>
      </c>
      <c r="N250" s="207">
        <v>43860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144</v>
      </c>
      <c r="B251" s="222">
        <v>43641</v>
      </c>
      <c r="C251" s="222"/>
      <c r="D251" s="223" t="s">
        <v>151</v>
      </c>
      <c r="E251" s="224" t="s">
        <v>623</v>
      </c>
      <c r="F251" s="224">
        <v>386</v>
      </c>
      <c r="G251" s="225"/>
      <c r="H251" s="225">
        <v>395</v>
      </c>
      <c r="I251" s="225">
        <v>452</v>
      </c>
      <c r="J251" s="226" t="s">
        <v>800</v>
      </c>
      <c r="K251" s="227">
        <f t="shared" si="84"/>
        <v>9</v>
      </c>
      <c r="L251" s="228">
        <f t="shared" si="85"/>
        <v>2.3316062176165803E-2</v>
      </c>
      <c r="M251" s="224" t="s">
        <v>714</v>
      </c>
      <c r="N251" s="222">
        <v>43868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145</v>
      </c>
      <c r="B252" s="222">
        <v>43707</v>
      </c>
      <c r="C252" s="222"/>
      <c r="D252" s="223" t="s">
        <v>131</v>
      </c>
      <c r="E252" s="224" t="s">
        <v>623</v>
      </c>
      <c r="F252" s="224">
        <v>137.5</v>
      </c>
      <c r="G252" s="225"/>
      <c r="H252" s="225">
        <v>138.5</v>
      </c>
      <c r="I252" s="225">
        <v>190</v>
      </c>
      <c r="J252" s="226" t="s">
        <v>822</v>
      </c>
      <c r="K252" s="227">
        <f t="shared" ref="K252" si="86">H252-F252</f>
        <v>1</v>
      </c>
      <c r="L252" s="228">
        <f t="shared" ref="L252" si="87">K252/F252</f>
        <v>7.2727272727272727E-3</v>
      </c>
      <c r="M252" s="224" t="s">
        <v>714</v>
      </c>
      <c r="N252" s="222">
        <v>44432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146</v>
      </c>
      <c r="B253" s="230">
        <v>43731</v>
      </c>
      <c r="C253" s="230"/>
      <c r="D253" s="231" t="s">
        <v>430</v>
      </c>
      <c r="E253" s="232" t="s">
        <v>623</v>
      </c>
      <c r="F253" s="232">
        <v>235</v>
      </c>
      <c r="G253" s="232"/>
      <c r="H253" s="232">
        <v>295</v>
      </c>
      <c r="I253" s="234">
        <v>296</v>
      </c>
      <c r="J253" s="204" t="s">
        <v>801</v>
      </c>
      <c r="K253" s="205">
        <f t="shared" ref="K253:K258" si="88">H253-F253</f>
        <v>60</v>
      </c>
      <c r="L253" s="206">
        <f t="shared" ref="L253:L258" si="89">K253/F253</f>
        <v>0.25531914893617019</v>
      </c>
      <c r="M253" s="201" t="s">
        <v>591</v>
      </c>
      <c r="N253" s="207">
        <v>43844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147</v>
      </c>
      <c r="B254" s="230">
        <v>43752</v>
      </c>
      <c r="C254" s="230"/>
      <c r="D254" s="231" t="s">
        <v>802</v>
      </c>
      <c r="E254" s="232" t="s">
        <v>623</v>
      </c>
      <c r="F254" s="232">
        <v>277.5</v>
      </c>
      <c r="G254" s="232"/>
      <c r="H254" s="232">
        <v>333</v>
      </c>
      <c r="I254" s="234">
        <v>333</v>
      </c>
      <c r="J254" s="204" t="s">
        <v>803</v>
      </c>
      <c r="K254" s="205">
        <f t="shared" si="88"/>
        <v>55.5</v>
      </c>
      <c r="L254" s="206">
        <f t="shared" si="89"/>
        <v>0.2</v>
      </c>
      <c r="M254" s="201" t="s">
        <v>591</v>
      </c>
      <c r="N254" s="207">
        <v>43846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148</v>
      </c>
      <c r="B255" s="230">
        <v>43752</v>
      </c>
      <c r="C255" s="230"/>
      <c r="D255" s="231" t="s">
        <v>804</v>
      </c>
      <c r="E255" s="232" t="s">
        <v>623</v>
      </c>
      <c r="F255" s="232">
        <v>930</v>
      </c>
      <c r="G255" s="232"/>
      <c r="H255" s="232">
        <v>1165</v>
      </c>
      <c r="I255" s="234">
        <v>1200</v>
      </c>
      <c r="J255" s="204" t="s">
        <v>805</v>
      </c>
      <c r="K255" s="205">
        <f t="shared" si="88"/>
        <v>235</v>
      </c>
      <c r="L255" s="206">
        <f t="shared" si="89"/>
        <v>0.25268817204301075</v>
      </c>
      <c r="M255" s="201" t="s">
        <v>591</v>
      </c>
      <c r="N255" s="207">
        <v>43847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149</v>
      </c>
      <c r="B256" s="230">
        <v>43753</v>
      </c>
      <c r="C256" s="230"/>
      <c r="D256" s="231" t="s">
        <v>806</v>
      </c>
      <c r="E256" s="232" t="s">
        <v>623</v>
      </c>
      <c r="F256" s="202">
        <v>111</v>
      </c>
      <c r="G256" s="232"/>
      <c r="H256" s="232">
        <v>141</v>
      </c>
      <c r="I256" s="234">
        <v>141</v>
      </c>
      <c r="J256" s="204" t="s">
        <v>607</v>
      </c>
      <c r="K256" s="205">
        <f t="shared" si="88"/>
        <v>30</v>
      </c>
      <c r="L256" s="206">
        <f t="shared" si="89"/>
        <v>0.27027027027027029</v>
      </c>
      <c r="M256" s="201" t="s">
        <v>591</v>
      </c>
      <c r="N256" s="207">
        <v>44328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150</v>
      </c>
      <c r="B257" s="230">
        <v>43753</v>
      </c>
      <c r="C257" s="230"/>
      <c r="D257" s="231" t="s">
        <v>807</v>
      </c>
      <c r="E257" s="232" t="s">
        <v>623</v>
      </c>
      <c r="F257" s="202">
        <v>296</v>
      </c>
      <c r="G257" s="232"/>
      <c r="H257" s="232">
        <v>370</v>
      </c>
      <c r="I257" s="234">
        <v>370</v>
      </c>
      <c r="J257" s="204" t="s">
        <v>681</v>
      </c>
      <c r="K257" s="205">
        <f t="shared" si="88"/>
        <v>74</v>
      </c>
      <c r="L257" s="206">
        <f t="shared" si="89"/>
        <v>0.25</v>
      </c>
      <c r="M257" s="201" t="s">
        <v>591</v>
      </c>
      <c r="N257" s="207">
        <v>43853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151</v>
      </c>
      <c r="B258" s="230">
        <v>43754</v>
      </c>
      <c r="C258" s="230"/>
      <c r="D258" s="231" t="s">
        <v>808</v>
      </c>
      <c r="E258" s="232" t="s">
        <v>623</v>
      </c>
      <c r="F258" s="202">
        <v>300</v>
      </c>
      <c r="G258" s="232"/>
      <c r="H258" s="232">
        <v>382.5</v>
      </c>
      <c r="I258" s="234">
        <v>344</v>
      </c>
      <c r="J258" s="204" t="s">
        <v>809</v>
      </c>
      <c r="K258" s="205">
        <f t="shared" si="88"/>
        <v>82.5</v>
      </c>
      <c r="L258" s="206">
        <f t="shared" si="89"/>
        <v>0.27500000000000002</v>
      </c>
      <c r="M258" s="201" t="s">
        <v>591</v>
      </c>
      <c r="N258" s="207">
        <v>44238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8">
        <v>152</v>
      </c>
      <c r="B259" s="249">
        <v>43832</v>
      </c>
      <c r="C259" s="249"/>
      <c r="D259" s="250" t="s">
        <v>810</v>
      </c>
      <c r="E259" s="56" t="s">
        <v>623</v>
      </c>
      <c r="F259" s="251" t="s">
        <v>811</v>
      </c>
      <c r="G259" s="56"/>
      <c r="H259" s="56"/>
      <c r="I259" s="252">
        <v>590</v>
      </c>
      <c r="J259" s="247" t="s">
        <v>594</v>
      </c>
      <c r="K259" s="247"/>
      <c r="L259" s="253"/>
      <c r="M259" s="254" t="s">
        <v>594</v>
      </c>
      <c r="N259" s="255"/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153</v>
      </c>
      <c r="B260" s="230">
        <v>43966</v>
      </c>
      <c r="C260" s="230"/>
      <c r="D260" s="231" t="s">
        <v>71</v>
      </c>
      <c r="E260" s="232" t="s">
        <v>623</v>
      </c>
      <c r="F260" s="202">
        <v>67.5</v>
      </c>
      <c r="G260" s="232"/>
      <c r="H260" s="232">
        <v>86</v>
      </c>
      <c r="I260" s="234">
        <v>86</v>
      </c>
      <c r="J260" s="204" t="s">
        <v>812</v>
      </c>
      <c r="K260" s="205">
        <f t="shared" ref="K260:K267" si="90">H260-F260</f>
        <v>18.5</v>
      </c>
      <c r="L260" s="206">
        <f t="shared" ref="L260:L267" si="91">K260/F260</f>
        <v>0.27407407407407408</v>
      </c>
      <c r="M260" s="201" t="s">
        <v>591</v>
      </c>
      <c r="N260" s="207">
        <v>44008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154</v>
      </c>
      <c r="B261" s="230">
        <v>44035</v>
      </c>
      <c r="C261" s="230"/>
      <c r="D261" s="231" t="s">
        <v>482</v>
      </c>
      <c r="E261" s="232" t="s">
        <v>623</v>
      </c>
      <c r="F261" s="202">
        <v>231</v>
      </c>
      <c r="G261" s="232"/>
      <c r="H261" s="232">
        <v>281</v>
      </c>
      <c r="I261" s="234">
        <v>281</v>
      </c>
      <c r="J261" s="204" t="s">
        <v>681</v>
      </c>
      <c r="K261" s="205">
        <f t="shared" si="90"/>
        <v>50</v>
      </c>
      <c r="L261" s="206">
        <f t="shared" si="91"/>
        <v>0.21645021645021645</v>
      </c>
      <c r="M261" s="201" t="s">
        <v>591</v>
      </c>
      <c r="N261" s="207">
        <v>44358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155</v>
      </c>
      <c r="B262" s="230">
        <v>44092</v>
      </c>
      <c r="C262" s="230"/>
      <c r="D262" s="231" t="s">
        <v>407</v>
      </c>
      <c r="E262" s="232" t="s">
        <v>623</v>
      </c>
      <c r="F262" s="232">
        <v>206</v>
      </c>
      <c r="G262" s="232"/>
      <c r="H262" s="232">
        <v>248</v>
      </c>
      <c r="I262" s="234">
        <v>248</v>
      </c>
      <c r="J262" s="204" t="s">
        <v>681</v>
      </c>
      <c r="K262" s="205">
        <f t="shared" si="90"/>
        <v>42</v>
      </c>
      <c r="L262" s="206">
        <f t="shared" si="91"/>
        <v>0.20388349514563106</v>
      </c>
      <c r="M262" s="201" t="s">
        <v>591</v>
      </c>
      <c r="N262" s="207">
        <v>44214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156</v>
      </c>
      <c r="B263" s="230">
        <v>44140</v>
      </c>
      <c r="C263" s="230"/>
      <c r="D263" s="231" t="s">
        <v>407</v>
      </c>
      <c r="E263" s="232" t="s">
        <v>623</v>
      </c>
      <c r="F263" s="232">
        <v>182.5</v>
      </c>
      <c r="G263" s="232"/>
      <c r="H263" s="232">
        <v>248</v>
      </c>
      <c r="I263" s="234">
        <v>248</v>
      </c>
      <c r="J263" s="204" t="s">
        <v>681</v>
      </c>
      <c r="K263" s="205">
        <f t="shared" si="90"/>
        <v>65.5</v>
      </c>
      <c r="L263" s="206">
        <f t="shared" si="91"/>
        <v>0.35890410958904112</v>
      </c>
      <c r="M263" s="201" t="s">
        <v>591</v>
      </c>
      <c r="N263" s="207">
        <v>44214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157</v>
      </c>
      <c r="B264" s="230">
        <v>44140</v>
      </c>
      <c r="C264" s="230"/>
      <c r="D264" s="231" t="s">
        <v>327</v>
      </c>
      <c r="E264" s="232" t="s">
        <v>623</v>
      </c>
      <c r="F264" s="232">
        <v>247.5</v>
      </c>
      <c r="G264" s="232"/>
      <c r="H264" s="232">
        <v>320</v>
      </c>
      <c r="I264" s="234">
        <v>320</v>
      </c>
      <c r="J264" s="204" t="s">
        <v>681</v>
      </c>
      <c r="K264" s="205">
        <f t="shared" si="90"/>
        <v>72.5</v>
      </c>
      <c r="L264" s="206">
        <f t="shared" si="91"/>
        <v>0.29292929292929293</v>
      </c>
      <c r="M264" s="201" t="s">
        <v>591</v>
      </c>
      <c r="N264" s="207">
        <v>44323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158</v>
      </c>
      <c r="B265" s="230">
        <v>44140</v>
      </c>
      <c r="C265" s="230"/>
      <c r="D265" s="231" t="s">
        <v>272</v>
      </c>
      <c r="E265" s="232" t="s">
        <v>623</v>
      </c>
      <c r="F265" s="202">
        <v>925</v>
      </c>
      <c r="G265" s="232"/>
      <c r="H265" s="232">
        <v>1095</v>
      </c>
      <c r="I265" s="234">
        <v>1093</v>
      </c>
      <c r="J265" s="204" t="s">
        <v>813</v>
      </c>
      <c r="K265" s="205">
        <f t="shared" si="90"/>
        <v>170</v>
      </c>
      <c r="L265" s="206">
        <f t="shared" si="91"/>
        <v>0.18378378378378379</v>
      </c>
      <c r="M265" s="201" t="s">
        <v>591</v>
      </c>
      <c r="N265" s="207">
        <v>44201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159</v>
      </c>
      <c r="B266" s="230">
        <v>44140</v>
      </c>
      <c r="C266" s="230"/>
      <c r="D266" s="231" t="s">
        <v>343</v>
      </c>
      <c r="E266" s="232" t="s">
        <v>623</v>
      </c>
      <c r="F266" s="202">
        <v>332.5</v>
      </c>
      <c r="G266" s="232"/>
      <c r="H266" s="232">
        <v>393</v>
      </c>
      <c r="I266" s="234">
        <v>406</v>
      </c>
      <c r="J266" s="204" t="s">
        <v>814</v>
      </c>
      <c r="K266" s="205">
        <f t="shared" si="90"/>
        <v>60.5</v>
      </c>
      <c r="L266" s="206">
        <f t="shared" si="91"/>
        <v>0.18195488721804512</v>
      </c>
      <c r="M266" s="201" t="s">
        <v>591</v>
      </c>
      <c r="N266" s="207">
        <v>44256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160</v>
      </c>
      <c r="B267" s="230">
        <v>44141</v>
      </c>
      <c r="C267" s="230"/>
      <c r="D267" s="231" t="s">
        <v>482</v>
      </c>
      <c r="E267" s="232" t="s">
        <v>623</v>
      </c>
      <c r="F267" s="202">
        <v>231</v>
      </c>
      <c r="G267" s="232"/>
      <c r="H267" s="232">
        <v>281</v>
      </c>
      <c r="I267" s="234">
        <v>281</v>
      </c>
      <c r="J267" s="204" t="s">
        <v>681</v>
      </c>
      <c r="K267" s="205">
        <f t="shared" si="90"/>
        <v>50</v>
      </c>
      <c r="L267" s="206">
        <f t="shared" si="91"/>
        <v>0.21645021645021645</v>
      </c>
      <c r="M267" s="201" t="s">
        <v>591</v>
      </c>
      <c r="N267" s="207">
        <v>44358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6">
        <v>161</v>
      </c>
      <c r="B268" s="249">
        <v>44187</v>
      </c>
      <c r="C268" s="249"/>
      <c r="D268" s="250" t="s">
        <v>455</v>
      </c>
      <c r="E268" s="56" t="s">
        <v>623</v>
      </c>
      <c r="F268" s="251" t="s">
        <v>815</v>
      </c>
      <c r="G268" s="56"/>
      <c r="H268" s="56"/>
      <c r="I268" s="252">
        <v>239</v>
      </c>
      <c r="J268" s="247" t="s">
        <v>594</v>
      </c>
      <c r="K268" s="247"/>
      <c r="L268" s="253"/>
      <c r="M268" s="254"/>
      <c r="N268" s="255"/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6">
        <v>162</v>
      </c>
      <c r="B269" s="249">
        <v>44258</v>
      </c>
      <c r="C269" s="249"/>
      <c r="D269" s="250" t="s">
        <v>810</v>
      </c>
      <c r="E269" s="56" t="s">
        <v>623</v>
      </c>
      <c r="F269" s="251" t="s">
        <v>811</v>
      </c>
      <c r="G269" s="56"/>
      <c r="H269" s="56"/>
      <c r="I269" s="252">
        <v>590</v>
      </c>
      <c r="J269" s="247" t="s">
        <v>594</v>
      </c>
      <c r="K269" s="247"/>
      <c r="L269" s="253"/>
      <c r="M269" s="254"/>
      <c r="N269" s="255"/>
      <c r="O269" s="1"/>
      <c r="P269" s="1"/>
      <c r="R269" s="6" t="s">
        <v>784</v>
      </c>
    </row>
    <row r="270" spans="1:26" ht="12.75" customHeight="1">
      <c r="A270" s="229">
        <v>163</v>
      </c>
      <c r="B270" s="230">
        <v>44274</v>
      </c>
      <c r="C270" s="230"/>
      <c r="D270" s="231" t="s">
        <v>343</v>
      </c>
      <c r="E270" s="232" t="s">
        <v>623</v>
      </c>
      <c r="F270" s="202">
        <v>355</v>
      </c>
      <c r="G270" s="232"/>
      <c r="H270" s="232">
        <v>422.5</v>
      </c>
      <c r="I270" s="234">
        <v>420</v>
      </c>
      <c r="J270" s="204" t="s">
        <v>816</v>
      </c>
      <c r="K270" s="205">
        <f t="shared" ref="K270:K273" si="92">H270-F270</f>
        <v>67.5</v>
      </c>
      <c r="L270" s="206">
        <f t="shared" ref="L270:L273" si="93">K270/F270</f>
        <v>0.19014084507042253</v>
      </c>
      <c r="M270" s="201" t="s">
        <v>591</v>
      </c>
      <c r="N270" s="207">
        <v>44361</v>
      </c>
      <c r="O270" s="1"/>
      <c r="R270" s="257" t="s">
        <v>784</v>
      </c>
    </row>
    <row r="271" spans="1:26" ht="12.75" customHeight="1">
      <c r="A271" s="229">
        <v>164</v>
      </c>
      <c r="B271" s="230">
        <v>44295</v>
      </c>
      <c r="C271" s="230"/>
      <c r="D271" s="231" t="s">
        <v>817</v>
      </c>
      <c r="E271" s="232" t="s">
        <v>623</v>
      </c>
      <c r="F271" s="202">
        <v>555</v>
      </c>
      <c r="G271" s="232"/>
      <c r="H271" s="232">
        <v>663</v>
      </c>
      <c r="I271" s="234">
        <v>663</v>
      </c>
      <c r="J271" s="204" t="s">
        <v>818</v>
      </c>
      <c r="K271" s="205">
        <f t="shared" si="92"/>
        <v>108</v>
      </c>
      <c r="L271" s="206">
        <f t="shared" si="93"/>
        <v>0.19459459459459461</v>
      </c>
      <c r="M271" s="201" t="s">
        <v>591</v>
      </c>
      <c r="N271" s="207">
        <v>44321</v>
      </c>
      <c r="O271" s="1"/>
      <c r="P271" s="1"/>
      <c r="Q271" s="1"/>
      <c r="R271" s="257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165</v>
      </c>
      <c r="B272" s="230">
        <v>44308</v>
      </c>
      <c r="C272" s="230"/>
      <c r="D272" s="231" t="s">
        <v>376</v>
      </c>
      <c r="E272" s="232" t="s">
        <v>623</v>
      </c>
      <c r="F272" s="202">
        <v>126.5</v>
      </c>
      <c r="G272" s="232"/>
      <c r="H272" s="232">
        <v>155</v>
      </c>
      <c r="I272" s="234">
        <v>155</v>
      </c>
      <c r="J272" s="204" t="s">
        <v>681</v>
      </c>
      <c r="K272" s="205">
        <f t="shared" si="92"/>
        <v>28.5</v>
      </c>
      <c r="L272" s="206">
        <f t="shared" si="93"/>
        <v>0.22529644268774704</v>
      </c>
      <c r="M272" s="201" t="s">
        <v>591</v>
      </c>
      <c r="N272" s="207">
        <v>44362</v>
      </c>
      <c r="O272" s="1"/>
      <c r="R272" s="257" t="s">
        <v>784</v>
      </c>
    </row>
    <row r="273" spans="1:18" ht="12.75" customHeight="1">
      <c r="A273" s="308">
        <v>166</v>
      </c>
      <c r="B273" s="309">
        <v>44368</v>
      </c>
      <c r="C273" s="309"/>
      <c r="D273" s="310" t="s">
        <v>394</v>
      </c>
      <c r="E273" s="311" t="s">
        <v>623</v>
      </c>
      <c r="F273" s="312">
        <v>287.5</v>
      </c>
      <c r="G273" s="311"/>
      <c r="H273" s="311">
        <v>245</v>
      </c>
      <c r="I273" s="313">
        <v>344</v>
      </c>
      <c r="J273" s="214" t="s">
        <v>858</v>
      </c>
      <c r="K273" s="215">
        <f t="shared" si="92"/>
        <v>-42.5</v>
      </c>
      <c r="L273" s="216">
        <f t="shared" si="93"/>
        <v>-0.14782608695652175</v>
      </c>
      <c r="M273" s="212" t="s">
        <v>604</v>
      </c>
      <c r="N273" s="209">
        <v>44508</v>
      </c>
      <c r="O273" s="1"/>
      <c r="R273" s="257" t="s">
        <v>784</v>
      </c>
    </row>
    <row r="274" spans="1:18" ht="12.75" customHeight="1">
      <c r="A274" s="256">
        <v>167</v>
      </c>
      <c r="B274" s="249">
        <v>44368</v>
      </c>
      <c r="C274" s="249"/>
      <c r="D274" s="250" t="s">
        <v>482</v>
      </c>
      <c r="E274" s="56" t="s">
        <v>623</v>
      </c>
      <c r="F274" s="251" t="s">
        <v>819</v>
      </c>
      <c r="G274" s="56"/>
      <c r="H274" s="56"/>
      <c r="I274" s="252">
        <v>320</v>
      </c>
      <c r="J274" s="247" t="s">
        <v>594</v>
      </c>
      <c r="K274" s="256"/>
      <c r="L274" s="249"/>
      <c r="M274" s="249"/>
      <c r="N274" s="250"/>
      <c r="O274" s="44"/>
      <c r="R274" s="257" t="s">
        <v>784</v>
      </c>
    </row>
    <row r="275" spans="1:18" ht="12.75" customHeight="1">
      <c r="A275" s="435">
        <v>168</v>
      </c>
      <c r="B275" s="436">
        <v>44406</v>
      </c>
      <c r="C275" s="436"/>
      <c r="D275" s="437" t="s">
        <v>376</v>
      </c>
      <c r="E275" s="438" t="s">
        <v>623</v>
      </c>
      <c r="F275" s="439">
        <v>162.5</v>
      </c>
      <c r="G275" s="438"/>
      <c r="H275" s="438">
        <v>200</v>
      </c>
      <c r="I275" s="438">
        <v>200</v>
      </c>
      <c r="J275" s="204" t="s">
        <v>681</v>
      </c>
      <c r="K275" s="205">
        <f t="shared" ref="K275" si="94">H275-F275</f>
        <v>37.5</v>
      </c>
      <c r="L275" s="206">
        <f t="shared" ref="L275" si="95">K275/F275</f>
        <v>0.23076923076923078</v>
      </c>
      <c r="M275" s="201" t="s">
        <v>591</v>
      </c>
      <c r="N275" s="207">
        <v>44571</v>
      </c>
      <c r="O275" s="44"/>
      <c r="R275" s="257" t="s">
        <v>784</v>
      </c>
    </row>
    <row r="276" spans="1:18" ht="12.75" customHeight="1">
      <c r="A276" s="229">
        <v>169</v>
      </c>
      <c r="B276" s="230">
        <v>44462</v>
      </c>
      <c r="C276" s="230"/>
      <c r="D276" s="231" t="s">
        <v>825</v>
      </c>
      <c r="E276" s="232" t="s">
        <v>623</v>
      </c>
      <c r="F276" s="202">
        <v>1235</v>
      </c>
      <c r="G276" s="232"/>
      <c r="H276" s="232">
        <v>1505</v>
      </c>
      <c r="I276" s="234">
        <v>1500</v>
      </c>
      <c r="J276" s="204" t="s">
        <v>681</v>
      </c>
      <c r="K276" s="205">
        <f t="shared" ref="K276" si="96">H276-F276</f>
        <v>270</v>
      </c>
      <c r="L276" s="206">
        <f t="shared" ref="L276" si="97">K276/F276</f>
        <v>0.21862348178137653</v>
      </c>
      <c r="M276" s="201" t="s">
        <v>591</v>
      </c>
      <c r="N276" s="207">
        <v>44564</v>
      </c>
      <c r="O276" s="1"/>
      <c r="R276" s="257" t="s">
        <v>784</v>
      </c>
    </row>
    <row r="277" spans="1:18" ht="12.75" customHeight="1">
      <c r="A277" s="279">
        <v>170</v>
      </c>
      <c r="B277" s="280">
        <v>44480</v>
      </c>
      <c r="C277" s="280"/>
      <c r="D277" s="281" t="s">
        <v>827</v>
      </c>
      <c r="E277" s="282" t="s">
        <v>623</v>
      </c>
      <c r="F277" s="283" t="s">
        <v>832</v>
      </c>
      <c r="G277" s="282"/>
      <c r="H277" s="282"/>
      <c r="I277" s="282">
        <v>145</v>
      </c>
      <c r="J277" s="284" t="s">
        <v>594</v>
      </c>
      <c r="K277" s="279"/>
      <c r="L277" s="280"/>
      <c r="M277" s="280"/>
      <c r="N277" s="281"/>
      <c r="O277" s="44"/>
      <c r="R277" s="257" t="s">
        <v>784</v>
      </c>
    </row>
    <row r="278" spans="1:18" ht="12.75" customHeight="1">
      <c r="A278" s="285">
        <v>171</v>
      </c>
      <c r="B278" s="286">
        <v>44481</v>
      </c>
      <c r="C278" s="286"/>
      <c r="D278" s="287" t="s">
        <v>261</v>
      </c>
      <c r="E278" s="288" t="s">
        <v>623</v>
      </c>
      <c r="F278" s="289" t="s">
        <v>829</v>
      </c>
      <c r="G278" s="288"/>
      <c r="H278" s="288"/>
      <c r="I278" s="288">
        <v>380</v>
      </c>
      <c r="J278" s="290" t="s">
        <v>594</v>
      </c>
      <c r="K278" s="285"/>
      <c r="L278" s="286"/>
      <c r="M278" s="286"/>
      <c r="N278" s="287"/>
      <c r="O278" s="44"/>
      <c r="R278" s="257" t="s">
        <v>784</v>
      </c>
    </row>
    <row r="279" spans="1:18" ht="12.75" customHeight="1">
      <c r="A279" s="285">
        <v>172</v>
      </c>
      <c r="B279" s="286">
        <v>44481</v>
      </c>
      <c r="C279" s="286"/>
      <c r="D279" s="287" t="s">
        <v>402</v>
      </c>
      <c r="E279" s="288" t="s">
        <v>623</v>
      </c>
      <c r="F279" s="289" t="s">
        <v>830</v>
      </c>
      <c r="G279" s="288"/>
      <c r="H279" s="288"/>
      <c r="I279" s="288">
        <v>56</v>
      </c>
      <c r="J279" s="290" t="s">
        <v>594</v>
      </c>
      <c r="K279" s="285"/>
      <c r="L279" s="286"/>
      <c r="M279" s="286"/>
      <c r="N279" s="287"/>
      <c r="O279" s="44"/>
      <c r="R279" s="257"/>
    </row>
    <row r="280" spans="1:18" ht="12.75" customHeight="1">
      <c r="A280" s="291">
        <v>173</v>
      </c>
      <c r="B280" s="286">
        <v>44551</v>
      </c>
      <c r="C280" s="291"/>
      <c r="D280" s="291" t="s">
        <v>119</v>
      </c>
      <c r="E280" s="288" t="s">
        <v>623</v>
      </c>
      <c r="F280" s="288" t="s">
        <v>872</v>
      </c>
      <c r="G280" s="288"/>
      <c r="H280" s="288"/>
      <c r="I280" s="288">
        <v>3000</v>
      </c>
      <c r="J280" s="288" t="s">
        <v>594</v>
      </c>
      <c r="K280" s="288"/>
      <c r="L280" s="288"/>
      <c r="M280" s="288"/>
      <c r="N280" s="291"/>
      <c r="O280" s="44"/>
      <c r="R280" s="257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257"/>
    </row>
    <row r="282" spans="1:18" ht="12.75" customHeight="1">
      <c r="A282" s="256"/>
      <c r="B282" s="258" t="s">
        <v>820</v>
      </c>
      <c r="F282" s="59"/>
      <c r="G282" s="59"/>
      <c r="H282" s="59"/>
      <c r="I282" s="59"/>
      <c r="J282" s="44"/>
      <c r="K282" s="59"/>
      <c r="L282" s="59"/>
      <c r="M282" s="59"/>
      <c r="O282" s="44"/>
      <c r="R282" s="257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A292" s="259"/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A293" s="259"/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A294" s="56"/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</sheetData>
  <autoFilter ref="R1:R29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2022-01-13T02:26:37Z</dcterms:modified>
</cp:coreProperties>
</file>