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F&amp;O)'!$R$1:$R$316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P24" i="6"/>
  <c r="L35"/>
  <c r="K35"/>
  <c r="L46"/>
  <c r="K46"/>
  <c r="M46" s="1"/>
  <c r="P16"/>
  <c r="L16"/>
  <c r="K16"/>
  <c r="M16" s="1"/>
  <c r="P23"/>
  <c r="L45"/>
  <c r="K45"/>
  <c r="M45" s="1"/>
  <c r="K87"/>
  <c r="M87" s="1"/>
  <c r="K93"/>
  <c r="M93" s="1"/>
  <c r="L72"/>
  <c r="K72"/>
  <c r="L70"/>
  <c r="K70"/>
  <c r="L73"/>
  <c r="K73"/>
  <c r="L69"/>
  <c r="M69" s="1"/>
  <c r="K69"/>
  <c r="L19"/>
  <c r="K19"/>
  <c r="M19" s="1"/>
  <c r="M92"/>
  <c r="K92"/>
  <c r="M88"/>
  <c r="K91"/>
  <c r="M91" s="1"/>
  <c r="L71"/>
  <c r="K71"/>
  <c r="K90"/>
  <c r="M90" s="1"/>
  <c r="K88"/>
  <c r="K89"/>
  <c r="M35" l="1"/>
  <c r="M72"/>
  <c r="M73"/>
  <c r="M70"/>
  <c r="M71"/>
  <c r="L42"/>
  <c r="K42"/>
  <c r="P22"/>
  <c r="P20"/>
  <c r="L40"/>
  <c r="K40"/>
  <c r="L39"/>
  <c r="K39"/>
  <c r="L37"/>
  <c r="K37"/>
  <c r="L67"/>
  <c r="M67" s="1"/>
  <c r="K67"/>
  <c r="L64"/>
  <c r="K64"/>
  <c r="L63"/>
  <c r="M63" s="1"/>
  <c r="K63"/>
  <c r="L65"/>
  <c r="K65"/>
  <c r="K85"/>
  <c r="M85" s="1"/>
  <c r="L68"/>
  <c r="K68"/>
  <c r="P21"/>
  <c r="L21"/>
  <c r="K21"/>
  <c r="L41"/>
  <c r="K41"/>
  <c r="M41" s="1"/>
  <c r="L66"/>
  <c r="M66" s="1"/>
  <c r="K66"/>
  <c r="L62"/>
  <c r="K62"/>
  <c r="M86"/>
  <c r="L59"/>
  <c r="K59"/>
  <c r="M59" s="1"/>
  <c r="L61"/>
  <c r="K61"/>
  <c r="L60"/>
  <c r="K60"/>
  <c r="M39" l="1"/>
  <c r="M68"/>
  <c r="M65"/>
  <c r="M64"/>
  <c r="M37"/>
  <c r="M40"/>
  <c r="M42"/>
  <c r="M21"/>
  <c r="M62"/>
  <c r="M61"/>
  <c r="M60"/>
  <c r="L12" l="1"/>
  <c r="K12"/>
  <c r="M12" s="1"/>
  <c r="L38"/>
  <c r="K38"/>
  <c r="P15"/>
  <c r="L15"/>
  <c r="K15"/>
  <c r="M15" s="1"/>
  <c r="L17"/>
  <c r="K17"/>
  <c r="L14"/>
  <c r="K14"/>
  <c r="K10"/>
  <c r="L10"/>
  <c r="P10"/>
  <c r="L18"/>
  <c r="K18"/>
  <c r="P13"/>
  <c r="P115"/>
  <c r="P11"/>
  <c r="L115"/>
  <c r="K115"/>
  <c r="M38" l="1"/>
  <c r="M17"/>
  <c r="M14"/>
  <c r="M10"/>
  <c r="M18"/>
  <c r="M115"/>
  <c r="K280" l="1"/>
  <c r="L280" s="1"/>
  <c r="K300" l="1"/>
  <c r="L300" s="1"/>
  <c r="K299"/>
  <c r="L299" s="1"/>
  <c r="K298"/>
  <c r="L298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F276"/>
  <c r="K276" s="1"/>
  <c r="L276" s="1"/>
  <c r="K275"/>
  <c r="L275" s="1"/>
  <c r="K274"/>
  <c r="L274" s="1"/>
  <c r="K273"/>
  <c r="L273" s="1"/>
  <c r="K272"/>
  <c r="L272" s="1"/>
  <c r="K271"/>
  <c r="L271" s="1"/>
  <c r="F270"/>
  <c r="K270" s="1"/>
  <c r="L270" s="1"/>
  <c r="F269"/>
  <c r="K269" s="1"/>
  <c r="L269" s="1"/>
  <c r="K268"/>
  <c r="L268" s="1"/>
  <c r="F267"/>
  <c r="K267" s="1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F247"/>
  <c r="K247" s="1"/>
  <c r="L247" s="1"/>
  <c r="K246"/>
  <c r="L246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F199"/>
  <c r="K199" s="1"/>
  <c r="L199" s="1"/>
  <c r="H198"/>
  <c r="K198" s="1"/>
  <c r="L198" s="1"/>
  <c r="K195"/>
  <c r="L195" s="1"/>
  <c r="K194"/>
  <c r="L194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M7"/>
  <c r="D7" i="5"/>
  <c r="K6" i="4"/>
  <c r="K6" i="3"/>
  <c r="L6" i="2"/>
</calcChain>
</file>

<file path=xl/sharedStrings.xml><?xml version="1.0" encoding="utf-8"?>
<sst xmlns="http://schemas.openxmlformats.org/spreadsheetml/2006/main" count="2988" uniqueCount="1115">
  <si>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</si>
  <si>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</si>
  <si>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</si>
  <si>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</si>
  <si>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</si>
  <si>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</si>
  <si>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</si>
  <si>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</si>
  <si>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</si>
  <si>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</si>
  <si>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</si>
  <si>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</si>
  <si>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</si>
  <si>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</si>
  <si>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</si>
  <si>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</si>
  <si>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</si>
  <si>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</si>
  <si>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</si>
  <si>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</si>
  <si>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</si>
  <si>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</si>
  <si>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</si>
  <si>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</si>
  <si>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</si>
  <si>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</si>
  <si>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</si>
  <si>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</si>
  <si>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</si>
  <si>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</si>
  <si>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</si>
  <si>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</si>
  <si>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</si>
  <si>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</si>
  <si>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</si>
  <si>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</si>
  <si>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</si>
  <si>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</si>
  <si>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</si>
  <si>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</si>
  <si>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</si>
  <si>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</si>
  <si>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</si>
  <si>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</si>
  <si>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</si>
  <si>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</si>
  <si>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</si>
  <si>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</si>
  <si>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</si>
  <si>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</si>
  <si>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</si>
  <si>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</si>
  <si>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</si>
  <si>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</si>
  <si>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</si>
  <si>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</si>
  <si>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</si>
  <si>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</si>
  <si>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</si>
  <si>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</si>
  <si>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</si>
  <si>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</si>
  <si>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</si>
  <si>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</si>
  <si>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</si>
  <si>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</si>
  <si>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</si>
  <si>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</si>
  <si>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</si>
  <si>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</si>
  <si>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</si>
  <si>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</si>
  <si>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</si>
  <si>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</si>
  <si>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</si>
  <si>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</si>
  <si>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</si>
  <si>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</si>
  <si>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</si>
  <si>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</si>
  <si>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</si>
  <si>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</si>
  <si>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</si>
  <si>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</si>
  <si>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</si>
  <si>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</si>
  <si>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</si>
  <si>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</si>
  <si>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</si>
  <si>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</si>
  <si>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</si>
  <si>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</si>
  <si>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</si>
  <si>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</si>
  <si>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</si>
  <si>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</si>
  <si>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</si>
  <si>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</si>
  <si>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</si>
  <si>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</si>
  <si>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</si>
  <si>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</si>
  <si>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</si>
  <si>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</si>
  <si>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</si>
  <si>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</si>
  <si>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</si>
  <si>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</si>
  <si>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</si>
  <si>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</si>
  <si>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</si>
  <si>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</si>
  <si>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</si>
  <si>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</si>
  <si>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</si>
  <si>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</si>
  <si>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</si>
  <si>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</si>
  <si>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</si>
  <si>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</si>
  <si>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</si>
  <si>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</si>
  <si>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</si>
  <si>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</si>
  <si>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</si>
  <si>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</si>
  <si>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</si>
  <si>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</si>
  <si>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</si>
  <si>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</si>
  <si>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</si>
  <si>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</si>
  <si>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</si>
  <si>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</si>
  <si>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</si>
  <si>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</si>
  <si>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</si>
  <si>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</si>
  <si>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</si>
  <si>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</si>
  <si>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</si>
  <si>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</si>
  <si>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</si>
  <si>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</si>
  <si>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</si>
  <si>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</si>
  <si>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</si>
  <si>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</si>
  <si>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</si>
  <si>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</si>
  <si>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</si>
  <si>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</si>
  <si>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</si>
  <si>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</si>
  <si>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</si>
  <si>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</si>
  <si>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</si>
  <si>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</si>
  <si>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</si>
  <si>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</si>
  <si>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</si>
  <si>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</si>
  <si>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</si>
  <si>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</si>
  <si>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</si>
  <si>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</si>
  <si>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</si>
  <si>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</si>
  <si>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</si>
  <si>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</si>
  <si>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</si>
  <si>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</si>
  <si>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</si>
  <si>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</si>
  <si>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</si>
  <si>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</si>
  <si>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</si>
  <si>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</si>
  <si>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</si>
  <si>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</si>
  <si>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</si>
  <si>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</si>
  <si>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</si>
  <si>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</si>
  <si>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</si>
  <si>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</si>
  <si>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</si>
  <si>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</si>
  <si>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</si>
  <si>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</si>
  <si>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</si>
  <si>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</si>
  <si>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</si>
  <si>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</si>
  <si>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</si>
  <si>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</si>
  <si>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</si>
  <si>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</si>
  <si>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</si>
  <si>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</si>
  <si>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</si>
  <si>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</si>
  <si>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</si>
  <si>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</si>
  <si>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</si>
  <si>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</si>
  <si>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</si>
  <si>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</si>
  <si>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</si>
  <si>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</si>
  <si>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</si>
  <si>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</si>
  <si>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</si>
  <si>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</si>
  <si>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</si>
  <si>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</si>
  <si>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</si>
  <si>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</si>
  <si>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</si>
  <si>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</si>
  <si>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</si>
  <si>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</si>
  <si>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</si>
  <si>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</si>
  <si>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</si>
  <si>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</si>
  <si>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</si>
  <si>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</si>
  <si>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</si>
  <si>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</si>
  <si>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</si>
  <si>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</si>
  <si>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</si>
  <si>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</si>
  <si>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</si>
  <si>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</si>
  <si>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</si>
  <si>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</si>
  <si>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</si>
  <si>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</si>
  <si>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</si>
  <si>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</si>
  <si>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</si>
  <si>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</si>
  <si>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</si>
  <si>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</si>
  <si>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</si>
  <si>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</si>
  <si>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</si>
  <si>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</si>
  <si>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</si>
  <si>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</si>
  <si>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</si>
  <si>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</si>
  <si>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</si>
  <si>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</si>
  <si>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</si>
  <si>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</si>
  <si>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</si>
  <si>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</si>
  <si>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</si>
  <si>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</si>
  <si>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</si>
  <si>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</si>
  <si>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</si>
  <si>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</si>
  <si>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</si>
  <si>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</si>
  <si>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</si>
  <si>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</si>
  <si>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</si>
  <si>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</si>
  <si>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</si>
  <si>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</si>
  <si>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</si>
  <si>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</si>
  <si>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</si>
  <si>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</si>
  <si>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</si>
  <si>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</si>
  <si>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</si>
  <si>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</si>
  <si>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</si>
  <si>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</si>
  <si>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</si>
  <si>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</si>
  <si>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</si>
  <si>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</si>
  <si>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</si>
  <si>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</si>
  <si>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</si>
  <si>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</si>
  <si>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</si>
  <si>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</si>
  <si>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</si>
  <si>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</si>
  <si>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</si>
  <si>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</si>
  <si>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</si>
  <si>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</si>
  <si>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</si>
  <si>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</si>
  <si>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</si>
  <si>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</si>
  <si>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</si>
  <si>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</si>
  <si>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</si>
  <si>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</si>
  <si>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</si>
  <si>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</si>
  <si>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</si>
  <si>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</si>
  <si>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</si>
  <si>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</si>
  <si>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</si>
  <si>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</si>
  <si>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</si>
  <si>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</si>
  <si>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</si>
  <si>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</si>
  <si>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</si>
  <si>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</si>
  <si>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</si>
  <si>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</si>
  <si>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</si>
  <si>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</si>
  <si>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</si>
  <si>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</si>
  <si>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</si>
  <si>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</si>
  <si>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</si>
  <si>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</si>
  <si>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</si>
  <si>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</si>
  <si>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</si>
  <si>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</si>
  <si>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</si>
  <si>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</si>
  <si>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</si>
  <si>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</si>
  <si>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</si>
  <si>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</si>
  <si>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</si>
  <si>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</si>
  <si>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</si>
  <si>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</si>
  <si>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</si>
  <si>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</si>
  <si>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</si>
  <si>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</si>
  <si>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</si>
  <si>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</si>
  <si>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</si>
  <si>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</si>
  <si>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</si>
  <si>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</si>
  <si>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</si>
  <si>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</si>
  <si>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</si>
  <si>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</si>
  <si>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</si>
  <si>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</si>
  <si>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</si>
  <si>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</si>
  <si>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</si>
  <si>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</si>
  <si>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</si>
  <si>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</si>
  <si>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</si>
  <si>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</si>
  <si>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</si>
  <si>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</si>
  <si>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</si>
  <si>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</si>
  <si>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</si>
  <si>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</si>
  <si>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</si>
  <si>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</si>
  <si>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</si>
  <si>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</si>
  <si>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</si>
  <si>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</si>
  <si>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</si>
  <si>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</si>
  <si>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</si>
  <si>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</si>
  <si>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</si>
  <si>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</si>
  <si>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</si>
  <si>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</si>
  <si>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</si>
  <si>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</si>
  <si>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</si>
  <si>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</si>
  <si>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</si>
  <si>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</si>
  <si>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</si>
  <si>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</si>
  <si>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</si>
  <si>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</si>
  <si>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</si>
  <si>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</si>
  <si>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</si>
  <si>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</si>
  <si>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</si>
  <si>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</si>
  <si>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</si>
  <si>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</si>
  <si>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</si>
  <si>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</si>
  <si>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</si>
  <si>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</si>
  <si>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</si>
  <si>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</si>
  <si>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</si>
  <si>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</si>
  <si>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</si>
  <si>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</si>
  <si>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</si>
  <si>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</si>
  <si>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</si>
  <si>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</si>
  <si>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</si>
  <si>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</si>
  <si>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</si>
  <si>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</si>
  <si>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</si>
  <si>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</si>
  <si>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</si>
  <si>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</si>
  <si>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</si>
  <si>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</si>
  <si>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</si>
  <si>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</si>
  <si>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</si>
  <si>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</si>
  <si>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</si>
  <si>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</si>
  <si>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</si>
  <si>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</si>
  <si>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</si>
  <si>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</si>
  <si>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</si>
  <si>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</si>
  <si>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</si>
  <si>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</si>
  <si>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</si>
  <si>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</si>
  <si>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</si>
  <si>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</si>
  <si>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</si>
  <si>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</si>
  <si>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</si>
  <si>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</si>
  <si>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</si>
  <si>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</si>
  <si>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</si>
  <si>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</si>
  <si>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</si>
  <si>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</si>
  <si>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</si>
  <si>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</si>
  <si>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</si>
  <si>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</si>
  <si>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</si>
  <si>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</si>
  <si>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</si>
  <si>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</si>
  <si>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</si>
  <si>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</si>
  <si>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</si>
  <si>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</si>
  <si>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</si>
  <si>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</si>
  <si>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</si>
  <si>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</si>
  <si>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</si>
  <si>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</si>
  <si>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</si>
  <si>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</si>
  <si>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</si>
  <si>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</si>
  <si>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</si>
  <si>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</si>
  <si>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</si>
  <si>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</si>
  <si>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</si>
  <si>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</si>
  <si>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</si>
  <si>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</si>
  <si>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</si>
  <si>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</si>
  <si>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</si>
  <si>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</si>
  <si>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</si>
  <si>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</si>
  <si>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</si>
  <si>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</si>
  <si>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</si>
  <si>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</si>
  <si>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</si>
  <si>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</si>
  <si>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</si>
  <si>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</si>
  <si>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</si>
  <si>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</si>
  <si>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</si>
  <si>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</si>
  <si>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</si>
  <si>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</si>
  <si>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</si>
  <si>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</si>
  <si>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</si>
  <si>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</si>
  <si>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</si>
  <si>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</si>
  <si>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</si>
  <si>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</si>
  <si>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</si>
  <si>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</si>
  <si>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</si>
  <si>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</si>
  <si>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</si>
  <si>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</si>
  <si>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</si>
  <si>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</si>
  <si>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</si>
  <si>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</si>
  <si>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</si>
  <si>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</si>
  <si>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</si>
  <si>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</si>
  <si>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</si>
  <si>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</si>
  <si>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</si>
  <si>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</si>
  <si>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</si>
  <si>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</si>
  <si>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</si>
  <si>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</si>
  <si>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</si>
  <si>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</si>
  <si>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</si>
  <si>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</si>
  <si>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</si>
  <si>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</si>
  <si>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</si>
  <si>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</si>
  <si>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</si>
  <si>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</si>
  <si>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</si>
  <si>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</si>
  <si>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</si>
  <si>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</si>
  <si>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</si>
  <si>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</si>
  <si>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</si>
  <si>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</si>
  <si>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</si>
  <si>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</si>
  <si>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</si>
  <si>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</si>
  <si>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</si>
  <si>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</si>
  <si>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</si>
  <si>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</si>
  <si>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</si>
  <si>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</si>
  <si>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</si>
  <si>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</si>
  <si>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</si>
  <si>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</si>
  <si>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</si>
  <si>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</si>
  <si>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</si>
  <si>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</si>
  <si>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</si>
  <si>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</si>
  <si>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</si>
  <si>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</si>
  <si>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</si>
  <si>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</si>
  <si>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</si>
  <si>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</si>
  <si>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</si>
  <si>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</si>
  <si>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</si>
  <si>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</si>
  <si>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</si>
  <si>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</si>
  <si>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</si>
  <si>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</si>
  <si>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</si>
  <si>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</si>
  <si>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</si>
  <si>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</si>
  <si>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</si>
  <si>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</si>
  <si>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</si>
  <si>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</si>
  <si>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</si>
  <si>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</si>
  <si>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</si>
  <si>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</si>
  <si>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</si>
  <si>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</si>
  <si>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</si>
  <si>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</si>
  <si>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</si>
  <si>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</si>
  <si>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</si>
  <si>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</si>
  <si>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</si>
  <si>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</si>
  <si>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</si>
  <si>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</si>
  <si>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</si>
  <si>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</si>
  <si>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</si>
  <si>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</si>
  <si>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</si>
  <si>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</si>
  <si>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</si>
  <si>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</si>
  <si>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</si>
  <si>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</si>
  <si>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</si>
  <si>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</si>
  <si>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</si>
  <si>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</si>
  <si>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</si>
  <si>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</si>
  <si>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</si>
  <si>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</si>
  <si>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</si>
  <si>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</si>
  <si>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</si>
  <si>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</si>
  <si>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</si>
  <si>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</si>
  <si>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</si>
  <si>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</si>
  <si>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</si>
  <si>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</si>
  <si>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</si>
  <si>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</si>
  <si>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</si>
  <si>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</si>
  <si>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</si>
  <si>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</si>
  <si>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</si>
  <si>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</si>
  <si>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</si>
  <si>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</si>
  <si>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</si>
  <si>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</si>
  <si>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</si>
  <si>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</si>
  <si>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</si>
  <si>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</si>
  <si>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</si>
  <si>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</si>
  <si>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</si>
  <si>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</si>
  <si>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</si>
  <si>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</si>
  <si>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</si>
  <si>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</si>
  <si>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</si>
  <si>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</si>
  <si>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</si>
  <si>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</si>
  <si>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</si>
  <si>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</si>
  <si>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</si>
  <si>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</si>
  <si>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</si>
  <si>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</si>
  <si>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</si>
  <si>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</si>
  <si>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</si>
  <si>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</si>
  <si>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</si>
  <si>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</si>
  <si>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</si>
  <si>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</si>
  <si>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</si>
  <si>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</si>
  <si>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</si>
  <si>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</si>
  <si>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</si>
  <si>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</si>
  <si>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</si>
  <si>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</si>
  <si>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</si>
  <si>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</si>
  <si>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</si>
  <si>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</si>
  <si>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</si>
  <si>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</si>
  <si>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</si>
  <si>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</si>
  <si>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</si>
  <si>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</si>
  <si>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</si>
  <si>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</si>
  <si>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</si>
  <si>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</si>
  <si>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</si>
  <si>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</si>
  <si>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</si>
  <si>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</si>
  <si>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</si>
  <si>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</si>
  <si>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</si>
  <si>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</si>
  <si>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</si>
  <si>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</si>
  <si>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</si>
  <si>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</si>
  <si>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</si>
  <si>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</si>
  <si>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</si>
  <si>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</si>
  <si>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</si>
  <si>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</si>
  <si>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</si>
  <si>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</si>
  <si>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</si>
  <si>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</si>
  <si>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</si>
  <si>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</si>
  <si>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</si>
  <si>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</si>
  <si>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</si>
  <si>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</si>
  <si>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</si>
  <si>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</si>
  <si>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</si>
  <si>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</si>
  <si>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</si>
  <si>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</si>
  <si>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</si>
  <si>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</si>
  <si>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</si>
  <si>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</si>
  <si>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</si>
  <si>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</si>
  <si>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</si>
  <si>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</si>
  <si>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</si>
  <si>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</si>
  <si>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</si>
  <si>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</si>
  <si>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</si>
  <si>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</si>
  <si>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</si>
  <si>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</si>
  <si>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</si>
  <si>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</si>
  <si>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</si>
  <si>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</si>
  <si>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</si>
  <si>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</si>
  <si>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</si>
  <si>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</si>
  <si>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</si>
  <si>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</si>
  <si>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</si>
  <si>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</si>
  <si>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</si>
  <si>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</si>
  <si>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</si>
  <si>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</si>
  <si>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</si>
  <si>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</si>
  <si>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</si>
  <si>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</si>
  <si>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</si>
  <si>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</si>
  <si>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</si>
  <si>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</si>
  <si>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</si>
  <si>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</si>
  <si>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</si>
  <si>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</si>
  <si>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</si>
  <si>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</si>
  <si>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</si>
  <si>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</si>
  <si>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</si>
  <si>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</si>
  <si>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</si>
  <si>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</si>
  <si>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</si>
  <si>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</si>
  <si>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</si>
  <si>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</si>
  <si>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</si>
  <si>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</si>
  <si>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</si>
  <si>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</si>
  <si>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</si>
  <si>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</si>
  <si>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</si>
  <si>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</si>
  <si>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</si>
  <si>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</si>
  <si>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</si>
  <si>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</si>
  <si>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</si>
  <si>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</si>
  <si>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</si>
  <si>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</si>
  <si>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</si>
  <si>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</si>
  <si>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</si>
  <si>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</si>
  <si>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</si>
  <si>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</si>
  <si>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</si>
  <si>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</si>
  <si>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</si>
  <si>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</si>
  <si>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</si>
  <si>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</si>
  <si>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</si>
  <si>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</si>
  <si>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</si>
  <si>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</si>
  <si>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</si>
  <si>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</si>
  <si>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</si>
  <si>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</si>
  <si>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</si>
  <si>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</si>
  <si>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</si>
  <si>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</si>
  <si>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</si>
  <si>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</si>
  <si>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</si>
  <si>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</si>
  <si>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</si>
  <si>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</si>
  <si>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</si>
  <si>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</si>
  <si>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</si>
  <si>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</si>
  <si>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</si>
  <si>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</si>
  <si>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</si>
  <si>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</si>
  <si>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</si>
  <si>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</si>
  <si>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ALPHA LEON ENTERPRISES LLP</t>
  </si>
  <si>
    <t>Profit of Rs.13/-</t>
  </si>
  <si>
    <t>1500-1520</t>
  </si>
  <si>
    <t>1680-1720</t>
  </si>
  <si>
    <t>MNIL</t>
  </si>
  <si>
    <t>KIMS</t>
  </si>
  <si>
    <t>1225-1245</t>
  </si>
  <si>
    <t>LOOKS</t>
  </si>
  <si>
    <t>Market Closing Price</t>
  </si>
  <si>
    <t>525-530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</si>
  <si>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</si>
  <si>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</si>
  <si>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</si>
  <si>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</si>
  <si>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</si>
  <si>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</si>
  <si>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</si>
  <si>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</si>
  <si>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</si>
  <si>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</si>
  <si>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820-824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</si>
  <si>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</si>
  <si>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</si>
  <si>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</si>
  <si>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</si>
  <si>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</si>
  <si>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PANAFIC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</si>
  <si>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</si>
  <si>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</si>
  <si>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</si>
  <si>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</si>
  <si>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</si>
  <si>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</si>
  <si>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</si>
  <si>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</si>
  <si>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</si>
  <si>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</si>
  <si>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</si>
  <si>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</si>
  <si>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</si>
  <si>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</si>
  <si>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</si>
  <si>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</si>
  <si>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</si>
  <si>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SHYMINV</t>
  </si>
  <si>
    <t>INDIAGLYCO</t>
  </si>
  <si>
    <t>OLGA TRADING PRIVATE LIMITED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</si>
  <si>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</si>
  <si>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</si>
  <si>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</si>
  <si>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</si>
  <si>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</si>
  <si>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</si>
  <si>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</si>
  <si>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</si>
  <si>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</si>
  <si>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 xml:space="preserve"> LT OCT FUT</t>
  </si>
  <si>
    <t>1760-1770</t>
  </si>
  <si>
    <t xml:space="preserve"> SBILIFE OCT FUT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</si>
  <si>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</si>
  <si>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</si>
  <si>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</si>
  <si>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</si>
  <si>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</si>
  <si>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</si>
  <si>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</si>
  <si>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</si>
  <si>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</si>
  <si>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</si>
  <si>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</si>
  <si>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230-233</t>
  </si>
  <si>
    <t>260-270</t>
  </si>
  <si>
    <t>Part Profit of Rs.33.5/-</t>
  </si>
  <si>
    <t>Profit of Rs.18.5/-</t>
  </si>
  <si>
    <t>Profit of Rs.102.5/-</t>
  </si>
  <si>
    <t>Profit of Rs.20.5/-</t>
  </si>
  <si>
    <t>KABIR SHRAN DAGAR</t>
  </si>
  <si>
    <t>NIFTY 17850 PE 14-OCT</t>
  </si>
  <si>
    <t>NIFTY 17850 PE 07-OCT</t>
  </si>
  <si>
    <t>250-300</t>
  </si>
  <si>
    <t>GLCL</t>
  </si>
  <si>
    <t>GOPAIST</t>
  </si>
  <si>
    <t>SHARAD KANAYALAL SHAH</t>
  </si>
  <si>
    <t>ROLLT</t>
  </si>
  <si>
    <t>Rollatainers Limited</t>
  </si>
  <si>
    <t>NISHITH ATULBHAI SHAH</t>
  </si>
  <si>
    <t>200-203</t>
  </si>
  <si>
    <t>Profit of Rs.4.75/-</t>
  </si>
  <si>
    <t>HDFCLIFE 740 CE OCT</t>
  </si>
  <si>
    <t>Profit of Rs. 17.5/-</t>
  </si>
  <si>
    <t>Profit of Rs.3.5/-</t>
  </si>
  <si>
    <t>1800-1808</t>
  </si>
  <si>
    <t>1880-1900</t>
  </si>
  <si>
    <t>GRASIM OCT FUT</t>
  </si>
  <si>
    <t>1650-1660</t>
  </si>
  <si>
    <t>ICICIPRULI OCT FUT</t>
  </si>
  <si>
    <t xml:space="preserve"> NIFTY 17800 PE 14-OCT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</si>
  <si>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</si>
  <si>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</si>
  <si>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</si>
  <si>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</si>
  <si>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</si>
  <si>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</si>
  <si>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</si>
  <si>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</si>
  <si>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</si>
  <si>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</si>
  <si>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409-412</t>
  </si>
  <si>
    <t>425-435</t>
  </si>
  <si>
    <t>830-840</t>
  </si>
  <si>
    <t>Profit of Rs.13.5/-</t>
  </si>
  <si>
    <t>726-727</t>
  </si>
  <si>
    <t>3850-3890</t>
  </si>
  <si>
    <t>4200-4300</t>
  </si>
  <si>
    <t>DEEP</t>
  </si>
  <si>
    <t>NNM SECURITIES PVT LTD</t>
  </si>
  <si>
    <t>GETALONG</t>
  </si>
  <si>
    <t>H N ADVISORY SERVICES LLP</t>
  </si>
  <si>
    <t>LELAVOIR</t>
  </si>
  <si>
    <t>STL</t>
  </si>
  <si>
    <t>GRAVITON RESEARCH CAPITAL LLP</t>
  </si>
  <si>
    <t>BSE Limited</t>
  </si>
  <si>
    <t>CONSOFINVT</t>
  </si>
  <si>
    <t>Consolidated Finvest &amp; Ho</t>
  </si>
  <si>
    <t>FILATEX</t>
  </si>
  <si>
    <t>Indian Energy Exc Ltd</t>
  </si>
  <si>
    <t>XTX MARKETS LLP</t>
  </si>
  <si>
    <t>JAINAM</t>
  </si>
  <si>
    <t>Jainam Fer Alloys (I) Ltd</t>
  </si>
  <si>
    <t>JPPOWER</t>
  </si>
  <si>
    <t>Jaiprakash Power Ven. Lt</t>
  </si>
  <si>
    <t>SHARE INDIA SECURITIES LIMITED</t>
  </si>
  <si>
    <t>KAMATHOTEL</t>
  </si>
  <si>
    <t>Kamat Hotels (I) Ltd</t>
  </si>
  <si>
    <t>Multi Commodity Exchange</t>
  </si>
  <si>
    <t>Part Profit of Rs.80/-</t>
  </si>
  <si>
    <t>7300-7360</t>
  </si>
  <si>
    <t>7700-8000</t>
  </si>
  <si>
    <t>244-248</t>
  </si>
  <si>
    <t>Profit of Rs.2/-</t>
  </si>
  <si>
    <t>812-815</t>
  </si>
  <si>
    <t>835-845</t>
  </si>
  <si>
    <t>2233-2337</t>
  </si>
  <si>
    <t>2280-2320</t>
  </si>
  <si>
    <t>215-220</t>
  </si>
  <si>
    <t>SIEMENS OCT FUT</t>
  </si>
  <si>
    <t>7NR</t>
  </si>
  <si>
    <t>MINAL HARIHARBHAI SHELAT</t>
  </si>
  <si>
    <t>ADVIKCA</t>
  </si>
  <si>
    <t>SUKRITI GARG</t>
  </si>
  <si>
    <t>VIRENDER KUMAR AGARWAL</t>
  </si>
  <si>
    <t>AARTI MITTAL</t>
  </si>
  <si>
    <t>ISHWAR CHAND MITTAL</t>
  </si>
  <si>
    <t>RENU AGGARWAL</t>
  </si>
  <si>
    <t>RENU MITTAL</t>
  </si>
  <si>
    <t>BABITA MITTAL</t>
  </si>
  <si>
    <t>CHANDRAP</t>
  </si>
  <si>
    <t>CHANDAN MITTAL</t>
  </si>
  <si>
    <t>CHOKSI</t>
  </si>
  <si>
    <t>BIJAL KISHORCHANDRA MADHANI</t>
  </si>
  <si>
    <t>DGL</t>
  </si>
  <si>
    <t>MAANOR INVESTMENTS PRIVATE LIMITED .</t>
  </si>
  <si>
    <t>ARCHANABEN DINESHKUMAR PATEL</t>
  </si>
  <si>
    <t>NAVEEN GUPTA</t>
  </si>
  <si>
    <t>GALADA</t>
  </si>
  <si>
    <t>SONA BISCUITS LIMITED</t>
  </si>
  <si>
    <t>MAHENDRA KUMAR JAIN</t>
  </si>
  <si>
    <t>PARAM TREASURY (INDIA) PRIVATE LIMITED</t>
  </si>
  <si>
    <t>RAJEEV KUMAR JOSHI</t>
  </si>
  <si>
    <t>SRIDHARAN AYYUVAIYEN</t>
  </si>
  <si>
    <t>INTELSOFT</t>
  </si>
  <si>
    <t>KKCL</t>
  </si>
  <si>
    <t>NALANDA INDIA FUND LIMITED</t>
  </si>
  <si>
    <t>SETU SECURITIES PVT LTD</t>
  </si>
  <si>
    <t>KMEW</t>
  </si>
  <si>
    <t>HEM FINLEASE PRIVATE LIMITED</t>
  </si>
  <si>
    <t>LANCER</t>
  </si>
  <si>
    <t>TEENA KIRTI JAIN</t>
  </si>
  <si>
    <t>KAJAL ASHOK JAIN</t>
  </si>
  <si>
    <t>ASHOK DILIPKUMAR JAIN</t>
  </si>
  <si>
    <t>MANSI SHARE &amp; STOCK ADVISORS PRIVATE LIMITED</t>
  </si>
  <si>
    <t>MTCL</t>
  </si>
  <si>
    <t>SHERWOOD SECURITIES PVT LTD</t>
  </si>
  <si>
    <t>NBL</t>
  </si>
  <si>
    <t>BEELINE BROKING LIMITED</t>
  </si>
  <si>
    <t>OBCL</t>
  </si>
  <si>
    <t>SUVIDHA BUILDTECH PRIVATE LIMITED .</t>
  </si>
  <si>
    <t>PREVEST</t>
  </si>
  <si>
    <t>MARUTI NANDAN COLONIZERS PRIVATE LIMITED</t>
  </si>
  <si>
    <t>RAMU JOMDAR JSONEYA</t>
  </si>
  <si>
    <t>SUPERLINE TRADING COMPANY PRIVATE LIMITED</t>
  </si>
  <si>
    <t>SPARCSYS</t>
  </si>
  <si>
    <t>PRAKASH SHAH</t>
  </si>
  <si>
    <t>VORA CONSTRUCTION LTD</t>
  </si>
  <si>
    <t>TIA ENTERPRISES PRIVATE LIMITED</t>
  </si>
  <si>
    <t>SVRL</t>
  </si>
  <si>
    <t>SHAKIL KHAN IMPEX PRIVATE LIMITED</t>
  </si>
  <si>
    <t>MANUDHANE AGRO PRODUCTS PRIVATE LIMITED</t>
  </si>
  <si>
    <t>VIVEK LODHA</t>
  </si>
  <si>
    <t>VIGYAN LODHA</t>
  </si>
  <si>
    <t>KAMLESH ASHOK LADHE</t>
  </si>
  <si>
    <t>TERRASCOPE</t>
  </si>
  <si>
    <t>LOVE KUMAR BABURAM VARMA</t>
  </si>
  <si>
    <t>LALITA KAMAL KISHORE VYAS</t>
  </si>
  <si>
    <t>UNISON</t>
  </si>
  <si>
    <t>SURESHKUMAR MOTILAL RANKA</t>
  </si>
  <si>
    <t>VAXHS</t>
  </si>
  <si>
    <t>SUBHKARAN TILOKCHAND AGARWAL</t>
  </si>
  <si>
    <t>AJOONI</t>
  </si>
  <si>
    <t>Ajooni Biotech Limited</t>
  </si>
  <si>
    <t>JILESH NAVIN CHHEDA</t>
  </si>
  <si>
    <t>BRIGHT</t>
  </si>
  <si>
    <t>Bright Solar Limited</t>
  </si>
  <si>
    <t>BABY ARUN</t>
  </si>
  <si>
    <t>COMPINFO</t>
  </si>
  <si>
    <t>Compuage Infocom Ltd</t>
  </si>
  <si>
    <t>INDIA OPPORTUNITIES GROWTH FUND LTD PINEWOOD STRATEGY</t>
  </si>
  <si>
    <t>GOLDTECH</t>
  </si>
  <si>
    <t>Goldstone Tech Ltd.</t>
  </si>
  <si>
    <t>RAMBABU VELDI</t>
  </si>
  <si>
    <t>JUMP TRADING FINANCIAL INDIA PRIVATE LIMITED</t>
  </si>
  <si>
    <t>HEM SECURITIES LIMITED</t>
  </si>
  <si>
    <t>PREETI GARG</t>
  </si>
  <si>
    <t>ADROIT FINANCIAL SERVICES PVT LTD</t>
  </si>
  <si>
    <t>Kewal Kiran Clothing Limi</t>
  </si>
  <si>
    <t>M/S. PRARTHANA ENTERPRISES</t>
  </si>
  <si>
    <t>MANSI SHARES &amp; STOCK ADVISORS PVT LTD</t>
  </si>
  <si>
    <t>MULTIPLIER S AND S ADV PVT LTD</t>
  </si>
  <si>
    <t>MOKSH</t>
  </si>
  <si>
    <t>Moksh Ornaments Limited</t>
  </si>
  <si>
    <t>MARFATIA NISHIL SURENDRA</t>
  </si>
  <si>
    <t>ANUPAM NARAIN GUPTA</t>
  </si>
  <si>
    <t>MSTCLTD</t>
  </si>
  <si>
    <t>MSTC Limited</t>
  </si>
  <si>
    <t>REXPIPES</t>
  </si>
  <si>
    <t>Rex Pipes And Cables Ltd</t>
  </si>
  <si>
    <t>SICAL</t>
  </si>
  <si>
    <t>Sical Logistics Limited</t>
  </si>
  <si>
    <t>SANAL GUPTA</t>
  </si>
  <si>
    <t>DEEPAK SINGH</t>
  </si>
  <si>
    <t>Sterling &amp; Wilson So Ltd</t>
  </si>
  <si>
    <t>VAIBHAV STOCK AND DERIVATIVES BROKING PRIVATE LIMITED</t>
  </si>
  <si>
    <t>BCP</t>
  </si>
  <si>
    <t>B.C. Power Controls Ltd</t>
  </si>
  <si>
    <t>ECOTEK GENERAL TRADING L.L.C</t>
  </si>
  <si>
    <t>RAKHI GUPTA</t>
  </si>
  <si>
    <t>SATISH KUMAAR   SACHDEVAA</t>
  </si>
  <si>
    <t>MACE VENTURE</t>
  </si>
  <si>
    <t>INOXWIND</t>
  </si>
  <si>
    <t>Inox Wind Limited</t>
  </si>
  <si>
    <t>NEOMILE CORPORATE ADVISORY PRIVATE LIMITED</t>
  </si>
  <si>
    <t>CLEARWATER CAPITAL PARTNERS SINGAPORE FUND IV PRIVATE LTD-FCCB</t>
  </si>
  <si>
    <t>MGEL</t>
  </si>
  <si>
    <t>Mangalam Global Ent Ltd</t>
  </si>
  <si>
    <t>MAYURKUMAR  BABUBHAI PATEL</t>
  </si>
  <si>
    <t>VISESHINFO</t>
  </si>
  <si>
    <t>Visesh Infotecnics Limite</t>
  </si>
  <si>
    <t>GLOBE FINCAP LTD</t>
  </si>
  <si>
    <t>WALCHANNAG</t>
  </si>
  <si>
    <t>Walchandnagar Ind. Ltd</t>
  </si>
  <si>
    <t>VISTRA ITCL INDIA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</si>
</sst>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165" fontId="35" fillId="17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2" fontId="36" fillId="14" borderId="21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5" fillId="14" borderId="23" xfId="0" applyFont="1" applyFill="1" applyBorder="1"/>
    <xf numFmtId="0" fontId="36" fillId="14" borderId="23" xfId="0" applyFont="1" applyFill="1" applyBorder="1" applyAlignment="1">
      <alignment horizontal="center" vertical="center"/>
    </xf>
    <xf numFmtId="0" fontId="36" fillId="19" borderId="23" xfId="0" applyFont="1" applyFill="1" applyBorder="1" applyAlignment="1">
      <alignment horizontal="center" vertical="center"/>
    </xf>
    <xf numFmtId="2" fontId="36" fillId="14" borderId="23" xfId="0" applyNumberFormat="1" applyFont="1" applyFill="1" applyBorder="1" applyAlignment="1">
      <alignment horizontal="center" vertical="center"/>
    </xf>
    <xf numFmtId="167" fontId="36" fillId="14" borderId="23" xfId="0" applyNumberFormat="1" applyFont="1" applyFill="1" applyBorder="1" applyAlignment="1">
      <alignment horizontal="center" vertical="center"/>
    </xf>
    <xf numFmtId="43" fontId="36" fillId="19" borderId="23" xfId="0" applyNumberFormat="1" applyFont="1" applyFill="1" applyBorder="1" applyAlignment="1">
      <alignment horizontal="center" vertical="center"/>
    </xf>
    <xf numFmtId="16" fontId="36" fillId="14" borderId="23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44481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I22" sqref="I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44481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1" t="s">
        <v>16</v>
      </c>
      <c r="B9" s="443" t="s">
        <v>17</v>
      </c>
      <c r="C9" s="443" t="s">
        <v>18</v>
      </c>
      <c r="D9" s="443" t="s">
        <v>19</v>
      </c>
      <c r="E9" s="26" t="s">
        <v>20</v>
      </c>
      <c r="F9" s="26" t="s">
        <v>21</v>
      </c>
      <c r="G9" s="438" t="s">
        <v>22</v>
      </c>
      <c r="H9" s="439"/>
      <c r="I9" s="440"/>
      <c r="J9" s="438" t="s">
        <v>23</v>
      </c>
      <c r="K9" s="439"/>
      <c r="L9" s="440"/>
      <c r="M9" s="26"/>
      <c r="N9" s="27"/>
      <c r="O9" s="27"/>
      <c r="P9" s="27"/>
    </row>
    <row r="10" spans="1:16" ht="59.25" customHeight="1">
      <c r="A10" s="442"/>
      <c r="B10" s="444"/>
      <c r="C10" s="444"/>
      <c r="D10" s="44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38373.449999999997</v>
      </c>
      <c r="F11" s="35">
        <v>38267.416666666664</v>
      </c>
      <c r="G11" s="36">
        <v>37965.183333333327</v>
      </c>
      <c r="H11" s="36">
        <v>37556.916666666664</v>
      </c>
      <c r="I11" s="36">
        <v>37254.683333333327</v>
      </c>
      <c r="J11" s="36">
        <v>38675.683333333327</v>
      </c>
      <c r="K11" s="36">
        <v>38977.916666666664</v>
      </c>
      <c r="L11" s="36">
        <v>39386.183333333327</v>
      </c>
      <c r="M11" s="37">
        <v>38569.65</v>
      </c>
      <c r="N11" s="37">
        <v>37859.15</v>
      </c>
      <c r="O11" s="38">
        <v>1678150</v>
      </c>
      <c r="P11" s="39">
        <v>-0.10602367919879606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17973.05</v>
      </c>
      <c r="F12" s="40">
        <v>17964.216666666664</v>
      </c>
      <c r="G12" s="41">
        <v>17868.833333333328</v>
      </c>
      <c r="H12" s="41">
        <v>17764.616666666665</v>
      </c>
      <c r="I12" s="41">
        <v>17669.23333333333</v>
      </c>
      <c r="J12" s="41">
        <v>18068.433333333327</v>
      </c>
      <c r="K12" s="41">
        <v>18163.816666666666</v>
      </c>
      <c r="L12" s="41">
        <v>18268.033333333326</v>
      </c>
      <c r="M12" s="31">
        <v>18059.599999999999</v>
      </c>
      <c r="N12" s="31">
        <v>17860</v>
      </c>
      <c r="O12" s="42">
        <v>13540550</v>
      </c>
      <c r="P12" s="43">
        <v>-1.0999806444308915E-2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18570.150000000001</v>
      </c>
      <c r="F13" s="40">
        <v>18543.566666666666</v>
      </c>
      <c r="G13" s="41">
        <v>18456.533333333333</v>
      </c>
      <c r="H13" s="41">
        <v>18342.916666666668</v>
      </c>
      <c r="I13" s="41">
        <v>18255.883333333335</v>
      </c>
      <c r="J13" s="41">
        <v>18657.183333333331</v>
      </c>
      <c r="K13" s="41">
        <v>18744.216666666664</v>
      </c>
      <c r="L13" s="41">
        <v>18857.833333333328</v>
      </c>
      <c r="M13" s="31">
        <v>18630.599999999999</v>
      </c>
      <c r="N13" s="31">
        <v>18429.95</v>
      </c>
      <c r="O13" s="42">
        <v>2400</v>
      </c>
      <c r="P13" s="43">
        <v>-0.16666666666666666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1114.05</v>
      </c>
      <c r="F14" s="40">
        <v>1115.8500000000001</v>
      </c>
      <c r="G14" s="41">
        <v>1098.2000000000003</v>
      </c>
      <c r="H14" s="41">
        <v>1082.3500000000001</v>
      </c>
      <c r="I14" s="41">
        <v>1064.7000000000003</v>
      </c>
      <c r="J14" s="41">
        <v>1131.7000000000003</v>
      </c>
      <c r="K14" s="41">
        <v>1149.3500000000004</v>
      </c>
      <c r="L14" s="41">
        <v>1165.2000000000003</v>
      </c>
      <c r="M14" s="31">
        <v>1133.5</v>
      </c>
      <c r="N14" s="31">
        <v>1100</v>
      </c>
      <c r="O14" s="42">
        <v>3445900</v>
      </c>
      <c r="P14" s="43">
        <v>9.8765432098765434E-4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22115.4</v>
      </c>
      <c r="F15" s="40">
        <v>22055.3</v>
      </c>
      <c r="G15" s="41">
        <v>21845.1</v>
      </c>
      <c r="H15" s="41">
        <v>21574.799999999999</v>
      </c>
      <c r="I15" s="41">
        <v>21364.6</v>
      </c>
      <c r="J15" s="41">
        <v>22325.599999999999</v>
      </c>
      <c r="K15" s="41">
        <v>22535.800000000003</v>
      </c>
      <c r="L15" s="41">
        <v>22806.1</v>
      </c>
      <c r="M15" s="31">
        <v>22265.5</v>
      </c>
      <c r="N15" s="31">
        <v>21785</v>
      </c>
      <c r="O15" s="42">
        <v>33100</v>
      </c>
      <c r="P15" s="43">
        <v>5.6664006384676772E-2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262.75</v>
      </c>
      <c r="F16" s="40">
        <v>260.76666666666665</v>
      </c>
      <c r="G16" s="41">
        <v>256.0333333333333</v>
      </c>
      <c r="H16" s="41">
        <v>249.31666666666666</v>
      </c>
      <c r="I16" s="41">
        <v>244.58333333333331</v>
      </c>
      <c r="J16" s="41">
        <v>267.48333333333329</v>
      </c>
      <c r="K16" s="41">
        <v>272.21666666666664</v>
      </c>
      <c r="L16" s="41">
        <v>278.93333333333328</v>
      </c>
      <c r="M16" s="31">
        <v>265.5</v>
      </c>
      <c r="N16" s="31">
        <v>254.05</v>
      </c>
      <c r="O16" s="42">
        <v>9731800</v>
      </c>
      <c r="P16" s="43">
        <v>-2.2715404699738904E-2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2259.9499999999998</v>
      </c>
      <c r="F17" s="40">
        <v>2261.2833333333333</v>
      </c>
      <c r="G17" s="41">
        <v>2244.6166666666668</v>
      </c>
      <c r="H17" s="41">
        <v>2229.2833333333333</v>
      </c>
      <c r="I17" s="41">
        <v>2212.6166666666668</v>
      </c>
      <c r="J17" s="41">
        <v>2276.6166666666668</v>
      </c>
      <c r="K17" s="41">
        <v>2293.2833333333338</v>
      </c>
      <c r="L17" s="41">
        <v>2308.6166666666668</v>
      </c>
      <c r="M17" s="31">
        <v>2277.9499999999998</v>
      </c>
      <c r="N17" s="31">
        <v>2245.9499999999998</v>
      </c>
      <c r="O17" s="42">
        <v>2891000</v>
      </c>
      <c r="P17" s="43">
        <v>-7.7226703277844515E-3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1547.2</v>
      </c>
      <c r="F18" s="40">
        <v>1551.8500000000001</v>
      </c>
      <c r="G18" s="41">
        <v>1535.2500000000002</v>
      </c>
      <c r="H18" s="41">
        <v>1523.3000000000002</v>
      </c>
      <c r="I18" s="41">
        <v>1506.7000000000003</v>
      </c>
      <c r="J18" s="41">
        <v>1563.8000000000002</v>
      </c>
      <c r="K18" s="41">
        <v>1580.4</v>
      </c>
      <c r="L18" s="41">
        <v>1592.3500000000001</v>
      </c>
      <c r="M18" s="31">
        <v>1568.45</v>
      </c>
      <c r="N18" s="31">
        <v>1539.9</v>
      </c>
      <c r="O18" s="42">
        <v>26154000</v>
      </c>
      <c r="P18" s="43">
        <v>1.427131001318545E-2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740.95</v>
      </c>
      <c r="F19" s="40">
        <v>743.29999999999984</v>
      </c>
      <c r="G19" s="41">
        <v>737.6999999999997</v>
      </c>
      <c r="H19" s="41">
        <v>734.44999999999982</v>
      </c>
      <c r="I19" s="41">
        <v>728.84999999999968</v>
      </c>
      <c r="J19" s="41">
        <v>746.54999999999973</v>
      </c>
      <c r="K19" s="41">
        <v>752.14999999999986</v>
      </c>
      <c r="L19" s="41">
        <v>755.39999999999975</v>
      </c>
      <c r="M19" s="31">
        <v>748.9</v>
      </c>
      <c r="N19" s="31">
        <v>740.05</v>
      </c>
      <c r="O19" s="42">
        <v>90425000</v>
      </c>
      <c r="P19" s="43">
        <v>1.6477201921878677E-3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3940.2</v>
      </c>
      <c r="F20" s="40">
        <v>3959.5666666666671</v>
      </c>
      <c r="G20" s="41">
        <v>3909.983333333334</v>
      </c>
      <c r="H20" s="41">
        <v>3879.7666666666669</v>
      </c>
      <c r="I20" s="41">
        <v>3830.1833333333338</v>
      </c>
      <c r="J20" s="41">
        <v>3989.7833333333342</v>
      </c>
      <c r="K20" s="41">
        <v>4039.3666666666672</v>
      </c>
      <c r="L20" s="41">
        <v>4069.5833333333344</v>
      </c>
      <c r="M20" s="31">
        <v>4009.15</v>
      </c>
      <c r="N20" s="31">
        <v>3929.35</v>
      </c>
      <c r="O20" s="42">
        <v>574000</v>
      </c>
      <c r="P20" s="43">
        <v>0.10682607018897031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774</v>
      </c>
      <c r="F21" s="40">
        <v>773.53333333333342</v>
      </c>
      <c r="G21" s="41">
        <v>762.16666666666686</v>
      </c>
      <c r="H21" s="41">
        <v>750.33333333333348</v>
      </c>
      <c r="I21" s="41">
        <v>738.96666666666692</v>
      </c>
      <c r="J21" s="41">
        <v>785.36666666666679</v>
      </c>
      <c r="K21" s="41">
        <v>796.73333333333335</v>
      </c>
      <c r="L21" s="41">
        <v>808.56666666666672</v>
      </c>
      <c r="M21" s="31">
        <v>784.9</v>
      </c>
      <c r="N21" s="31">
        <v>761.7</v>
      </c>
      <c r="O21" s="42">
        <v>9320000</v>
      </c>
      <c r="P21" s="43">
        <v>1.0298102981029811E-2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404.5</v>
      </c>
      <c r="F22" s="40">
        <v>404.76666666666665</v>
      </c>
      <c r="G22" s="41">
        <v>401.43333333333328</v>
      </c>
      <c r="H22" s="41">
        <v>398.36666666666662</v>
      </c>
      <c r="I22" s="41">
        <v>395.03333333333325</v>
      </c>
      <c r="J22" s="41">
        <v>407.83333333333331</v>
      </c>
      <c r="K22" s="41">
        <v>411.16666666666669</v>
      </c>
      <c r="L22" s="41">
        <v>414.23333333333335</v>
      </c>
      <c r="M22" s="31">
        <v>408.1</v>
      </c>
      <c r="N22" s="31">
        <v>401.7</v>
      </c>
      <c r="O22" s="42">
        <v>20154000</v>
      </c>
      <c r="P22" s="43">
        <v>3.8852361028093247E-3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823.9</v>
      </c>
      <c r="F23" s="40">
        <v>813.65</v>
      </c>
      <c r="G23" s="41">
        <v>787.3</v>
      </c>
      <c r="H23" s="41">
        <v>750.69999999999993</v>
      </c>
      <c r="I23" s="41">
        <v>724.34999999999991</v>
      </c>
      <c r="J23" s="41">
        <v>850.25</v>
      </c>
      <c r="K23" s="41">
        <v>876.60000000000014</v>
      </c>
      <c r="L23" s="41">
        <v>913.2</v>
      </c>
      <c r="M23" s="31">
        <v>840</v>
      </c>
      <c r="N23" s="31">
        <v>777.05</v>
      </c>
      <c r="O23" s="42">
        <v>2736250</v>
      </c>
      <c r="P23" s="43">
        <v>9.5573662188945169E-2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4396.3500000000004</v>
      </c>
      <c r="F24" s="40">
        <v>4402.666666666667</v>
      </c>
      <c r="G24" s="41">
        <v>4366.2833333333338</v>
      </c>
      <c r="H24" s="41">
        <v>4336.2166666666672</v>
      </c>
      <c r="I24" s="41">
        <v>4299.8333333333339</v>
      </c>
      <c r="J24" s="41">
        <v>4432.7333333333336</v>
      </c>
      <c r="K24" s="41">
        <v>4469.1166666666668</v>
      </c>
      <c r="L24" s="41">
        <v>4499.1833333333334</v>
      </c>
      <c r="M24" s="31">
        <v>4439.05</v>
      </c>
      <c r="N24" s="31">
        <v>4372.6000000000004</v>
      </c>
      <c r="O24" s="42">
        <v>2779750</v>
      </c>
      <c r="P24" s="43">
        <v>2.1872989614925099E-2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241.3</v>
      </c>
      <c r="F25" s="40">
        <v>240.7166666666667</v>
      </c>
      <c r="G25" s="41">
        <v>235.03333333333339</v>
      </c>
      <c r="H25" s="41">
        <v>228.76666666666668</v>
      </c>
      <c r="I25" s="41">
        <v>223.08333333333337</v>
      </c>
      <c r="J25" s="41">
        <v>246.98333333333341</v>
      </c>
      <c r="K25" s="41">
        <v>252.66666666666669</v>
      </c>
      <c r="L25" s="41">
        <v>258.93333333333339</v>
      </c>
      <c r="M25" s="31">
        <v>246.4</v>
      </c>
      <c r="N25" s="31">
        <v>234.45</v>
      </c>
      <c r="O25" s="42">
        <v>15360000</v>
      </c>
      <c r="P25" s="43">
        <v>2.5880781432626482E-2</v>
      </c>
    </row>
    <row r="26" spans="1:16" ht="12.75" customHeight="1">
      <c r="A26" s="31">
        <v>16</v>
      </c>
      <c r="B26" s="351" t="s">
        <v>50</v>
      </c>
      <c r="C26" s="33" t="s">
        <v>56</v>
      </c>
      <c r="D26" s="34">
        <v>44497</v>
      </c>
      <c r="E26" s="40">
        <v>137.4</v>
      </c>
      <c r="F26" s="40">
        <v>137.4</v>
      </c>
      <c r="G26" s="41">
        <v>135.15</v>
      </c>
      <c r="H26" s="41">
        <v>132.9</v>
      </c>
      <c r="I26" s="41">
        <v>130.65</v>
      </c>
      <c r="J26" s="41">
        <v>139.65</v>
      </c>
      <c r="K26" s="41">
        <v>141.9</v>
      </c>
      <c r="L26" s="41">
        <v>144.15</v>
      </c>
      <c r="M26" s="31">
        <v>139.65</v>
      </c>
      <c r="N26" s="31">
        <v>135.15</v>
      </c>
      <c r="O26" s="42">
        <v>44959500</v>
      </c>
      <c r="P26" s="43">
        <v>2.7880658436213991E-2</v>
      </c>
    </row>
    <row r="27" spans="1:16" ht="12.75" customHeight="1">
      <c r="A27" s="31">
        <v>17</v>
      </c>
      <c r="B27" s="352" t="s">
        <v>57</v>
      </c>
      <c r="C27" s="33" t="s">
        <v>58</v>
      </c>
      <c r="D27" s="34">
        <v>44497</v>
      </c>
      <c r="E27" s="40">
        <v>3309.55</v>
      </c>
      <c r="F27" s="40">
        <v>3318.3000000000006</v>
      </c>
      <c r="G27" s="41">
        <v>3294.9500000000012</v>
      </c>
      <c r="H27" s="41">
        <v>3280.3500000000004</v>
      </c>
      <c r="I27" s="41">
        <v>3257.0000000000009</v>
      </c>
      <c r="J27" s="41">
        <v>3332.9000000000015</v>
      </c>
      <c r="K27" s="41">
        <v>3356.2500000000009</v>
      </c>
      <c r="L27" s="41">
        <v>3370.8500000000017</v>
      </c>
      <c r="M27" s="31">
        <v>3341.65</v>
      </c>
      <c r="N27" s="31">
        <v>3303.7</v>
      </c>
      <c r="O27" s="42">
        <v>3879600</v>
      </c>
      <c r="P27" s="43">
        <v>-1.92628545426968E-2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2282.5</v>
      </c>
      <c r="F28" s="40">
        <v>2278.7999999999997</v>
      </c>
      <c r="G28" s="41">
        <v>2257.5999999999995</v>
      </c>
      <c r="H28" s="41">
        <v>2232.6999999999998</v>
      </c>
      <c r="I28" s="41">
        <v>2211.4999999999995</v>
      </c>
      <c r="J28" s="41">
        <v>2303.6999999999994</v>
      </c>
      <c r="K28" s="41">
        <v>2324.8999999999992</v>
      </c>
      <c r="L28" s="41">
        <v>2349.7999999999993</v>
      </c>
      <c r="M28" s="31">
        <v>2300</v>
      </c>
      <c r="N28" s="31">
        <v>2253.9</v>
      </c>
      <c r="O28" s="42">
        <v>667425</v>
      </c>
      <c r="P28" s="43">
        <v>-8.2338410868670235E-4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1215.9000000000001</v>
      </c>
      <c r="F29" s="40">
        <v>1220.4166666666667</v>
      </c>
      <c r="G29" s="41">
        <v>1205.8333333333335</v>
      </c>
      <c r="H29" s="41">
        <v>1195.7666666666667</v>
      </c>
      <c r="I29" s="41">
        <v>1181.1833333333334</v>
      </c>
      <c r="J29" s="41">
        <v>1230.4833333333336</v>
      </c>
      <c r="K29" s="41">
        <v>1245.0666666666671</v>
      </c>
      <c r="L29" s="41">
        <v>1255.1333333333337</v>
      </c>
      <c r="M29" s="31">
        <v>1235</v>
      </c>
      <c r="N29" s="31">
        <v>1210.3499999999999</v>
      </c>
      <c r="O29" s="42">
        <v>4349500</v>
      </c>
      <c r="P29" s="43">
        <v>-3.3014673188083592E-2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723.55</v>
      </c>
      <c r="F30" s="40">
        <v>721.36666666666667</v>
      </c>
      <c r="G30" s="41">
        <v>714.33333333333337</v>
      </c>
      <c r="H30" s="41">
        <v>705.11666666666667</v>
      </c>
      <c r="I30" s="41">
        <v>698.08333333333337</v>
      </c>
      <c r="J30" s="41">
        <v>730.58333333333337</v>
      </c>
      <c r="K30" s="41">
        <v>737.61666666666667</v>
      </c>
      <c r="L30" s="41">
        <v>746.83333333333337</v>
      </c>
      <c r="M30" s="31">
        <v>728.4</v>
      </c>
      <c r="N30" s="31">
        <v>712.15</v>
      </c>
      <c r="O30" s="42">
        <v>15332850</v>
      </c>
      <c r="P30" s="43">
        <v>5.8417192563534025E-3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789.2</v>
      </c>
      <c r="F31" s="40">
        <v>790.43333333333339</v>
      </c>
      <c r="G31" s="41">
        <v>778.66666666666674</v>
      </c>
      <c r="H31" s="41">
        <v>768.13333333333333</v>
      </c>
      <c r="I31" s="41">
        <v>756.36666666666667</v>
      </c>
      <c r="J31" s="41">
        <v>800.96666666666681</v>
      </c>
      <c r="K31" s="41">
        <v>812.73333333333346</v>
      </c>
      <c r="L31" s="41">
        <v>823.26666666666688</v>
      </c>
      <c r="M31" s="31">
        <v>802.2</v>
      </c>
      <c r="N31" s="31">
        <v>779.9</v>
      </c>
      <c r="O31" s="42">
        <v>34012800</v>
      </c>
      <c r="P31" s="43">
        <v>-2.8749614501593395E-2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3869.45</v>
      </c>
      <c r="F32" s="40">
        <v>3867.2833333333333</v>
      </c>
      <c r="G32" s="41">
        <v>3839.5666666666666</v>
      </c>
      <c r="H32" s="41">
        <v>3809.6833333333334</v>
      </c>
      <c r="I32" s="41">
        <v>3781.9666666666667</v>
      </c>
      <c r="J32" s="41">
        <v>3897.1666666666665</v>
      </c>
      <c r="K32" s="41">
        <v>3924.8833333333328</v>
      </c>
      <c r="L32" s="41">
        <v>3954.7666666666664</v>
      </c>
      <c r="M32" s="31">
        <v>3895</v>
      </c>
      <c r="N32" s="31">
        <v>3837.4</v>
      </c>
      <c r="O32" s="42">
        <v>3042500</v>
      </c>
      <c r="P32" s="43">
        <v>-6.6927848514528243E-3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17797.7</v>
      </c>
      <c r="F33" s="40">
        <v>17859.233333333334</v>
      </c>
      <c r="G33" s="41">
        <v>17598.466666666667</v>
      </c>
      <c r="H33" s="41">
        <v>17399.233333333334</v>
      </c>
      <c r="I33" s="41">
        <v>17138.466666666667</v>
      </c>
      <c r="J33" s="41">
        <v>18058.466666666667</v>
      </c>
      <c r="K33" s="41">
        <v>18319.233333333337</v>
      </c>
      <c r="L33" s="41">
        <v>18518.466666666667</v>
      </c>
      <c r="M33" s="31">
        <v>18120</v>
      </c>
      <c r="N33" s="31">
        <v>17660</v>
      </c>
      <c r="O33" s="42">
        <v>844800</v>
      </c>
      <c r="P33" s="43">
        <v>-4.6832199346116465E-3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7851.25</v>
      </c>
      <c r="F34" s="40">
        <v>7857.05</v>
      </c>
      <c r="G34" s="41">
        <v>7773.1500000000005</v>
      </c>
      <c r="H34" s="41">
        <v>7695.05</v>
      </c>
      <c r="I34" s="41">
        <v>7611.1500000000005</v>
      </c>
      <c r="J34" s="41">
        <v>7935.1500000000005</v>
      </c>
      <c r="K34" s="41">
        <v>8019.05</v>
      </c>
      <c r="L34" s="41">
        <v>8097.1500000000005</v>
      </c>
      <c r="M34" s="31">
        <v>7940.95</v>
      </c>
      <c r="N34" s="31">
        <v>7778.95</v>
      </c>
      <c r="O34" s="42">
        <v>4411500</v>
      </c>
      <c r="P34" s="43">
        <v>2.8531460379448023E-2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2612.85</v>
      </c>
      <c r="F35" s="40">
        <v>2617.3333333333335</v>
      </c>
      <c r="G35" s="41">
        <v>2588.6166666666668</v>
      </c>
      <c r="H35" s="41">
        <v>2564.3833333333332</v>
      </c>
      <c r="I35" s="41">
        <v>2535.6666666666665</v>
      </c>
      <c r="J35" s="41">
        <v>2641.5666666666671</v>
      </c>
      <c r="K35" s="41">
        <v>2670.2833333333333</v>
      </c>
      <c r="L35" s="41">
        <v>2694.5166666666673</v>
      </c>
      <c r="M35" s="31">
        <v>2646.05</v>
      </c>
      <c r="N35" s="31">
        <v>2593.1</v>
      </c>
      <c r="O35" s="42">
        <v>1758800</v>
      </c>
      <c r="P35" s="43">
        <v>2.4702866464693544E-2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326.7</v>
      </c>
      <c r="F36" s="40">
        <v>330.18333333333334</v>
      </c>
      <c r="G36" s="41">
        <v>320.76666666666665</v>
      </c>
      <c r="H36" s="41">
        <v>314.83333333333331</v>
      </c>
      <c r="I36" s="41">
        <v>305.41666666666663</v>
      </c>
      <c r="J36" s="41">
        <v>336.11666666666667</v>
      </c>
      <c r="K36" s="41">
        <v>345.5333333333333</v>
      </c>
      <c r="L36" s="41">
        <v>351.4666666666667</v>
      </c>
      <c r="M36" s="31">
        <v>339.6</v>
      </c>
      <c r="N36" s="31">
        <v>324.25</v>
      </c>
      <c r="O36" s="42">
        <v>18495000</v>
      </c>
      <c r="P36" s="43">
        <v>-0.10301178524661719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87.65</v>
      </c>
      <c r="F37" s="40">
        <v>88.433333333333337</v>
      </c>
      <c r="G37" s="41">
        <v>86.466666666666669</v>
      </c>
      <c r="H37" s="41">
        <v>85.283333333333331</v>
      </c>
      <c r="I37" s="41">
        <v>83.316666666666663</v>
      </c>
      <c r="J37" s="41">
        <v>89.616666666666674</v>
      </c>
      <c r="K37" s="41">
        <v>91.583333333333343</v>
      </c>
      <c r="L37" s="41">
        <v>92.76666666666668</v>
      </c>
      <c r="M37" s="31">
        <v>90.4</v>
      </c>
      <c r="N37" s="31">
        <v>87.25</v>
      </c>
      <c r="O37" s="42">
        <v>189610200</v>
      </c>
      <c r="P37" s="43">
        <v>2.2460567823343849E-2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1973.15</v>
      </c>
      <c r="F38" s="40">
        <v>1985.7833333333335</v>
      </c>
      <c r="G38" s="41">
        <v>1947.5666666666671</v>
      </c>
      <c r="H38" s="41">
        <v>1921.9833333333336</v>
      </c>
      <c r="I38" s="41">
        <v>1883.7666666666671</v>
      </c>
      <c r="J38" s="41">
        <v>2011.366666666667</v>
      </c>
      <c r="K38" s="41">
        <v>2049.5833333333339</v>
      </c>
      <c r="L38" s="41">
        <v>2075.166666666667</v>
      </c>
      <c r="M38" s="31">
        <v>2024</v>
      </c>
      <c r="N38" s="31">
        <v>1960.2</v>
      </c>
      <c r="O38" s="42">
        <v>1816650</v>
      </c>
      <c r="P38" s="43">
        <v>-9.357848518111965E-2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209.35</v>
      </c>
      <c r="F39" s="40">
        <v>207.33333333333334</v>
      </c>
      <c r="G39" s="41">
        <v>202.66666666666669</v>
      </c>
      <c r="H39" s="41">
        <v>195.98333333333335</v>
      </c>
      <c r="I39" s="41">
        <v>191.31666666666669</v>
      </c>
      <c r="J39" s="41">
        <v>214.01666666666668</v>
      </c>
      <c r="K39" s="41">
        <v>218.68333333333337</v>
      </c>
      <c r="L39" s="41">
        <v>225.36666666666667</v>
      </c>
      <c r="M39" s="31">
        <v>212</v>
      </c>
      <c r="N39" s="31">
        <v>200.65</v>
      </c>
      <c r="O39" s="42">
        <v>25076200</v>
      </c>
      <c r="P39" s="43">
        <v>-7.1348156487475375E-2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825.1</v>
      </c>
      <c r="F40" s="40">
        <v>829.05000000000007</v>
      </c>
      <c r="G40" s="41">
        <v>819.25000000000011</v>
      </c>
      <c r="H40" s="41">
        <v>813.40000000000009</v>
      </c>
      <c r="I40" s="41">
        <v>803.60000000000014</v>
      </c>
      <c r="J40" s="41">
        <v>834.90000000000009</v>
      </c>
      <c r="K40" s="41">
        <v>844.7</v>
      </c>
      <c r="L40" s="41">
        <v>850.55000000000007</v>
      </c>
      <c r="M40" s="31">
        <v>838.85</v>
      </c>
      <c r="N40" s="31">
        <v>823.2</v>
      </c>
      <c r="O40" s="42">
        <v>4792700</v>
      </c>
      <c r="P40" s="43">
        <v>1.7040149393090568E-2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795.6</v>
      </c>
      <c r="F41" s="40">
        <v>786.19999999999993</v>
      </c>
      <c r="G41" s="41">
        <v>774.54999999999984</v>
      </c>
      <c r="H41" s="41">
        <v>753.49999999999989</v>
      </c>
      <c r="I41" s="41">
        <v>741.8499999999998</v>
      </c>
      <c r="J41" s="41">
        <v>807.24999999999989</v>
      </c>
      <c r="K41" s="41">
        <v>818.9</v>
      </c>
      <c r="L41" s="41">
        <v>839.94999999999993</v>
      </c>
      <c r="M41" s="31">
        <v>797.85</v>
      </c>
      <c r="N41" s="31">
        <v>765.15</v>
      </c>
      <c r="O41" s="42">
        <v>12610500</v>
      </c>
      <c r="P41" s="43">
        <v>-1.2915345779030175E-2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693.5</v>
      </c>
      <c r="F42" s="40">
        <v>692.7833333333333</v>
      </c>
      <c r="G42" s="41">
        <v>686.86666666666656</v>
      </c>
      <c r="H42" s="41">
        <v>680.23333333333323</v>
      </c>
      <c r="I42" s="41">
        <v>674.31666666666649</v>
      </c>
      <c r="J42" s="41">
        <v>699.41666666666663</v>
      </c>
      <c r="K42" s="41">
        <v>705.33333333333337</v>
      </c>
      <c r="L42" s="41">
        <v>711.9666666666667</v>
      </c>
      <c r="M42" s="31">
        <v>698.7</v>
      </c>
      <c r="N42" s="31">
        <v>686.15</v>
      </c>
      <c r="O42" s="42">
        <v>69717876</v>
      </c>
      <c r="P42" s="43">
        <v>-2.9075722953273975E-2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66.900000000000006</v>
      </c>
      <c r="F43" s="40">
        <v>66.850000000000009</v>
      </c>
      <c r="G43" s="41">
        <v>65.050000000000011</v>
      </c>
      <c r="H43" s="41">
        <v>63.2</v>
      </c>
      <c r="I43" s="41">
        <v>61.400000000000006</v>
      </c>
      <c r="J43" s="41">
        <v>68.700000000000017</v>
      </c>
      <c r="K43" s="41">
        <v>70.5</v>
      </c>
      <c r="L43" s="41">
        <v>72.350000000000023</v>
      </c>
      <c r="M43" s="31">
        <v>68.650000000000006</v>
      </c>
      <c r="N43" s="31">
        <v>65</v>
      </c>
      <c r="O43" s="42">
        <v>133696500</v>
      </c>
      <c r="P43" s="43">
        <v>9.6821431647859418E-2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361.75</v>
      </c>
      <c r="F44" s="40">
        <v>360.75</v>
      </c>
      <c r="G44" s="41">
        <v>358.05</v>
      </c>
      <c r="H44" s="41">
        <v>354.35</v>
      </c>
      <c r="I44" s="41">
        <v>351.65000000000003</v>
      </c>
      <c r="J44" s="41">
        <v>364.45</v>
      </c>
      <c r="K44" s="41">
        <v>367.15000000000003</v>
      </c>
      <c r="L44" s="41">
        <v>370.84999999999997</v>
      </c>
      <c r="M44" s="31">
        <v>363.45</v>
      </c>
      <c r="N44" s="31">
        <v>357.05</v>
      </c>
      <c r="O44" s="42">
        <v>17650200</v>
      </c>
      <c r="P44" s="43">
        <v>3.006142987844726E-3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17841.599999999999</v>
      </c>
      <c r="F45" s="40">
        <v>18010.233333333334</v>
      </c>
      <c r="G45" s="41">
        <v>17631.316666666666</v>
      </c>
      <c r="H45" s="41">
        <v>17421.033333333333</v>
      </c>
      <c r="I45" s="41">
        <v>17042.116666666665</v>
      </c>
      <c r="J45" s="41">
        <v>18220.516666666666</v>
      </c>
      <c r="K45" s="41">
        <v>18599.433333333331</v>
      </c>
      <c r="L45" s="41">
        <v>18809.716666666667</v>
      </c>
      <c r="M45" s="31">
        <v>18389.150000000001</v>
      </c>
      <c r="N45" s="31">
        <v>17799.95</v>
      </c>
      <c r="O45" s="42">
        <v>172350</v>
      </c>
      <c r="P45" s="43">
        <v>-2.0181921546333144E-2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455.2</v>
      </c>
      <c r="F46" s="40">
        <v>454.43333333333334</v>
      </c>
      <c r="G46" s="41">
        <v>452.01666666666665</v>
      </c>
      <c r="H46" s="41">
        <v>448.83333333333331</v>
      </c>
      <c r="I46" s="41">
        <v>446.41666666666663</v>
      </c>
      <c r="J46" s="41">
        <v>457.61666666666667</v>
      </c>
      <c r="K46" s="41">
        <v>460.0333333333333</v>
      </c>
      <c r="L46" s="41">
        <v>463.2166666666667</v>
      </c>
      <c r="M46" s="31">
        <v>456.85</v>
      </c>
      <c r="N46" s="31">
        <v>451.25</v>
      </c>
      <c r="O46" s="42">
        <v>39088800</v>
      </c>
      <c r="P46" s="43">
        <v>2.3540272328640664E-3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3857.4</v>
      </c>
      <c r="F47" s="40">
        <v>3874.8166666666671</v>
      </c>
      <c r="G47" s="41">
        <v>3832.5833333333339</v>
      </c>
      <c r="H47" s="41">
        <v>3807.7666666666669</v>
      </c>
      <c r="I47" s="41">
        <v>3765.5333333333338</v>
      </c>
      <c r="J47" s="41">
        <v>3899.6333333333341</v>
      </c>
      <c r="K47" s="41">
        <v>3941.8666666666668</v>
      </c>
      <c r="L47" s="41">
        <v>3966.6833333333343</v>
      </c>
      <c r="M47" s="31">
        <v>3917.05</v>
      </c>
      <c r="N47" s="31">
        <v>3850</v>
      </c>
      <c r="O47" s="42">
        <v>1311800</v>
      </c>
      <c r="P47" s="43">
        <v>7.1907174374897853E-2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550.75</v>
      </c>
      <c r="F48" s="40">
        <v>550.81666666666672</v>
      </c>
      <c r="G48" s="41">
        <v>547.63333333333344</v>
      </c>
      <c r="H48" s="41">
        <v>544.51666666666677</v>
      </c>
      <c r="I48" s="41">
        <v>541.33333333333348</v>
      </c>
      <c r="J48" s="41">
        <v>553.93333333333339</v>
      </c>
      <c r="K48" s="41">
        <v>557.11666666666656</v>
      </c>
      <c r="L48" s="41">
        <v>560.23333333333335</v>
      </c>
      <c r="M48" s="31">
        <v>554</v>
      </c>
      <c r="N48" s="31">
        <v>547.70000000000005</v>
      </c>
      <c r="O48" s="42">
        <v>18884800</v>
      </c>
      <c r="P48" s="43">
        <v>1.3999066728884741E-3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177</v>
      </c>
      <c r="F49" s="40">
        <v>177.95000000000002</v>
      </c>
      <c r="G49" s="41">
        <v>174.90000000000003</v>
      </c>
      <c r="H49" s="41">
        <v>172.8</v>
      </c>
      <c r="I49" s="41">
        <v>169.75000000000003</v>
      </c>
      <c r="J49" s="41">
        <v>180.05000000000004</v>
      </c>
      <c r="K49" s="41">
        <v>183.10000000000005</v>
      </c>
      <c r="L49" s="41">
        <v>185.20000000000005</v>
      </c>
      <c r="M49" s="31">
        <v>181</v>
      </c>
      <c r="N49" s="31">
        <v>175.85</v>
      </c>
      <c r="O49" s="42">
        <v>72343800</v>
      </c>
      <c r="P49" s="43">
        <v>-3.6533620999640415E-2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699.35</v>
      </c>
      <c r="F50" s="40">
        <v>699.6</v>
      </c>
      <c r="G50" s="41">
        <v>675.30000000000007</v>
      </c>
      <c r="H50" s="41">
        <v>651.25</v>
      </c>
      <c r="I50" s="41">
        <v>626.95000000000005</v>
      </c>
      <c r="J50" s="41">
        <v>723.65000000000009</v>
      </c>
      <c r="K50" s="41">
        <v>747.95</v>
      </c>
      <c r="L50" s="41">
        <v>772.00000000000011</v>
      </c>
      <c r="M50" s="31">
        <v>723.9</v>
      </c>
      <c r="N50" s="31">
        <v>675.55</v>
      </c>
      <c r="O50" s="42">
        <v>4939350</v>
      </c>
      <c r="P50" s="43">
        <v>7.9710144927536225E-2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572.79999999999995</v>
      </c>
      <c r="F51" s="40">
        <v>574.51666666666665</v>
      </c>
      <c r="G51" s="41">
        <v>568.0333333333333</v>
      </c>
      <c r="H51" s="41">
        <v>563.26666666666665</v>
      </c>
      <c r="I51" s="41">
        <v>556.7833333333333</v>
      </c>
      <c r="J51" s="41">
        <v>579.2833333333333</v>
      </c>
      <c r="K51" s="41">
        <v>585.76666666666665</v>
      </c>
      <c r="L51" s="41">
        <v>590.5333333333333</v>
      </c>
      <c r="M51" s="31">
        <v>581</v>
      </c>
      <c r="N51" s="31">
        <v>569.75</v>
      </c>
      <c r="O51" s="42">
        <v>11243750</v>
      </c>
      <c r="P51" s="43">
        <v>-1.0124353471992958E-2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918</v>
      </c>
      <c r="F52" s="40">
        <v>918.91666666666663</v>
      </c>
      <c r="G52" s="41">
        <v>912.88333333333321</v>
      </c>
      <c r="H52" s="41">
        <v>907.76666666666654</v>
      </c>
      <c r="I52" s="41">
        <v>901.73333333333312</v>
      </c>
      <c r="J52" s="41">
        <v>924.0333333333333</v>
      </c>
      <c r="K52" s="41">
        <v>930.06666666666683</v>
      </c>
      <c r="L52" s="41">
        <v>935.18333333333339</v>
      </c>
      <c r="M52" s="31">
        <v>924.95</v>
      </c>
      <c r="N52" s="31">
        <v>913.8</v>
      </c>
      <c r="O52" s="42">
        <v>12419550</v>
      </c>
      <c r="P52" s="43">
        <v>1.4441199893814706E-2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197.15</v>
      </c>
      <c r="F53" s="40">
        <v>196.5</v>
      </c>
      <c r="G53" s="41">
        <v>192.8</v>
      </c>
      <c r="H53" s="41">
        <v>188.45000000000002</v>
      </c>
      <c r="I53" s="41">
        <v>184.75000000000003</v>
      </c>
      <c r="J53" s="41">
        <v>200.85</v>
      </c>
      <c r="K53" s="41">
        <v>204.54999999999998</v>
      </c>
      <c r="L53" s="41">
        <v>208.89999999999998</v>
      </c>
      <c r="M53" s="31">
        <v>200.2</v>
      </c>
      <c r="N53" s="31">
        <v>192.15</v>
      </c>
      <c r="O53" s="42">
        <v>67368000</v>
      </c>
      <c r="P53" s="43">
        <v>7.0948703459534123E-3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5366.2</v>
      </c>
      <c r="F54" s="40">
        <v>5368.1166666666668</v>
      </c>
      <c r="G54" s="41">
        <v>5135.2333333333336</v>
      </c>
      <c r="H54" s="41">
        <v>4904.2666666666664</v>
      </c>
      <c r="I54" s="41">
        <v>4671.3833333333332</v>
      </c>
      <c r="J54" s="41">
        <v>5599.0833333333339</v>
      </c>
      <c r="K54" s="41">
        <v>5831.9666666666672</v>
      </c>
      <c r="L54" s="41">
        <v>6062.9333333333343</v>
      </c>
      <c r="M54" s="31">
        <v>5601</v>
      </c>
      <c r="N54" s="31">
        <v>5137.1499999999996</v>
      </c>
      <c r="O54" s="42">
        <v>701200</v>
      </c>
      <c r="P54" s="43">
        <v>-3.0956329463792152E-2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1705.5</v>
      </c>
      <c r="F55" s="40">
        <v>1702.5833333333333</v>
      </c>
      <c r="G55" s="41">
        <v>1691.0166666666664</v>
      </c>
      <c r="H55" s="41">
        <v>1676.5333333333331</v>
      </c>
      <c r="I55" s="41">
        <v>1664.9666666666662</v>
      </c>
      <c r="J55" s="41">
        <v>1717.0666666666666</v>
      </c>
      <c r="K55" s="41">
        <v>1728.6333333333337</v>
      </c>
      <c r="L55" s="41">
        <v>1743.1166666666668</v>
      </c>
      <c r="M55" s="31">
        <v>1714.15</v>
      </c>
      <c r="N55" s="31">
        <v>1688.1</v>
      </c>
      <c r="O55" s="42">
        <v>2543450</v>
      </c>
      <c r="P55" s="43">
        <v>-3.1550068587105624E-3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690.8</v>
      </c>
      <c r="F56" s="40">
        <v>695.26666666666654</v>
      </c>
      <c r="G56" s="41">
        <v>684.1333333333331</v>
      </c>
      <c r="H56" s="41">
        <v>677.46666666666658</v>
      </c>
      <c r="I56" s="41">
        <v>666.33333333333314</v>
      </c>
      <c r="J56" s="41">
        <v>701.93333333333305</v>
      </c>
      <c r="K56" s="41">
        <v>713.06666666666649</v>
      </c>
      <c r="L56" s="41">
        <v>719.73333333333301</v>
      </c>
      <c r="M56" s="31">
        <v>706.4</v>
      </c>
      <c r="N56" s="31">
        <v>688.6</v>
      </c>
      <c r="O56" s="42">
        <v>8552736</v>
      </c>
      <c r="P56" s="43">
        <v>3.4209034209034206E-2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860.6</v>
      </c>
      <c r="F57" s="40">
        <v>865.30000000000007</v>
      </c>
      <c r="G57" s="41">
        <v>850.90000000000009</v>
      </c>
      <c r="H57" s="41">
        <v>841.2</v>
      </c>
      <c r="I57" s="41">
        <v>826.80000000000007</v>
      </c>
      <c r="J57" s="41">
        <v>875.00000000000011</v>
      </c>
      <c r="K57" s="41">
        <v>889.4</v>
      </c>
      <c r="L57" s="41">
        <v>899.10000000000014</v>
      </c>
      <c r="M57" s="31">
        <v>879.7</v>
      </c>
      <c r="N57" s="31">
        <v>855.6</v>
      </c>
      <c r="O57" s="42">
        <v>1831250</v>
      </c>
      <c r="P57" s="43">
        <v>-6.8212824010914052E-4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482.25</v>
      </c>
      <c r="F58" s="40">
        <v>481.73333333333335</v>
      </c>
      <c r="G58" s="41">
        <v>477.4666666666667</v>
      </c>
      <c r="H58" s="41">
        <v>472.68333333333334</v>
      </c>
      <c r="I58" s="41">
        <v>468.41666666666669</v>
      </c>
      <c r="J58" s="41">
        <v>486.51666666666671</v>
      </c>
      <c r="K58" s="41">
        <v>490.78333333333336</v>
      </c>
      <c r="L58" s="41">
        <v>495.56666666666672</v>
      </c>
      <c r="M58" s="31">
        <v>486</v>
      </c>
      <c r="N58" s="31">
        <v>476.95</v>
      </c>
      <c r="O58" s="42">
        <v>1443200</v>
      </c>
      <c r="P58" s="43">
        <v>0.26518804243008681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169</v>
      </c>
      <c r="F59" s="40">
        <v>168.61666666666667</v>
      </c>
      <c r="G59" s="41">
        <v>166.38333333333335</v>
      </c>
      <c r="H59" s="41">
        <v>163.76666666666668</v>
      </c>
      <c r="I59" s="41">
        <v>161.53333333333336</v>
      </c>
      <c r="J59" s="41">
        <v>171.23333333333335</v>
      </c>
      <c r="K59" s="41">
        <v>173.4666666666667</v>
      </c>
      <c r="L59" s="41">
        <v>176.08333333333334</v>
      </c>
      <c r="M59" s="31">
        <v>170.85</v>
      </c>
      <c r="N59" s="31">
        <v>166</v>
      </c>
      <c r="O59" s="42">
        <v>9067500</v>
      </c>
      <c r="P59" s="43">
        <v>-3.9093298291721416E-2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912.1</v>
      </c>
      <c r="F60" s="40">
        <v>904.0333333333333</v>
      </c>
      <c r="G60" s="41">
        <v>893.06666666666661</v>
      </c>
      <c r="H60" s="41">
        <v>874.0333333333333</v>
      </c>
      <c r="I60" s="41">
        <v>863.06666666666661</v>
      </c>
      <c r="J60" s="41">
        <v>923.06666666666661</v>
      </c>
      <c r="K60" s="41">
        <v>934.0333333333333</v>
      </c>
      <c r="L60" s="41">
        <v>953.06666666666661</v>
      </c>
      <c r="M60" s="31">
        <v>915</v>
      </c>
      <c r="N60" s="31">
        <v>885</v>
      </c>
      <c r="O60" s="42">
        <v>2559600</v>
      </c>
      <c r="P60" s="43">
        <v>-5.362555374213103E-3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611.29999999999995</v>
      </c>
      <c r="F61" s="40">
        <v>611.1</v>
      </c>
      <c r="G61" s="41">
        <v>609.20000000000005</v>
      </c>
      <c r="H61" s="41">
        <v>607.1</v>
      </c>
      <c r="I61" s="41">
        <v>605.20000000000005</v>
      </c>
      <c r="J61" s="41">
        <v>613.20000000000005</v>
      </c>
      <c r="K61" s="41">
        <v>615.09999999999991</v>
      </c>
      <c r="L61" s="41">
        <v>617.20000000000005</v>
      </c>
      <c r="M61" s="31">
        <v>613</v>
      </c>
      <c r="N61" s="31">
        <v>609</v>
      </c>
      <c r="O61" s="42">
        <v>12356250</v>
      </c>
      <c r="P61" s="43">
        <v>5.0838840874428059E-3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2087.75</v>
      </c>
      <c r="F62" s="40">
        <v>2092.7333333333336</v>
      </c>
      <c r="G62" s="41">
        <v>2073.1166666666672</v>
      </c>
      <c r="H62" s="41">
        <v>2058.4833333333336</v>
      </c>
      <c r="I62" s="41">
        <v>2038.8666666666672</v>
      </c>
      <c r="J62" s="41">
        <v>2107.3666666666672</v>
      </c>
      <c r="K62" s="41">
        <v>2126.983333333334</v>
      </c>
      <c r="L62" s="41">
        <v>2141.6166666666672</v>
      </c>
      <c r="M62" s="31">
        <v>2112.35</v>
      </c>
      <c r="N62" s="31">
        <v>2078.1</v>
      </c>
      <c r="O62" s="42">
        <v>360750</v>
      </c>
      <c r="P62" s="43">
        <v>0.15532425940752603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2874.9</v>
      </c>
      <c r="F63" s="40">
        <v>2909.8333333333335</v>
      </c>
      <c r="G63" s="41">
        <v>2824.666666666667</v>
      </c>
      <c r="H63" s="41">
        <v>2774.4333333333334</v>
      </c>
      <c r="I63" s="41">
        <v>2689.2666666666669</v>
      </c>
      <c r="J63" s="41">
        <v>2960.0666666666671</v>
      </c>
      <c r="K63" s="41">
        <v>3045.233333333334</v>
      </c>
      <c r="L63" s="41">
        <v>3095.4666666666672</v>
      </c>
      <c r="M63" s="31">
        <v>2995</v>
      </c>
      <c r="N63" s="31">
        <v>2859.6</v>
      </c>
      <c r="O63" s="42">
        <v>2733000</v>
      </c>
      <c r="P63" s="43">
        <v>-3.9704848910751933E-2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273.05</v>
      </c>
      <c r="F64" s="40">
        <v>270.0333333333333</v>
      </c>
      <c r="G64" s="41">
        <v>258.06666666666661</v>
      </c>
      <c r="H64" s="41">
        <v>243.08333333333331</v>
      </c>
      <c r="I64" s="41">
        <v>231.11666666666662</v>
      </c>
      <c r="J64" s="41">
        <v>285.01666666666659</v>
      </c>
      <c r="K64" s="41">
        <v>296.98333333333329</v>
      </c>
      <c r="L64" s="41">
        <v>311.96666666666658</v>
      </c>
      <c r="M64" s="31">
        <v>282</v>
      </c>
      <c r="N64" s="31">
        <v>255.05</v>
      </c>
      <c r="O64" s="42">
        <v>12006000</v>
      </c>
      <c r="P64" s="43">
        <v>6.0329067641681902E-2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5166.5</v>
      </c>
      <c r="F65" s="40">
        <v>5158.0999999999995</v>
      </c>
      <c r="G65" s="41">
        <v>5077.3499999999985</v>
      </c>
      <c r="H65" s="41">
        <v>4988.1999999999989</v>
      </c>
      <c r="I65" s="41">
        <v>4907.449999999998</v>
      </c>
      <c r="J65" s="41">
        <v>5247.2499999999991</v>
      </c>
      <c r="K65" s="41">
        <v>5328.0000000000009</v>
      </c>
      <c r="L65" s="41">
        <v>5417.15</v>
      </c>
      <c r="M65" s="31">
        <v>5238.8500000000004</v>
      </c>
      <c r="N65" s="31">
        <v>5068.95</v>
      </c>
      <c r="O65" s="42">
        <v>2361800</v>
      </c>
      <c r="P65" s="43">
        <v>1.9775474956822105E-2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5415</v>
      </c>
      <c r="F66" s="40">
        <v>5403.8666666666659</v>
      </c>
      <c r="G66" s="41">
        <v>5222.4333333333316</v>
      </c>
      <c r="H66" s="41">
        <v>5029.8666666666659</v>
      </c>
      <c r="I66" s="41">
        <v>4848.4333333333316</v>
      </c>
      <c r="J66" s="41">
        <v>5596.4333333333316</v>
      </c>
      <c r="K66" s="41">
        <v>5777.8666666666659</v>
      </c>
      <c r="L66" s="41">
        <v>5970.4333333333316</v>
      </c>
      <c r="M66" s="31">
        <v>5585.3</v>
      </c>
      <c r="N66" s="31">
        <v>5211.3</v>
      </c>
      <c r="O66" s="42">
        <v>517125</v>
      </c>
      <c r="P66" s="43">
        <v>-8.2501663339986694E-2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426.7</v>
      </c>
      <c r="F67" s="40">
        <v>427.63333333333327</v>
      </c>
      <c r="G67" s="41">
        <v>415.61666666666656</v>
      </c>
      <c r="H67" s="41">
        <v>404.5333333333333</v>
      </c>
      <c r="I67" s="41">
        <v>392.51666666666659</v>
      </c>
      <c r="J67" s="41">
        <v>438.71666666666653</v>
      </c>
      <c r="K67" s="41">
        <v>450.73333333333329</v>
      </c>
      <c r="L67" s="41">
        <v>461.81666666666649</v>
      </c>
      <c r="M67" s="31">
        <v>439.65</v>
      </c>
      <c r="N67" s="31">
        <v>416.55</v>
      </c>
      <c r="O67" s="42">
        <v>34003200</v>
      </c>
      <c r="P67" s="43">
        <v>2.2831050228310501E-2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4902.8</v>
      </c>
      <c r="F68" s="40">
        <v>4889.9000000000005</v>
      </c>
      <c r="G68" s="41">
        <v>4855.1000000000013</v>
      </c>
      <c r="H68" s="41">
        <v>4807.4000000000005</v>
      </c>
      <c r="I68" s="41">
        <v>4772.6000000000013</v>
      </c>
      <c r="J68" s="41">
        <v>4937.6000000000013</v>
      </c>
      <c r="K68" s="41">
        <v>4972.4000000000005</v>
      </c>
      <c r="L68" s="41">
        <v>5020.1000000000013</v>
      </c>
      <c r="M68" s="31">
        <v>4924.7</v>
      </c>
      <c r="N68" s="31">
        <v>4842.2</v>
      </c>
      <c r="O68" s="42">
        <v>2885125</v>
      </c>
      <c r="P68" s="43">
        <v>1.2580253340274163E-3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2855.6</v>
      </c>
      <c r="F69" s="40">
        <v>2861</v>
      </c>
      <c r="G69" s="41">
        <v>2823</v>
      </c>
      <c r="H69" s="41">
        <v>2790.4</v>
      </c>
      <c r="I69" s="41">
        <v>2752.4</v>
      </c>
      <c r="J69" s="41">
        <v>2893.6</v>
      </c>
      <c r="K69" s="41">
        <v>2931.6</v>
      </c>
      <c r="L69" s="41">
        <v>2964.2</v>
      </c>
      <c r="M69" s="31">
        <v>2899</v>
      </c>
      <c r="N69" s="31">
        <v>2828.4</v>
      </c>
      <c r="O69" s="42">
        <v>4038650</v>
      </c>
      <c r="P69" s="43">
        <v>-1.4939388765579648E-2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1499.1</v>
      </c>
      <c r="F70" s="40">
        <v>1510.05</v>
      </c>
      <c r="G70" s="41">
        <v>1483.1499999999999</v>
      </c>
      <c r="H70" s="41">
        <v>1467.1999999999998</v>
      </c>
      <c r="I70" s="41">
        <v>1440.2999999999997</v>
      </c>
      <c r="J70" s="41">
        <v>1526</v>
      </c>
      <c r="K70" s="41">
        <v>1552.9</v>
      </c>
      <c r="L70" s="41">
        <v>1568.8500000000001</v>
      </c>
      <c r="M70" s="31">
        <v>1536.95</v>
      </c>
      <c r="N70" s="31">
        <v>1494.1</v>
      </c>
      <c r="O70" s="42">
        <v>7876000</v>
      </c>
      <c r="P70" s="43">
        <v>5.1944405447143056E-3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187.55</v>
      </c>
      <c r="F71" s="40">
        <v>188.81666666666669</v>
      </c>
      <c r="G71" s="41">
        <v>184.93333333333339</v>
      </c>
      <c r="H71" s="41">
        <v>182.31666666666669</v>
      </c>
      <c r="I71" s="41">
        <v>178.43333333333339</v>
      </c>
      <c r="J71" s="41">
        <v>191.43333333333339</v>
      </c>
      <c r="K71" s="41">
        <v>195.31666666666666</v>
      </c>
      <c r="L71" s="41">
        <v>197.93333333333339</v>
      </c>
      <c r="M71" s="31">
        <v>192.7</v>
      </c>
      <c r="N71" s="31">
        <v>186.2</v>
      </c>
      <c r="O71" s="42">
        <v>35506800</v>
      </c>
      <c r="P71" s="43">
        <v>7.6511678672778874E-2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86.6</v>
      </c>
      <c r="F72" s="40">
        <v>86.8</v>
      </c>
      <c r="G72" s="41">
        <v>85.8</v>
      </c>
      <c r="H72" s="41">
        <v>85</v>
      </c>
      <c r="I72" s="41">
        <v>84</v>
      </c>
      <c r="J72" s="41">
        <v>87.6</v>
      </c>
      <c r="K72" s="41">
        <v>88.6</v>
      </c>
      <c r="L72" s="41">
        <v>89.399999999999991</v>
      </c>
      <c r="M72" s="31">
        <v>87.8</v>
      </c>
      <c r="N72" s="31">
        <v>86</v>
      </c>
      <c r="O72" s="42">
        <v>93250000</v>
      </c>
      <c r="P72" s="43">
        <v>-1.3123081807598688E-2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159.44999999999999</v>
      </c>
      <c r="F73" s="40">
        <v>159.93333333333331</v>
      </c>
      <c r="G73" s="41">
        <v>158.76666666666662</v>
      </c>
      <c r="H73" s="41">
        <v>158.08333333333331</v>
      </c>
      <c r="I73" s="41">
        <v>156.91666666666663</v>
      </c>
      <c r="J73" s="41">
        <v>160.61666666666662</v>
      </c>
      <c r="K73" s="41">
        <v>161.7833333333333</v>
      </c>
      <c r="L73" s="41">
        <v>162.46666666666661</v>
      </c>
      <c r="M73" s="31">
        <v>161.1</v>
      </c>
      <c r="N73" s="31">
        <v>159.25</v>
      </c>
      <c r="O73" s="42">
        <v>48232700</v>
      </c>
      <c r="P73" s="43">
        <v>2.5300442757748262E-4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534.6</v>
      </c>
      <c r="F74" s="40">
        <v>534</v>
      </c>
      <c r="G74" s="41">
        <v>527.5</v>
      </c>
      <c r="H74" s="41">
        <v>520.4</v>
      </c>
      <c r="I74" s="41">
        <v>513.9</v>
      </c>
      <c r="J74" s="41">
        <v>541.1</v>
      </c>
      <c r="K74" s="41">
        <v>547.6</v>
      </c>
      <c r="L74" s="41">
        <v>554.70000000000005</v>
      </c>
      <c r="M74" s="31">
        <v>540.5</v>
      </c>
      <c r="N74" s="31">
        <v>526.9</v>
      </c>
      <c r="O74" s="42">
        <v>8039650</v>
      </c>
      <c r="P74" s="43">
        <v>6.5051797684338816E-2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43.2</v>
      </c>
      <c r="F75" s="40">
        <v>42.533333333333339</v>
      </c>
      <c r="G75" s="41">
        <v>40.466666666666676</v>
      </c>
      <c r="H75" s="41">
        <v>37.733333333333334</v>
      </c>
      <c r="I75" s="41">
        <v>35.666666666666671</v>
      </c>
      <c r="J75" s="41">
        <v>45.26666666666668</v>
      </c>
      <c r="K75" s="41">
        <v>47.333333333333343</v>
      </c>
      <c r="L75" s="41">
        <v>50.066666666666684</v>
      </c>
      <c r="M75" s="31">
        <v>44.6</v>
      </c>
      <c r="N75" s="31">
        <v>39.799999999999997</v>
      </c>
      <c r="O75" s="42">
        <v>114862500</v>
      </c>
      <c r="P75" s="43">
        <v>-6.6160731659856004E-3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1026.1500000000001</v>
      </c>
      <c r="F76" s="40">
        <v>1025.9833333333333</v>
      </c>
      <c r="G76" s="41">
        <v>1020.2166666666667</v>
      </c>
      <c r="H76" s="41">
        <v>1014.2833333333333</v>
      </c>
      <c r="I76" s="41">
        <v>1008.5166666666667</v>
      </c>
      <c r="J76" s="41">
        <v>1031.9166666666667</v>
      </c>
      <c r="K76" s="41">
        <v>1037.6833333333336</v>
      </c>
      <c r="L76" s="41">
        <v>1043.6166666666668</v>
      </c>
      <c r="M76" s="31">
        <v>1031.75</v>
      </c>
      <c r="N76" s="31">
        <v>1020.05</v>
      </c>
      <c r="O76" s="42">
        <v>5386000</v>
      </c>
      <c r="P76" s="43">
        <v>-4.8041389504804143E-3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2376.35</v>
      </c>
      <c r="F77" s="40">
        <v>2386.9500000000003</v>
      </c>
      <c r="G77" s="41">
        <v>2326.0000000000005</v>
      </c>
      <c r="H77" s="41">
        <v>2275.65</v>
      </c>
      <c r="I77" s="41">
        <v>2214.7000000000003</v>
      </c>
      <c r="J77" s="41">
        <v>2437.3000000000006</v>
      </c>
      <c r="K77" s="41">
        <v>2498.2500000000005</v>
      </c>
      <c r="L77" s="41">
        <v>2548.6000000000008</v>
      </c>
      <c r="M77" s="31">
        <v>2447.9</v>
      </c>
      <c r="N77" s="31">
        <v>2336.6</v>
      </c>
      <c r="O77" s="42">
        <v>2460900</v>
      </c>
      <c r="P77" s="43">
        <v>4.3262606778726925E-2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329.45</v>
      </c>
      <c r="F78" s="40">
        <v>329.43333333333334</v>
      </c>
      <c r="G78" s="41">
        <v>326.86666666666667</v>
      </c>
      <c r="H78" s="41">
        <v>324.28333333333336</v>
      </c>
      <c r="I78" s="41">
        <v>321.7166666666667</v>
      </c>
      <c r="J78" s="41">
        <v>332.01666666666665</v>
      </c>
      <c r="K78" s="41">
        <v>334.58333333333337</v>
      </c>
      <c r="L78" s="41">
        <v>337.16666666666663</v>
      </c>
      <c r="M78" s="31">
        <v>332</v>
      </c>
      <c r="N78" s="31">
        <v>326.85000000000002</v>
      </c>
      <c r="O78" s="42">
        <v>11420400</v>
      </c>
      <c r="P78" s="43">
        <v>8.1499592502037486E-4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1658.7</v>
      </c>
      <c r="F79" s="40">
        <v>1647.8499999999997</v>
      </c>
      <c r="G79" s="41">
        <v>1623.1999999999994</v>
      </c>
      <c r="H79" s="41">
        <v>1587.6999999999996</v>
      </c>
      <c r="I79" s="41">
        <v>1563.0499999999993</v>
      </c>
      <c r="J79" s="41">
        <v>1683.3499999999995</v>
      </c>
      <c r="K79" s="41">
        <v>1707.9999999999995</v>
      </c>
      <c r="L79" s="41">
        <v>1743.4999999999995</v>
      </c>
      <c r="M79" s="31">
        <v>1672.5</v>
      </c>
      <c r="N79" s="31">
        <v>1612.35</v>
      </c>
      <c r="O79" s="42">
        <v>10768250</v>
      </c>
      <c r="P79" s="43">
        <v>2.1033193712561366E-2</v>
      </c>
    </row>
    <row r="80" spans="1:16" ht="12.75" customHeight="1">
      <c r="A80" s="31">
        <v>70</v>
      </c>
      <c r="B80" s="32" t="s">
        <v>80</v>
      </c>
      <c r="C80" s="353" t="s">
        <v>113</v>
      </c>
      <c r="D80" s="34">
        <v>44497</v>
      </c>
      <c r="E80" s="40">
        <v>622.75</v>
      </c>
      <c r="F80" s="40">
        <v>624.85</v>
      </c>
      <c r="G80" s="41">
        <v>619.70000000000005</v>
      </c>
      <c r="H80" s="41">
        <v>616.65</v>
      </c>
      <c r="I80" s="41">
        <v>611.5</v>
      </c>
      <c r="J80" s="41">
        <v>627.90000000000009</v>
      </c>
      <c r="K80" s="41">
        <v>633.04999999999995</v>
      </c>
      <c r="L80" s="41">
        <v>636.10000000000014</v>
      </c>
      <c r="M80" s="31">
        <v>630</v>
      </c>
      <c r="N80" s="31">
        <v>621.79999999999995</v>
      </c>
      <c r="O80" s="42">
        <v>6437500</v>
      </c>
      <c r="P80" s="43">
        <v>-4.830917874396135E-3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1370.65</v>
      </c>
      <c r="F81" s="40">
        <v>1375.5</v>
      </c>
      <c r="G81" s="41">
        <v>1350.15</v>
      </c>
      <c r="H81" s="41">
        <v>1329.65</v>
      </c>
      <c r="I81" s="41">
        <v>1304.3000000000002</v>
      </c>
      <c r="J81" s="41">
        <v>1396</v>
      </c>
      <c r="K81" s="41">
        <v>1421.35</v>
      </c>
      <c r="L81" s="41">
        <v>1441.85</v>
      </c>
      <c r="M81" s="31">
        <v>1400.85</v>
      </c>
      <c r="N81" s="31">
        <v>1355</v>
      </c>
      <c r="O81" s="42">
        <v>2077650</v>
      </c>
      <c r="P81" s="43">
        <v>3.3798156464192861E-2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1385.7</v>
      </c>
      <c r="F82" s="40">
        <v>1390.2166666666669</v>
      </c>
      <c r="G82" s="41">
        <v>1366.5333333333338</v>
      </c>
      <c r="H82" s="41">
        <v>1347.3666666666668</v>
      </c>
      <c r="I82" s="41">
        <v>1323.6833333333336</v>
      </c>
      <c r="J82" s="41">
        <v>1409.3833333333339</v>
      </c>
      <c r="K82" s="41">
        <v>1433.0666666666668</v>
      </c>
      <c r="L82" s="41">
        <v>1452.233333333334</v>
      </c>
      <c r="M82" s="31">
        <v>1413.9</v>
      </c>
      <c r="N82" s="31">
        <v>1371.05</v>
      </c>
      <c r="O82" s="42">
        <v>4799500</v>
      </c>
      <c r="P82" s="43">
        <v>1.6843220338983052E-2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1300.5999999999999</v>
      </c>
      <c r="F83" s="40">
        <v>1280.4666666666667</v>
      </c>
      <c r="G83" s="41">
        <v>1241.0333333333333</v>
      </c>
      <c r="H83" s="41">
        <v>1181.4666666666667</v>
      </c>
      <c r="I83" s="41">
        <v>1142.0333333333333</v>
      </c>
      <c r="J83" s="41">
        <v>1340.0333333333333</v>
      </c>
      <c r="K83" s="41">
        <v>1379.4666666666667</v>
      </c>
      <c r="L83" s="41">
        <v>1439.0333333333333</v>
      </c>
      <c r="M83" s="31">
        <v>1319.9</v>
      </c>
      <c r="N83" s="31">
        <v>1220.9000000000001</v>
      </c>
      <c r="O83" s="42">
        <v>19226200</v>
      </c>
      <c r="P83" s="43">
        <v>-1.9596644654649296E-2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2758.85</v>
      </c>
      <c r="F84" s="40">
        <v>2758.4666666666667</v>
      </c>
      <c r="G84" s="41">
        <v>2737.3333333333335</v>
      </c>
      <c r="H84" s="41">
        <v>2715.8166666666666</v>
      </c>
      <c r="I84" s="41">
        <v>2694.6833333333334</v>
      </c>
      <c r="J84" s="41">
        <v>2779.9833333333336</v>
      </c>
      <c r="K84" s="41">
        <v>2801.1166666666668</v>
      </c>
      <c r="L84" s="41">
        <v>2822.6333333333337</v>
      </c>
      <c r="M84" s="31">
        <v>2779.6</v>
      </c>
      <c r="N84" s="31">
        <v>2736.95</v>
      </c>
      <c r="O84" s="42">
        <v>13247700</v>
      </c>
      <c r="P84" s="43">
        <v>-2.5639328346682554E-2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2922.85</v>
      </c>
      <c r="F85" s="40">
        <v>2918.0333333333333</v>
      </c>
      <c r="G85" s="41">
        <v>2907.0666666666666</v>
      </c>
      <c r="H85" s="41">
        <v>2891.2833333333333</v>
      </c>
      <c r="I85" s="41">
        <v>2880.3166666666666</v>
      </c>
      <c r="J85" s="41">
        <v>2933.8166666666666</v>
      </c>
      <c r="K85" s="41">
        <v>2944.7833333333328</v>
      </c>
      <c r="L85" s="41">
        <v>2960.5666666666666</v>
      </c>
      <c r="M85" s="31">
        <v>2929</v>
      </c>
      <c r="N85" s="31">
        <v>2902.25</v>
      </c>
      <c r="O85" s="42">
        <v>3581800</v>
      </c>
      <c r="P85" s="43">
        <v>-1.2080759046778465E-2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1631.8</v>
      </c>
      <c r="F86" s="40">
        <v>1624.9666666666665</v>
      </c>
      <c r="G86" s="41">
        <v>1606.883333333333</v>
      </c>
      <c r="H86" s="41">
        <v>1581.9666666666665</v>
      </c>
      <c r="I86" s="41">
        <v>1563.883333333333</v>
      </c>
      <c r="J86" s="41">
        <v>1649.883333333333</v>
      </c>
      <c r="K86" s="41">
        <v>1667.9666666666665</v>
      </c>
      <c r="L86" s="41">
        <v>1692.883333333333</v>
      </c>
      <c r="M86" s="31">
        <v>1643.05</v>
      </c>
      <c r="N86" s="31">
        <v>1600.05</v>
      </c>
      <c r="O86" s="42">
        <v>35103200</v>
      </c>
      <c r="P86" s="43">
        <v>-1.1262412665954052E-2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720.15</v>
      </c>
      <c r="F87" s="40">
        <v>721.36666666666679</v>
      </c>
      <c r="G87" s="41">
        <v>715.98333333333358</v>
      </c>
      <c r="H87" s="41">
        <v>711.81666666666683</v>
      </c>
      <c r="I87" s="41">
        <v>706.43333333333362</v>
      </c>
      <c r="J87" s="41">
        <v>725.53333333333353</v>
      </c>
      <c r="K87" s="41">
        <v>730.91666666666674</v>
      </c>
      <c r="L87" s="41">
        <v>735.08333333333348</v>
      </c>
      <c r="M87" s="31">
        <v>726.75</v>
      </c>
      <c r="N87" s="31">
        <v>717.2</v>
      </c>
      <c r="O87" s="42">
        <v>19757100</v>
      </c>
      <c r="P87" s="43">
        <v>3.4143251957623216E-2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2866.4</v>
      </c>
      <c r="F88" s="40">
        <v>2869.8333333333335</v>
      </c>
      <c r="G88" s="41">
        <v>2850.166666666667</v>
      </c>
      <c r="H88" s="41">
        <v>2833.9333333333334</v>
      </c>
      <c r="I88" s="41">
        <v>2814.2666666666669</v>
      </c>
      <c r="J88" s="41">
        <v>2886.0666666666671</v>
      </c>
      <c r="K88" s="41">
        <v>2905.733333333334</v>
      </c>
      <c r="L88" s="41">
        <v>2921.9666666666672</v>
      </c>
      <c r="M88" s="31">
        <v>2889.5</v>
      </c>
      <c r="N88" s="31">
        <v>2853.6</v>
      </c>
      <c r="O88" s="42">
        <v>4349400</v>
      </c>
      <c r="P88" s="43">
        <v>-2.4083121172503957E-3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489</v>
      </c>
      <c r="F89" s="40">
        <v>486.33333333333331</v>
      </c>
      <c r="G89" s="41">
        <v>480.46666666666664</v>
      </c>
      <c r="H89" s="41">
        <v>471.93333333333334</v>
      </c>
      <c r="I89" s="41">
        <v>466.06666666666666</v>
      </c>
      <c r="J89" s="41">
        <v>494.86666666666662</v>
      </c>
      <c r="K89" s="41">
        <v>500.73333333333329</v>
      </c>
      <c r="L89" s="41">
        <v>509.26666666666659</v>
      </c>
      <c r="M89" s="31">
        <v>492.2</v>
      </c>
      <c r="N89" s="31">
        <v>477.8</v>
      </c>
      <c r="O89" s="42">
        <v>26713750</v>
      </c>
      <c r="P89" s="43">
        <v>-6.2264150943396226E-2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320.05</v>
      </c>
      <c r="F90" s="40">
        <v>321.96666666666664</v>
      </c>
      <c r="G90" s="41">
        <v>317.68333333333328</v>
      </c>
      <c r="H90" s="41">
        <v>315.31666666666666</v>
      </c>
      <c r="I90" s="41">
        <v>311.0333333333333</v>
      </c>
      <c r="J90" s="41">
        <v>324.33333333333326</v>
      </c>
      <c r="K90" s="41">
        <v>328.61666666666667</v>
      </c>
      <c r="L90" s="41">
        <v>330.98333333333323</v>
      </c>
      <c r="M90" s="31">
        <v>326.25</v>
      </c>
      <c r="N90" s="31">
        <v>319.60000000000002</v>
      </c>
      <c r="O90" s="42">
        <v>19477800</v>
      </c>
      <c r="P90" s="43">
        <v>-5.5417013022998065E-4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2642.6</v>
      </c>
      <c r="F91" s="40">
        <v>2646.3166666666671</v>
      </c>
      <c r="G91" s="41">
        <v>2630.1333333333341</v>
      </c>
      <c r="H91" s="41">
        <v>2617.666666666667</v>
      </c>
      <c r="I91" s="41">
        <v>2601.483333333334</v>
      </c>
      <c r="J91" s="41">
        <v>2658.7833333333342</v>
      </c>
      <c r="K91" s="41">
        <v>2674.9666666666676</v>
      </c>
      <c r="L91" s="41">
        <v>2687.4333333333343</v>
      </c>
      <c r="M91" s="31">
        <v>2662.5</v>
      </c>
      <c r="N91" s="31">
        <v>2633.85</v>
      </c>
      <c r="O91" s="42">
        <v>6341400</v>
      </c>
      <c r="P91" s="43">
        <v>2.6562944692154443E-3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242</v>
      </c>
      <c r="F92" s="40">
        <v>243.16666666666666</v>
      </c>
      <c r="G92" s="41">
        <v>239.83333333333331</v>
      </c>
      <c r="H92" s="41">
        <v>237.66666666666666</v>
      </c>
      <c r="I92" s="41">
        <v>234.33333333333331</v>
      </c>
      <c r="J92" s="41">
        <v>245.33333333333331</v>
      </c>
      <c r="K92" s="41">
        <v>248.66666666666663</v>
      </c>
      <c r="L92" s="41">
        <v>250.83333333333331</v>
      </c>
      <c r="M92" s="31">
        <v>246.5</v>
      </c>
      <c r="N92" s="31">
        <v>241</v>
      </c>
      <c r="O92" s="42">
        <v>40916900</v>
      </c>
      <c r="P92" s="43">
        <v>-1.4926487051272483E-2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715.15</v>
      </c>
      <c r="F93" s="40">
        <v>712.86666666666667</v>
      </c>
      <c r="G93" s="41">
        <v>703.7833333333333</v>
      </c>
      <c r="H93" s="41">
        <v>692.41666666666663</v>
      </c>
      <c r="I93" s="41">
        <v>683.33333333333326</v>
      </c>
      <c r="J93" s="41">
        <v>724.23333333333335</v>
      </c>
      <c r="K93" s="41">
        <v>733.31666666666661</v>
      </c>
      <c r="L93" s="41">
        <v>744.68333333333339</v>
      </c>
      <c r="M93" s="31">
        <v>721.95</v>
      </c>
      <c r="N93" s="31">
        <v>701.5</v>
      </c>
      <c r="O93" s="42">
        <v>89267750</v>
      </c>
      <c r="P93" s="43">
        <v>-1.8192816635160682E-2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1542.75</v>
      </c>
      <c r="F94" s="40">
        <v>1538.2</v>
      </c>
      <c r="G94" s="41">
        <v>1528.4</v>
      </c>
      <c r="H94" s="41">
        <v>1514.05</v>
      </c>
      <c r="I94" s="41">
        <v>1504.25</v>
      </c>
      <c r="J94" s="41">
        <v>1552.5500000000002</v>
      </c>
      <c r="K94" s="41">
        <v>1562.35</v>
      </c>
      <c r="L94" s="41">
        <v>1576.7000000000003</v>
      </c>
      <c r="M94" s="31">
        <v>1548</v>
      </c>
      <c r="N94" s="31">
        <v>1523.85</v>
      </c>
      <c r="O94" s="42">
        <v>3572550</v>
      </c>
      <c r="P94" s="43">
        <v>-2.0964360587002098E-2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664</v>
      </c>
      <c r="F95" s="40">
        <v>661.73333333333335</v>
      </c>
      <c r="G95" s="41">
        <v>654.76666666666665</v>
      </c>
      <c r="H95" s="41">
        <v>645.5333333333333</v>
      </c>
      <c r="I95" s="41">
        <v>638.56666666666661</v>
      </c>
      <c r="J95" s="41">
        <v>670.9666666666667</v>
      </c>
      <c r="K95" s="41">
        <v>677.93333333333339</v>
      </c>
      <c r="L95" s="41">
        <v>687.16666666666674</v>
      </c>
      <c r="M95" s="31">
        <v>668.7</v>
      </c>
      <c r="N95" s="31">
        <v>652.5</v>
      </c>
      <c r="O95" s="42">
        <v>4498500</v>
      </c>
      <c r="P95" s="43">
        <v>-5.0648939537828425E-2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10.9</v>
      </c>
      <c r="F96" s="40">
        <v>11.066666666666668</v>
      </c>
      <c r="G96" s="41">
        <v>10.683333333333337</v>
      </c>
      <c r="H96" s="41">
        <v>10.466666666666669</v>
      </c>
      <c r="I96" s="41">
        <v>10.083333333333337</v>
      </c>
      <c r="J96" s="41">
        <v>11.283333333333337</v>
      </c>
      <c r="K96" s="41">
        <v>11.666666666666666</v>
      </c>
      <c r="L96" s="41">
        <v>11.883333333333336</v>
      </c>
      <c r="M96" s="31">
        <v>11.45</v>
      </c>
      <c r="N96" s="31">
        <v>10.85</v>
      </c>
      <c r="O96" s="42">
        <v>953890000</v>
      </c>
      <c r="P96" s="43">
        <v>-1.2965377372157033E-2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48</v>
      </c>
      <c r="F97" s="40">
        <v>48.15</v>
      </c>
      <c r="G97" s="41">
        <v>47.75</v>
      </c>
      <c r="H97" s="41">
        <v>47.5</v>
      </c>
      <c r="I97" s="41">
        <v>47.1</v>
      </c>
      <c r="J97" s="41">
        <v>48.4</v>
      </c>
      <c r="K97" s="41">
        <v>48.79999999999999</v>
      </c>
      <c r="L97" s="41">
        <v>49.05</v>
      </c>
      <c r="M97" s="31">
        <v>48.55</v>
      </c>
      <c r="N97" s="31">
        <v>47.9</v>
      </c>
      <c r="O97" s="42">
        <v>180500000</v>
      </c>
      <c r="P97" s="43">
        <v>4.2122999157540015E-4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784.1</v>
      </c>
      <c r="F98" s="40">
        <v>766.61666666666667</v>
      </c>
      <c r="G98" s="41">
        <v>731.38333333333333</v>
      </c>
      <c r="H98" s="41">
        <v>678.66666666666663</v>
      </c>
      <c r="I98" s="41">
        <v>643.43333333333328</v>
      </c>
      <c r="J98" s="41">
        <v>819.33333333333337</v>
      </c>
      <c r="K98" s="41">
        <v>854.56666666666672</v>
      </c>
      <c r="L98" s="41">
        <v>907.28333333333342</v>
      </c>
      <c r="M98" s="31">
        <v>801.85</v>
      </c>
      <c r="N98" s="31">
        <v>713.9</v>
      </c>
      <c r="O98" s="42">
        <v>9768750</v>
      </c>
      <c r="P98" s="43">
        <v>0.10945485519591142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516.85</v>
      </c>
      <c r="F99" s="40">
        <v>519.25</v>
      </c>
      <c r="G99" s="41">
        <v>514.1</v>
      </c>
      <c r="H99" s="41">
        <v>511.35</v>
      </c>
      <c r="I99" s="41">
        <v>506.20000000000005</v>
      </c>
      <c r="J99" s="41">
        <v>522</v>
      </c>
      <c r="K99" s="41">
        <v>527.15000000000009</v>
      </c>
      <c r="L99" s="41">
        <v>529.9</v>
      </c>
      <c r="M99" s="31">
        <v>524.4</v>
      </c>
      <c r="N99" s="31">
        <v>516.5</v>
      </c>
      <c r="O99" s="42">
        <v>14073125</v>
      </c>
      <c r="P99" s="43">
        <v>5.6243550051599589E-2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207</v>
      </c>
      <c r="F100" s="40">
        <v>206.91666666666666</v>
      </c>
      <c r="G100" s="41">
        <v>201.68333333333331</v>
      </c>
      <c r="H100" s="41">
        <v>196.36666666666665</v>
      </c>
      <c r="I100" s="41">
        <v>191.1333333333333</v>
      </c>
      <c r="J100" s="41">
        <v>212.23333333333332</v>
      </c>
      <c r="K100" s="41">
        <v>217.46666666666667</v>
      </c>
      <c r="L100" s="41">
        <v>222.78333333333333</v>
      </c>
      <c r="M100" s="31">
        <v>212.15</v>
      </c>
      <c r="N100" s="31">
        <v>201.6</v>
      </c>
      <c r="O100" s="42">
        <v>17550000</v>
      </c>
      <c r="P100" s="43">
        <v>-7.5975359342915813E-2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196.1</v>
      </c>
      <c r="F101" s="40">
        <v>196.21666666666667</v>
      </c>
      <c r="G101" s="41">
        <v>194.33333333333334</v>
      </c>
      <c r="H101" s="41">
        <v>192.56666666666666</v>
      </c>
      <c r="I101" s="41">
        <v>190.68333333333334</v>
      </c>
      <c r="J101" s="41">
        <v>197.98333333333335</v>
      </c>
      <c r="K101" s="41">
        <v>199.86666666666667</v>
      </c>
      <c r="L101" s="41">
        <v>201.63333333333335</v>
      </c>
      <c r="M101" s="31">
        <v>198.1</v>
      </c>
      <c r="N101" s="31">
        <v>194.45</v>
      </c>
      <c r="O101" s="42">
        <v>7818400</v>
      </c>
      <c r="P101" s="43">
        <v>5.1482059282371297E-2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8823.9</v>
      </c>
      <c r="F102" s="40">
        <v>8914.5833333333321</v>
      </c>
      <c r="G102" s="41">
        <v>8709.616666666665</v>
      </c>
      <c r="H102" s="41">
        <v>8595.3333333333321</v>
      </c>
      <c r="I102" s="41">
        <v>8390.366666666665</v>
      </c>
      <c r="J102" s="41">
        <v>9028.866666666665</v>
      </c>
      <c r="K102" s="41">
        <v>9233.8333333333321</v>
      </c>
      <c r="L102" s="41">
        <v>9348.116666666665</v>
      </c>
      <c r="M102" s="31">
        <v>9119.5499999999993</v>
      </c>
      <c r="N102" s="31">
        <v>8800.2999999999993</v>
      </c>
      <c r="O102" s="42">
        <v>227175</v>
      </c>
      <c r="P102" s="43">
        <v>-2.3218316672041276E-2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2055.65</v>
      </c>
      <c r="F103" s="40">
        <v>2046.3833333333334</v>
      </c>
      <c r="G103" s="41">
        <v>1948.8166666666671</v>
      </c>
      <c r="H103" s="41">
        <v>1841.9833333333336</v>
      </c>
      <c r="I103" s="41">
        <v>1744.4166666666672</v>
      </c>
      <c r="J103" s="41">
        <v>2153.2166666666672</v>
      </c>
      <c r="K103" s="41">
        <v>2250.7833333333328</v>
      </c>
      <c r="L103" s="41">
        <v>2357.6166666666668</v>
      </c>
      <c r="M103" s="31">
        <v>2143.9499999999998</v>
      </c>
      <c r="N103" s="31">
        <v>1939.55</v>
      </c>
      <c r="O103" s="42">
        <v>3829000</v>
      </c>
      <c r="P103" s="43">
        <v>-6.082904096149129E-2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1174.95</v>
      </c>
      <c r="F104" s="40">
        <v>1182.1666666666667</v>
      </c>
      <c r="G104" s="41">
        <v>1165.3333333333335</v>
      </c>
      <c r="H104" s="41">
        <v>1155.7166666666667</v>
      </c>
      <c r="I104" s="41">
        <v>1138.8833333333334</v>
      </c>
      <c r="J104" s="41">
        <v>1191.7833333333335</v>
      </c>
      <c r="K104" s="41">
        <v>1208.616666666667</v>
      </c>
      <c r="L104" s="41">
        <v>1218.2333333333336</v>
      </c>
      <c r="M104" s="31">
        <v>1199</v>
      </c>
      <c r="N104" s="31">
        <v>1172.55</v>
      </c>
      <c r="O104" s="42">
        <v>13860900</v>
      </c>
      <c r="P104" s="43">
        <v>-8.625683939491471E-3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304.75</v>
      </c>
      <c r="F105" s="40">
        <v>301.9666666666667</v>
      </c>
      <c r="G105" s="41">
        <v>295.48333333333341</v>
      </c>
      <c r="H105" s="41">
        <v>286.2166666666667</v>
      </c>
      <c r="I105" s="41">
        <v>279.73333333333341</v>
      </c>
      <c r="J105" s="41">
        <v>311.23333333333341</v>
      </c>
      <c r="K105" s="41">
        <v>317.71666666666675</v>
      </c>
      <c r="L105" s="41">
        <v>326.98333333333341</v>
      </c>
      <c r="M105" s="31">
        <v>308.45</v>
      </c>
      <c r="N105" s="31">
        <v>292.7</v>
      </c>
      <c r="O105" s="42">
        <v>13171200</v>
      </c>
      <c r="P105" s="43">
        <v>-0.10841546626231995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1686.05</v>
      </c>
      <c r="F106" s="40">
        <v>1687.7</v>
      </c>
      <c r="G106" s="41">
        <v>1654.5</v>
      </c>
      <c r="H106" s="41">
        <v>1622.95</v>
      </c>
      <c r="I106" s="41">
        <v>1589.75</v>
      </c>
      <c r="J106" s="41">
        <v>1719.25</v>
      </c>
      <c r="K106" s="41">
        <v>1752.4500000000003</v>
      </c>
      <c r="L106" s="41">
        <v>1784</v>
      </c>
      <c r="M106" s="31">
        <v>1720.9</v>
      </c>
      <c r="N106" s="31">
        <v>1656.15</v>
      </c>
      <c r="O106" s="42">
        <v>42945600</v>
      </c>
      <c r="P106" s="43">
        <v>8.702123135801719E-2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132.19999999999999</v>
      </c>
      <c r="F107" s="40">
        <v>132.81666666666669</v>
      </c>
      <c r="G107" s="41">
        <v>131.23333333333338</v>
      </c>
      <c r="H107" s="41">
        <v>130.26666666666668</v>
      </c>
      <c r="I107" s="41">
        <v>128.68333333333337</v>
      </c>
      <c r="J107" s="41">
        <v>133.78333333333339</v>
      </c>
      <c r="K107" s="41">
        <v>135.3666666666667</v>
      </c>
      <c r="L107" s="41">
        <v>136.3333333333334</v>
      </c>
      <c r="M107" s="31">
        <v>134.4</v>
      </c>
      <c r="N107" s="31">
        <v>131.85</v>
      </c>
      <c r="O107" s="42">
        <v>41866500</v>
      </c>
      <c r="P107" s="43">
        <v>2.5636942675159237E-2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2352.9499999999998</v>
      </c>
      <c r="F108" s="40">
        <v>2335.1333333333332</v>
      </c>
      <c r="G108" s="41">
        <v>2300.2666666666664</v>
      </c>
      <c r="H108" s="41">
        <v>2247.583333333333</v>
      </c>
      <c r="I108" s="41">
        <v>2212.7166666666662</v>
      </c>
      <c r="J108" s="41">
        <v>2387.8166666666666</v>
      </c>
      <c r="K108" s="41">
        <v>2422.6833333333334</v>
      </c>
      <c r="L108" s="41">
        <v>2475.3666666666668</v>
      </c>
      <c r="M108" s="31">
        <v>2370</v>
      </c>
      <c r="N108" s="31">
        <v>2282.4499999999998</v>
      </c>
      <c r="O108" s="42">
        <v>851175</v>
      </c>
      <c r="P108" s="43">
        <v>1.2038523274478331E-2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4791.8500000000004</v>
      </c>
      <c r="F109" s="40">
        <v>4826.55</v>
      </c>
      <c r="G109" s="41">
        <v>4722</v>
      </c>
      <c r="H109" s="41">
        <v>4652.1499999999996</v>
      </c>
      <c r="I109" s="41">
        <v>4547.5999999999995</v>
      </c>
      <c r="J109" s="41">
        <v>4896.4000000000005</v>
      </c>
      <c r="K109" s="41">
        <v>5000.9500000000016</v>
      </c>
      <c r="L109" s="41">
        <v>5070.8000000000011</v>
      </c>
      <c r="M109" s="31">
        <v>4931.1000000000004</v>
      </c>
      <c r="N109" s="31">
        <v>4756.7</v>
      </c>
      <c r="O109" s="42">
        <v>2757950</v>
      </c>
      <c r="P109" s="43">
        <v>-0.16146245059288539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239</v>
      </c>
      <c r="F110" s="40">
        <v>237.4</v>
      </c>
      <c r="G110" s="41">
        <v>234.25</v>
      </c>
      <c r="H110" s="41">
        <v>229.5</v>
      </c>
      <c r="I110" s="41">
        <v>226.35</v>
      </c>
      <c r="J110" s="41">
        <v>242.15</v>
      </c>
      <c r="K110" s="41">
        <v>245.30000000000004</v>
      </c>
      <c r="L110" s="41">
        <v>250.05</v>
      </c>
      <c r="M110" s="31">
        <v>240.55</v>
      </c>
      <c r="N110" s="31">
        <v>232.65</v>
      </c>
      <c r="O110" s="42">
        <v>192403200</v>
      </c>
      <c r="P110" s="43">
        <v>7.0007369196757553E-3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414.1</v>
      </c>
      <c r="F111" s="40">
        <v>416.75</v>
      </c>
      <c r="G111" s="41">
        <v>410.15</v>
      </c>
      <c r="H111" s="41">
        <v>406.2</v>
      </c>
      <c r="I111" s="41">
        <v>399.59999999999997</v>
      </c>
      <c r="J111" s="41">
        <v>420.7</v>
      </c>
      <c r="K111" s="41">
        <v>427.3</v>
      </c>
      <c r="L111" s="41">
        <v>431.25</v>
      </c>
      <c r="M111" s="31">
        <v>423.35</v>
      </c>
      <c r="N111" s="31">
        <v>412.8</v>
      </c>
      <c r="O111" s="42">
        <v>40400000</v>
      </c>
      <c r="P111" s="43">
        <v>-7.8585461689587421E-3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3457.2</v>
      </c>
      <c r="F112" s="40">
        <v>3478.0166666666664</v>
      </c>
      <c r="G112" s="41">
        <v>3356.333333333333</v>
      </c>
      <c r="H112" s="41">
        <v>3255.4666666666667</v>
      </c>
      <c r="I112" s="41">
        <v>3133.7833333333333</v>
      </c>
      <c r="J112" s="41">
        <v>3578.8833333333328</v>
      </c>
      <c r="K112" s="41">
        <v>3700.5666666666662</v>
      </c>
      <c r="L112" s="41">
        <v>3801.4333333333325</v>
      </c>
      <c r="M112" s="31">
        <v>3599.7</v>
      </c>
      <c r="N112" s="31">
        <v>3377.15</v>
      </c>
      <c r="O112" s="42">
        <v>80675</v>
      </c>
      <c r="P112" s="43">
        <v>0.14392059553349876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675.55</v>
      </c>
      <c r="F113" s="40">
        <v>674.88333333333333</v>
      </c>
      <c r="G113" s="41">
        <v>668.76666666666665</v>
      </c>
      <c r="H113" s="41">
        <v>661.98333333333335</v>
      </c>
      <c r="I113" s="41">
        <v>655.86666666666667</v>
      </c>
      <c r="J113" s="41">
        <v>681.66666666666663</v>
      </c>
      <c r="K113" s="41">
        <v>687.78333333333319</v>
      </c>
      <c r="L113" s="41">
        <v>694.56666666666661</v>
      </c>
      <c r="M113" s="31">
        <v>681</v>
      </c>
      <c r="N113" s="31">
        <v>668.1</v>
      </c>
      <c r="O113" s="42">
        <v>45090000</v>
      </c>
      <c r="P113" s="43">
        <v>-3.9401783146390569E-2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4077.35</v>
      </c>
      <c r="F114" s="40">
        <v>4085.2166666666672</v>
      </c>
      <c r="G114" s="41">
        <v>4020.4333333333343</v>
      </c>
      <c r="H114" s="41">
        <v>3963.5166666666673</v>
      </c>
      <c r="I114" s="41">
        <v>3898.7333333333345</v>
      </c>
      <c r="J114" s="41">
        <v>4142.1333333333341</v>
      </c>
      <c r="K114" s="41">
        <v>4206.916666666667</v>
      </c>
      <c r="L114" s="41">
        <v>4263.8333333333339</v>
      </c>
      <c r="M114" s="31">
        <v>4150</v>
      </c>
      <c r="N114" s="31">
        <v>4028.3</v>
      </c>
      <c r="O114" s="42">
        <v>1822250</v>
      </c>
      <c r="P114" s="43">
        <v>5.4907343857240904E-4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1977.75</v>
      </c>
      <c r="F115" s="40">
        <v>1981.4166666666667</v>
      </c>
      <c r="G115" s="41">
        <v>1953.2833333333335</v>
      </c>
      <c r="H115" s="41">
        <v>1928.8166666666668</v>
      </c>
      <c r="I115" s="41">
        <v>1900.6833333333336</v>
      </c>
      <c r="J115" s="41">
        <v>2005.8833333333334</v>
      </c>
      <c r="K115" s="41">
        <v>2034.0166666666667</v>
      </c>
      <c r="L115" s="41">
        <v>2058.4833333333336</v>
      </c>
      <c r="M115" s="31">
        <v>2009.55</v>
      </c>
      <c r="N115" s="31">
        <v>1956.95</v>
      </c>
      <c r="O115" s="42">
        <v>12759200</v>
      </c>
      <c r="P115" s="43">
        <v>-2.9039327894800925E-2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91.3</v>
      </c>
      <c r="F116" s="40">
        <v>91.633333333333326</v>
      </c>
      <c r="G116" s="41">
        <v>90.666666666666657</v>
      </c>
      <c r="H116" s="41">
        <v>90.033333333333331</v>
      </c>
      <c r="I116" s="41">
        <v>89.066666666666663</v>
      </c>
      <c r="J116" s="41">
        <v>92.266666666666652</v>
      </c>
      <c r="K116" s="41">
        <v>93.23333333333332</v>
      </c>
      <c r="L116" s="41">
        <v>93.866666666666646</v>
      </c>
      <c r="M116" s="31">
        <v>92.6</v>
      </c>
      <c r="N116" s="31">
        <v>91</v>
      </c>
      <c r="O116" s="42">
        <v>67367276</v>
      </c>
      <c r="P116" s="43">
        <v>1.4650537634408602E-2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3706.05</v>
      </c>
      <c r="F117" s="40">
        <v>3696.3166666666671</v>
      </c>
      <c r="G117" s="41">
        <v>3653.6333333333341</v>
      </c>
      <c r="H117" s="41">
        <v>3601.2166666666672</v>
      </c>
      <c r="I117" s="41">
        <v>3558.5333333333342</v>
      </c>
      <c r="J117" s="41">
        <v>3748.733333333334</v>
      </c>
      <c r="K117" s="41">
        <v>3791.4166666666674</v>
      </c>
      <c r="L117" s="41">
        <v>3843.8333333333339</v>
      </c>
      <c r="M117" s="31">
        <v>3739</v>
      </c>
      <c r="N117" s="31">
        <v>3643.9</v>
      </c>
      <c r="O117" s="42">
        <v>727750</v>
      </c>
      <c r="P117" s="43">
        <v>-1.4890016920473773E-2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445.7</v>
      </c>
      <c r="F118" s="40">
        <v>445.36666666666662</v>
      </c>
      <c r="G118" s="41">
        <v>442.03333333333325</v>
      </c>
      <c r="H118" s="41">
        <v>438.36666666666662</v>
      </c>
      <c r="I118" s="41">
        <v>435.03333333333325</v>
      </c>
      <c r="J118" s="41">
        <v>449.03333333333325</v>
      </c>
      <c r="K118" s="41">
        <v>452.36666666666662</v>
      </c>
      <c r="L118" s="41">
        <v>456.03333333333325</v>
      </c>
      <c r="M118" s="31">
        <v>448.7</v>
      </c>
      <c r="N118" s="31">
        <v>441.7</v>
      </c>
      <c r="O118" s="42">
        <v>17672000</v>
      </c>
      <c r="P118" s="43">
        <v>4.7759836251989995E-3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1724.6</v>
      </c>
      <c r="F119" s="40">
        <v>1732.1666666666667</v>
      </c>
      <c r="G119" s="41">
        <v>1714.5333333333335</v>
      </c>
      <c r="H119" s="41">
        <v>1704.4666666666667</v>
      </c>
      <c r="I119" s="41">
        <v>1686.8333333333335</v>
      </c>
      <c r="J119" s="41">
        <v>1742.2333333333336</v>
      </c>
      <c r="K119" s="41">
        <v>1759.8666666666668</v>
      </c>
      <c r="L119" s="41">
        <v>1769.9333333333336</v>
      </c>
      <c r="M119" s="31">
        <v>1749.8</v>
      </c>
      <c r="N119" s="31">
        <v>1722.1</v>
      </c>
      <c r="O119" s="42">
        <v>11667900</v>
      </c>
      <c r="P119" s="43">
        <v>2.0245913782035454E-3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5866.35</v>
      </c>
      <c r="F120" s="40">
        <v>5804.6499999999987</v>
      </c>
      <c r="G120" s="41">
        <v>5644.3499999999976</v>
      </c>
      <c r="H120" s="41">
        <v>5422.3499999999985</v>
      </c>
      <c r="I120" s="41">
        <v>5262.0499999999975</v>
      </c>
      <c r="J120" s="41">
        <v>6026.6499999999978</v>
      </c>
      <c r="K120" s="41">
        <v>6186.9499999999989</v>
      </c>
      <c r="L120" s="41">
        <v>6408.949999999998</v>
      </c>
      <c r="M120" s="31">
        <v>5964.95</v>
      </c>
      <c r="N120" s="31">
        <v>5582.65</v>
      </c>
      <c r="O120" s="42">
        <v>663450</v>
      </c>
      <c r="P120" s="43">
        <v>6.5999089667728725E-3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4678.95</v>
      </c>
      <c r="F121" s="40">
        <v>4631.9999999999991</v>
      </c>
      <c r="G121" s="41">
        <v>4509.0999999999985</v>
      </c>
      <c r="H121" s="41">
        <v>4339.2499999999991</v>
      </c>
      <c r="I121" s="41">
        <v>4216.3499999999985</v>
      </c>
      <c r="J121" s="41">
        <v>4801.8499999999985</v>
      </c>
      <c r="K121" s="41">
        <v>4924.7499999999982</v>
      </c>
      <c r="L121" s="41">
        <v>5094.5999999999985</v>
      </c>
      <c r="M121" s="31">
        <v>4754.8999999999996</v>
      </c>
      <c r="N121" s="31">
        <v>4462.1499999999996</v>
      </c>
      <c r="O121" s="42">
        <v>637000</v>
      </c>
      <c r="P121" s="43">
        <v>-1.6671812287743129E-2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963.4</v>
      </c>
      <c r="F122" s="40">
        <v>958.63333333333333</v>
      </c>
      <c r="G122" s="41">
        <v>951.26666666666665</v>
      </c>
      <c r="H122" s="41">
        <v>939.13333333333333</v>
      </c>
      <c r="I122" s="41">
        <v>931.76666666666665</v>
      </c>
      <c r="J122" s="41">
        <v>970.76666666666665</v>
      </c>
      <c r="K122" s="41">
        <v>978.13333333333321</v>
      </c>
      <c r="L122" s="41">
        <v>990.26666666666665</v>
      </c>
      <c r="M122" s="31">
        <v>966</v>
      </c>
      <c r="N122" s="31">
        <v>946.5</v>
      </c>
      <c r="O122" s="42">
        <v>11022800</v>
      </c>
      <c r="P122" s="43">
        <v>-3.6123086071056937E-2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896.05</v>
      </c>
      <c r="F123" s="40">
        <v>894.2833333333333</v>
      </c>
      <c r="G123" s="41">
        <v>884.76666666666665</v>
      </c>
      <c r="H123" s="41">
        <v>873.48333333333335</v>
      </c>
      <c r="I123" s="41">
        <v>863.9666666666667</v>
      </c>
      <c r="J123" s="41">
        <v>905.56666666666661</v>
      </c>
      <c r="K123" s="41">
        <v>915.08333333333326</v>
      </c>
      <c r="L123" s="41">
        <v>926.36666666666656</v>
      </c>
      <c r="M123" s="31">
        <v>903.8</v>
      </c>
      <c r="N123" s="31">
        <v>883</v>
      </c>
      <c r="O123" s="42">
        <v>10584700</v>
      </c>
      <c r="P123" s="43">
        <v>-3.3863650884927481E-2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185.85</v>
      </c>
      <c r="F124" s="40">
        <v>186.23333333333335</v>
      </c>
      <c r="G124" s="41">
        <v>184.4666666666667</v>
      </c>
      <c r="H124" s="41">
        <v>183.08333333333334</v>
      </c>
      <c r="I124" s="41">
        <v>181.31666666666669</v>
      </c>
      <c r="J124" s="41">
        <v>187.6166666666667</v>
      </c>
      <c r="K124" s="41">
        <v>189.38333333333335</v>
      </c>
      <c r="L124" s="41">
        <v>190.76666666666671</v>
      </c>
      <c r="M124" s="31">
        <v>188</v>
      </c>
      <c r="N124" s="31">
        <v>184.85</v>
      </c>
      <c r="O124" s="42">
        <v>22040000</v>
      </c>
      <c r="P124" s="43">
        <v>-2.2009229676961305E-2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194</v>
      </c>
      <c r="F125" s="40">
        <v>195.08333333333334</v>
      </c>
      <c r="G125" s="41">
        <v>192.41666666666669</v>
      </c>
      <c r="H125" s="41">
        <v>190.83333333333334</v>
      </c>
      <c r="I125" s="41">
        <v>188.16666666666669</v>
      </c>
      <c r="J125" s="41">
        <v>196.66666666666669</v>
      </c>
      <c r="K125" s="41">
        <v>199.33333333333337</v>
      </c>
      <c r="L125" s="41">
        <v>200.91666666666669</v>
      </c>
      <c r="M125" s="31">
        <v>197.75</v>
      </c>
      <c r="N125" s="31">
        <v>193.5</v>
      </c>
      <c r="O125" s="42">
        <v>19308000</v>
      </c>
      <c r="P125" s="43">
        <v>-1.439509954058193E-2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570.9</v>
      </c>
      <c r="F126" s="40">
        <v>569</v>
      </c>
      <c r="G126" s="41">
        <v>564.25</v>
      </c>
      <c r="H126" s="41">
        <v>557.6</v>
      </c>
      <c r="I126" s="41">
        <v>552.85</v>
      </c>
      <c r="J126" s="41">
        <v>575.65</v>
      </c>
      <c r="K126" s="41">
        <v>580.4</v>
      </c>
      <c r="L126" s="41">
        <v>587.04999999999995</v>
      </c>
      <c r="M126" s="31">
        <v>573.75</v>
      </c>
      <c r="N126" s="31">
        <v>562.35</v>
      </c>
      <c r="O126" s="42">
        <v>8020000</v>
      </c>
      <c r="P126" s="43">
        <v>-3.2569360675512665E-2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7703.9</v>
      </c>
      <c r="F127" s="40">
        <v>7649.8166666666657</v>
      </c>
      <c r="G127" s="41">
        <v>7504.6833333333316</v>
      </c>
      <c r="H127" s="41">
        <v>7305.4666666666662</v>
      </c>
      <c r="I127" s="41">
        <v>7160.3333333333321</v>
      </c>
      <c r="J127" s="41">
        <v>7849.033333333331</v>
      </c>
      <c r="K127" s="41">
        <v>7994.1666666666661</v>
      </c>
      <c r="L127" s="41">
        <v>8193.3833333333314</v>
      </c>
      <c r="M127" s="31">
        <v>7794.95</v>
      </c>
      <c r="N127" s="31">
        <v>7450.6</v>
      </c>
      <c r="O127" s="42">
        <v>2617200</v>
      </c>
      <c r="P127" s="43">
        <v>-4.3490972882099264E-2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899.7</v>
      </c>
      <c r="F128" s="40">
        <v>906.4666666666667</v>
      </c>
      <c r="G128" s="41">
        <v>890.73333333333335</v>
      </c>
      <c r="H128" s="41">
        <v>881.76666666666665</v>
      </c>
      <c r="I128" s="41">
        <v>866.0333333333333</v>
      </c>
      <c r="J128" s="41">
        <v>915.43333333333339</v>
      </c>
      <c r="K128" s="41">
        <v>931.16666666666674</v>
      </c>
      <c r="L128" s="41">
        <v>940.13333333333344</v>
      </c>
      <c r="M128" s="31">
        <v>922.2</v>
      </c>
      <c r="N128" s="31">
        <v>897.5</v>
      </c>
      <c r="O128" s="42">
        <v>15100000</v>
      </c>
      <c r="P128" s="43">
        <v>1.1725293132328308E-2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2035.55</v>
      </c>
      <c r="F129" s="40">
        <v>2024.5666666666666</v>
      </c>
      <c r="G129" s="41">
        <v>1955.6833333333334</v>
      </c>
      <c r="H129" s="41">
        <v>1875.8166666666668</v>
      </c>
      <c r="I129" s="41">
        <v>1806.9333333333336</v>
      </c>
      <c r="J129" s="41">
        <v>2104.4333333333334</v>
      </c>
      <c r="K129" s="41">
        <v>2173.3166666666666</v>
      </c>
      <c r="L129" s="41">
        <v>2253.1833333333329</v>
      </c>
      <c r="M129" s="31">
        <v>2093.4499999999998</v>
      </c>
      <c r="N129" s="31">
        <v>1944.7</v>
      </c>
      <c r="O129" s="42">
        <v>2006550</v>
      </c>
      <c r="P129" s="43">
        <v>-4.2425254718556876E-2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2755.4</v>
      </c>
      <c r="F130" s="40">
        <v>2759.2833333333333</v>
      </c>
      <c r="G130" s="41">
        <v>2734.3666666666668</v>
      </c>
      <c r="H130" s="41">
        <v>2713.3333333333335</v>
      </c>
      <c r="I130" s="41">
        <v>2688.416666666667</v>
      </c>
      <c r="J130" s="41">
        <v>2780.3166666666666</v>
      </c>
      <c r="K130" s="41">
        <v>2805.2333333333336</v>
      </c>
      <c r="L130" s="41">
        <v>2826.2666666666664</v>
      </c>
      <c r="M130" s="31">
        <v>2784.2</v>
      </c>
      <c r="N130" s="31">
        <v>2738.25</v>
      </c>
      <c r="O130" s="42">
        <v>652200</v>
      </c>
      <c r="P130" s="43">
        <v>-2.1419828641370867E-3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997.5</v>
      </c>
      <c r="F131" s="40">
        <v>1000.1666666666666</v>
      </c>
      <c r="G131" s="41">
        <v>987.33333333333326</v>
      </c>
      <c r="H131" s="41">
        <v>977.16666666666663</v>
      </c>
      <c r="I131" s="41">
        <v>964.33333333333326</v>
      </c>
      <c r="J131" s="41">
        <v>1010.3333333333333</v>
      </c>
      <c r="K131" s="41">
        <v>1023.1666666666665</v>
      </c>
      <c r="L131" s="41">
        <v>1033.3333333333333</v>
      </c>
      <c r="M131" s="31">
        <v>1013</v>
      </c>
      <c r="N131" s="31">
        <v>990</v>
      </c>
      <c r="O131" s="42">
        <v>2455050</v>
      </c>
      <c r="P131" s="43">
        <v>3.4227820372398687E-2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1074.45</v>
      </c>
      <c r="F132" s="40">
        <v>1074.0999999999999</v>
      </c>
      <c r="G132" s="41">
        <v>1068.6999999999998</v>
      </c>
      <c r="H132" s="41">
        <v>1062.9499999999998</v>
      </c>
      <c r="I132" s="41">
        <v>1057.5499999999997</v>
      </c>
      <c r="J132" s="41">
        <v>1079.8499999999999</v>
      </c>
      <c r="K132" s="41">
        <v>1085.25</v>
      </c>
      <c r="L132" s="41">
        <v>1091</v>
      </c>
      <c r="M132" s="31">
        <v>1079.5</v>
      </c>
      <c r="N132" s="31">
        <v>1068.3499999999999</v>
      </c>
      <c r="O132" s="42">
        <v>3961800</v>
      </c>
      <c r="P132" s="43">
        <v>5.175825848683209E-3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4275.8999999999996</v>
      </c>
      <c r="F133" s="40">
        <v>4282.5999999999995</v>
      </c>
      <c r="G133" s="41">
        <v>4163.2999999999993</v>
      </c>
      <c r="H133" s="41">
        <v>4050.7</v>
      </c>
      <c r="I133" s="41">
        <v>3931.3999999999996</v>
      </c>
      <c r="J133" s="41">
        <v>4395.1999999999989</v>
      </c>
      <c r="K133" s="41">
        <v>4514.5</v>
      </c>
      <c r="L133" s="41">
        <v>4627.0999999999985</v>
      </c>
      <c r="M133" s="31">
        <v>4401.8999999999996</v>
      </c>
      <c r="N133" s="31">
        <v>4170</v>
      </c>
      <c r="O133" s="42">
        <v>2981600</v>
      </c>
      <c r="P133" s="43">
        <v>0.11370088151800388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241.55</v>
      </c>
      <c r="F134" s="40">
        <v>243.43333333333331</v>
      </c>
      <c r="G134" s="41">
        <v>236.16666666666663</v>
      </c>
      <c r="H134" s="41">
        <v>230.78333333333333</v>
      </c>
      <c r="I134" s="41">
        <v>223.51666666666665</v>
      </c>
      <c r="J134" s="41">
        <v>248.81666666666661</v>
      </c>
      <c r="K134" s="41">
        <v>256.08333333333331</v>
      </c>
      <c r="L134" s="41">
        <v>261.46666666666658</v>
      </c>
      <c r="M134" s="31">
        <v>250.7</v>
      </c>
      <c r="N134" s="31">
        <v>238.05</v>
      </c>
      <c r="O134" s="42">
        <v>33141500</v>
      </c>
      <c r="P134" s="43">
        <v>-2.0482052343022656E-2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3107.65</v>
      </c>
      <c r="F135" s="40">
        <v>3080.9499999999994</v>
      </c>
      <c r="G135" s="41">
        <v>2961.8999999999987</v>
      </c>
      <c r="H135" s="41">
        <v>2816.1499999999992</v>
      </c>
      <c r="I135" s="41">
        <v>2697.0999999999985</v>
      </c>
      <c r="J135" s="41">
        <v>3226.6999999999989</v>
      </c>
      <c r="K135" s="41">
        <v>3345.7499999999991</v>
      </c>
      <c r="L135" s="41">
        <v>3491.4999999999991</v>
      </c>
      <c r="M135" s="31">
        <v>3200</v>
      </c>
      <c r="N135" s="31">
        <v>2935.2</v>
      </c>
      <c r="O135" s="42">
        <v>2130375</v>
      </c>
      <c r="P135" s="43">
        <v>-0.08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85327.85</v>
      </c>
      <c r="F136" s="40">
        <v>86126.016666666663</v>
      </c>
      <c r="G136" s="41">
        <v>84308.033333333326</v>
      </c>
      <c r="H136" s="41">
        <v>83288.21666666666</v>
      </c>
      <c r="I136" s="41">
        <v>81470.233333333323</v>
      </c>
      <c r="J136" s="41">
        <v>87145.833333333328</v>
      </c>
      <c r="K136" s="41">
        <v>88963.816666666666</v>
      </c>
      <c r="L136" s="41">
        <v>89983.633333333331</v>
      </c>
      <c r="M136" s="31">
        <v>87944</v>
      </c>
      <c r="N136" s="31">
        <v>85106.2</v>
      </c>
      <c r="O136" s="42">
        <v>66230</v>
      </c>
      <c r="P136" s="43">
        <v>1.8453021682300477E-2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1539.7</v>
      </c>
      <c r="F137" s="40">
        <v>1537.8999999999999</v>
      </c>
      <c r="G137" s="41">
        <v>1513.8499999999997</v>
      </c>
      <c r="H137" s="41">
        <v>1487.9999999999998</v>
      </c>
      <c r="I137" s="41">
        <v>1463.9499999999996</v>
      </c>
      <c r="J137" s="41">
        <v>1563.7499999999998</v>
      </c>
      <c r="K137" s="41">
        <v>1587.8</v>
      </c>
      <c r="L137" s="41">
        <v>1613.6499999999999</v>
      </c>
      <c r="M137" s="31">
        <v>1561.95</v>
      </c>
      <c r="N137" s="31">
        <v>1512.05</v>
      </c>
      <c r="O137" s="42">
        <v>3969000</v>
      </c>
      <c r="P137" s="43">
        <v>-4.1400075272864136E-3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443.45</v>
      </c>
      <c r="F138" s="40">
        <v>445.61666666666662</v>
      </c>
      <c r="G138" s="41">
        <v>438.03333333333325</v>
      </c>
      <c r="H138" s="41">
        <v>432.61666666666662</v>
      </c>
      <c r="I138" s="41">
        <v>425.03333333333325</v>
      </c>
      <c r="J138" s="41">
        <v>451.03333333333325</v>
      </c>
      <c r="K138" s="41">
        <v>458.61666666666662</v>
      </c>
      <c r="L138" s="41">
        <v>464.03333333333325</v>
      </c>
      <c r="M138" s="31">
        <v>453.2</v>
      </c>
      <c r="N138" s="31">
        <v>440.2</v>
      </c>
      <c r="O138" s="42">
        <v>2966400</v>
      </c>
      <c r="P138" s="43">
        <v>5.7012542759407071E-2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96.4</v>
      </c>
      <c r="F139" s="40">
        <v>96.933333333333337</v>
      </c>
      <c r="G139" s="41">
        <v>95.616666666666674</v>
      </c>
      <c r="H139" s="41">
        <v>94.833333333333343</v>
      </c>
      <c r="I139" s="41">
        <v>93.51666666666668</v>
      </c>
      <c r="J139" s="41">
        <v>97.716666666666669</v>
      </c>
      <c r="K139" s="41">
        <v>99.033333333333331</v>
      </c>
      <c r="L139" s="41">
        <v>99.816666666666663</v>
      </c>
      <c r="M139" s="31">
        <v>98.25</v>
      </c>
      <c r="N139" s="31">
        <v>96.15</v>
      </c>
      <c r="O139" s="42">
        <v>105349000</v>
      </c>
      <c r="P139" s="43">
        <v>-1.4628716807123548E-2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6659.5</v>
      </c>
      <c r="F140" s="40">
        <v>6634.7333333333336</v>
      </c>
      <c r="G140" s="41">
        <v>6510.2166666666672</v>
      </c>
      <c r="H140" s="41">
        <v>6360.9333333333334</v>
      </c>
      <c r="I140" s="41">
        <v>6236.416666666667</v>
      </c>
      <c r="J140" s="41">
        <v>6784.0166666666673</v>
      </c>
      <c r="K140" s="41">
        <v>6908.5333333333338</v>
      </c>
      <c r="L140" s="41">
        <v>7057.8166666666675</v>
      </c>
      <c r="M140" s="31">
        <v>6759.25</v>
      </c>
      <c r="N140" s="31">
        <v>6485.45</v>
      </c>
      <c r="O140" s="42">
        <v>978500</v>
      </c>
      <c r="P140" s="43">
        <v>-6.3467885250063465E-3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3944.85</v>
      </c>
      <c r="F141" s="40">
        <v>3978.2666666666664</v>
      </c>
      <c r="G141" s="41">
        <v>3891.6333333333328</v>
      </c>
      <c r="H141" s="41">
        <v>3838.4166666666665</v>
      </c>
      <c r="I141" s="41">
        <v>3751.7833333333328</v>
      </c>
      <c r="J141" s="41">
        <v>4031.4833333333327</v>
      </c>
      <c r="K141" s="41">
        <v>4118.1166666666659</v>
      </c>
      <c r="L141" s="41">
        <v>4171.3333333333321</v>
      </c>
      <c r="M141" s="31">
        <v>4064.9</v>
      </c>
      <c r="N141" s="31">
        <v>3925.05</v>
      </c>
      <c r="O141" s="42">
        <v>720675</v>
      </c>
      <c r="P141" s="43">
        <v>1.6502697556331325E-2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19094.650000000001</v>
      </c>
      <c r="F142" s="40">
        <v>19099.300000000003</v>
      </c>
      <c r="G142" s="41">
        <v>19003.650000000005</v>
      </c>
      <c r="H142" s="41">
        <v>18912.650000000001</v>
      </c>
      <c r="I142" s="41">
        <v>18817.000000000004</v>
      </c>
      <c r="J142" s="41">
        <v>19190.300000000007</v>
      </c>
      <c r="K142" s="41">
        <v>19285.95</v>
      </c>
      <c r="L142" s="41">
        <v>19376.950000000008</v>
      </c>
      <c r="M142" s="31">
        <v>19194.95</v>
      </c>
      <c r="N142" s="31">
        <v>19008.3</v>
      </c>
      <c r="O142" s="42">
        <v>304150</v>
      </c>
      <c r="P142" s="43">
        <v>-2.4065458045884808E-2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153.80000000000001</v>
      </c>
      <c r="F143" s="40">
        <v>151.66666666666666</v>
      </c>
      <c r="G143" s="41">
        <v>148.48333333333332</v>
      </c>
      <c r="H143" s="41">
        <v>143.16666666666666</v>
      </c>
      <c r="I143" s="41">
        <v>139.98333333333332</v>
      </c>
      <c r="J143" s="41">
        <v>156.98333333333332</v>
      </c>
      <c r="K143" s="41">
        <v>160.16666666666666</v>
      </c>
      <c r="L143" s="41">
        <v>165.48333333333332</v>
      </c>
      <c r="M143" s="31">
        <v>154.85</v>
      </c>
      <c r="N143" s="31">
        <v>146.35</v>
      </c>
      <c r="O143" s="42">
        <v>115112700</v>
      </c>
      <c r="P143" s="43">
        <v>-6.8212035377767499E-3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145.30000000000001</v>
      </c>
      <c r="F144" s="40">
        <v>144.01666666666668</v>
      </c>
      <c r="G144" s="41">
        <v>141.38333333333335</v>
      </c>
      <c r="H144" s="41">
        <v>137.46666666666667</v>
      </c>
      <c r="I144" s="41">
        <v>134.83333333333334</v>
      </c>
      <c r="J144" s="41">
        <v>147.93333333333337</v>
      </c>
      <c r="K144" s="41">
        <v>150.56666666666669</v>
      </c>
      <c r="L144" s="41">
        <v>154.48333333333338</v>
      </c>
      <c r="M144" s="31">
        <v>146.65</v>
      </c>
      <c r="N144" s="31">
        <v>140.1</v>
      </c>
      <c r="O144" s="42">
        <v>60306000</v>
      </c>
      <c r="P144" s="43">
        <v>8.5684966649563876E-2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966.5</v>
      </c>
      <c r="F145" s="40">
        <v>963.33333333333337</v>
      </c>
      <c r="G145" s="41">
        <v>923.91666666666674</v>
      </c>
      <c r="H145" s="41">
        <v>881.33333333333337</v>
      </c>
      <c r="I145" s="41">
        <v>841.91666666666674</v>
      </c>
      <c r="J145" s="41">
        <v>1005.9166666666667</v>
      </c>
      <c r="K145" s="41">
        <v>1045.3333333333335</v>
      </c>
      <c r="L145" s="41">
        <v>1087.9166666666667</v>
      </c>
      <c r="M145" s="31">
        <v>1002.75</v>
      </c>
      <c r="N145" s="31">
        <v>920.75</v>
      </c>
      <c r="O145" s="42">
        <v>1472100</v>
      </c>
      <c r="P145" s="43">
        <v>3.0377266046055854E-2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4761.5</v>
      </c>
      <c r="F146" s="40">
        <v>4738.55</v>
      </c>
      <c r="G146" s="41">
        <v>4693.1000000000004</v>
      </c>
      <c r="H146" s="41">
        <v>4624.7</v>
      </c>
      <c r="I146" s="41">
        <v>4579.25</v>
      </c>
      <c r="J146" s="41">
        <v>4806.9500000000007</v>
      </c>
      <c r="K146" s="41">
        <v>4852.3999999999996</v>
      </c>
      <c r="L146" s="41">
        <v>4920.8000000000011</v>
      </c>
      <c r="M146" s="31">
        <v>4784</v>
      </c>
      <c r="N146" s="31">
        <v>4670.1499999999996</v>
      </c>
      <c r="O146" s="42">
        <v>742000</v>
      </c>
      <c r="P146" s="43">
        <v>1.3834329632792484E-2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165.85</v>
      </c>
      <c r="F147" s="40">
        <v>165.28333333333333</v>
      </c>
      <c r="G147" s="41">
        <v>163.76666666666665</v>
      </c>
      <c r="H147" s="41">
        <v>161.68333333333331</v>
      </c>
      <c r="I147" s="41">
        <v>160.16666666666663</v>
      </c>
      <c r="J147" s="41">
        <v>167.36666666666667</v>
      </c>
      <c r="K147" s="41">
        <v>168.88333333333338</v>
      </c>
      <c r="L147" s="41">
        <v>170.9666666666667</v>
      </c>
      <c r="M147" s="31">
        <v>166.8</v>
      </c>
      <c r="N147" s="31">
        <v>163.19999999999999</v>
      </c>
      <c r="O147" s="42">
        <v>57634500</v>
      </c>
      <c r="P147" s="43">
        <v>6.5025611838360836E-2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37442.1</v>
      </c>
      <c r="F148" s="40">
        <v>37527.516666666663</v>
      </c>
      <c r="G148" s="41">
        <v>36784.583333333328</v>
      </c>
      <c r="H148" s="41">
        <v>36127.066666666666</v>
      </c>
      <c r="I148" s="41">
        <v>35384.133333333331</v>
      </c>
      <c r="J148" s="41">
        <v>38185.033333333326</v>
      </c>
      <c r="K148" s="41">
        <v>38927.96666666666</v>
      </c>
      <c r="L148" s="41">
        <v>39585.483333333323</v>
      </c>
      <c r="M148" s="31">
        <v>38270.449999999997</v>
      </c>
      <c r="N148" s="31">
        <v>36870</v>
      </c>
      <c r="O148" s="42">
        <v>103950</v>
      </c>
      <c r="P148" s="43">
        <v>2.514792899408284E-2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2758.2</v>
      </c>
      <c r="F149" s="40">
        <v>2754.2833333333333</v>
      </c>
      <c r="G149" s="41">
        <v>2718.9166666666665</v>
      </c>
      <c r="H149" s="41">
        <v>2679.6333333333332</v>
      </c>
      <c r="I149" s="41">
        <v>2644.2666666666664</v>
      </c>
      <c r="J149" s="41">
        <v>2793.5666666666666</v>
      </c>
      <c r="K149" s="41">
        <v>2828.9333333333334</v>
      </c>
      <c r="L149" s="41">
        <v>2868.2166666666667</v>
      </c>
      <c r="M149" s="31">
        <v>2789.65</v>
      </c>
      <c r="N149" s="31">
        <v>2715</v>
      </c>
      <c r="O149" s="42">
        <v>4705525</v>
      </c>
      <c r="P149" s="43">
        <v>-7.482598607888631E-3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3954.75</v>
      </c>
      <c r="F150" s="40">
        <v>3975.2999999999997</v>
      </c>
      <c r="G150" s="41">
        <v>3889.5999999999995</v>
      </c>
      <c r="H150" s="41">
        <v>3824.45</v>
      </c>
      <c r="I150" s="41">
        <v>3738.7499999999995</v>
      </c>
      <c r="J150" s="41">
        <v>4040.4499999999994</v>
      </c>
      <c r="K150" s="41">
        <v>4126.1499999999996</v>
      </c>
      <c r="L150" s="41">
        <v>4191.2999999999993</v>
      </c>
      <c r="M150" s="31">
        <v>4061</v>
      </c>
      <c r="N150" s="31">
        <v>3910.15</v>
      </c>
      <c r="O150" s="42">
        <v>337800</v>
      </c>
      <c r="P150" s="43">
        <v>6.7054090299508273E-3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230.75</v>
      </c>
      <c r="F151" s="40">
        <v>230.73333333333335</v>
      </c>
      <c r="G151" s="41">
        <v>229.01666666666671</v>
      </c>
      <c r="H151" s="41">
        <v>227.28333333333336</v>
      </c>
      <c r="I151" s="41">
        <v>225.56666666666672</v>
      </c>
      <c r="J151" s="41">
        <v>232.4666666666667</v>
      </c>
      <c r="K151" s="41">
        <v>234.18333333333334</v>
      </c>
      <c r="L151" s="41">
        <v>235.91666666666669</v>
      </c>
      <c r="M151" s="31">
        <v>232.45</v>
      </c>
      <c r="N151" s="31">
        <v>229</v>
      </c>
      <c r="O151" s="42">
        <v>25782000</v>
      </c>
      <c r="P151" s="43">
        <v>-9.5655180361876226E-3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142.69999999999999</v>
      </c>
      <c r="F152" s="40">
        <v>142.69999999999999</v>
      </c>
      <c r="G152" s="41">
        <v>140.69999999999999</v>
      </c>
      <c r="H152" s="41">
        <v>138.69999999999999</v>
      </c>
      <c r="I152" s="41">
        <v>136.69999999999999</v>
      </c>
      <c r="J152" s="41">
        <v>144.69999999999999</v>
      </c>
      <c r="K152" s="41">
        <v>146.69999999999999</v>
      </c>
      <c r="L152" s="41">
        <v>148.69999999999999</v>
      </c>
      <c r="M152" s="31">
        <v>144.69999999999999</v>
      </c>
      <c r="N152" s="31">
        <v>140.69999999999999</v>
      </c>
      <c r="O152" s="42">
        <v>28011600</v>
      </c>
      <c r="P152" s="43">
        <v>4.2695591968612973E-2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5512.6</v>
      </c>
      <c r="F153" s="40">
        <v>5528.833333333333</v>
      </c>
      <c r="G153" s="41">
        <v>5465.6666666666661</v>
      </c>
      <c r="H153" s="41">
        <v>5418.7333333333327</v>
      </c>
      <c r="I153" s="41">
        <v>5355.5666666666657</v>
      </c>
      <c r="J153" s="41">
        <v>5575.7666666666664</v>
      </c>
      <c r="K153" s="41">
        <v>5638.9333333333325</v>
      </c>
      <c r="L153" s="41">
        <v>5685.8666666666668</v>
      </c>
      <c r="M153" s="31">
        <v>5592</v>
      </c>
      <c r="N153" s="31">
        <v>5481.9</v>
      </c>
      <c r="O153" s="42">
        <v>226875</v>
      </c>
      <c r="P153" s="43">
        <v>2.0809898762654669E-2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2468.15</v>
      </c>
      <c r="F154" s="40">
        <v>2464.5166666666669</v>
      </c>
      <c r="G154" s="41">
        <v>2437.3833333333337</v>
      </c>
      <c r="H154" s="41">
        <v>2406.6166666666668</v>
      </c>
      <c r="I154" s="41">
        <v>2379.4833333333336</v>
      </c>
      <c r="J154" s="41">
        <v>2495.2833333333338</v>
      </c>
      <c r="K154" s="41">
        <v>2522.416666666667</v>
      </c>
      <c r="L154" s="41">
        <v>2553.1833333333338</v>
      </c>
      <c r="M154" s="31">
        <v>2491.65</v>
      </c>
      <c r="N154" s="31">
        <v>2433.75</v>
      </c>
      <c r="O154" s="42">
        <v>2428500</v>
      </c>
      <c r="P154" s="43">
        <v>-3.4878949528108329E-3</v>
      </c>
    </row>
    <row r="155" spans="1:16" ht="12.75" customHeight="1">
      <c r="A155" s="31">
        <v>145</v>
      </c>
      <c r="B155" s="351" t="s">
        <v>39</v>
      </c>
      <c r="C155" s="33" t="s">
        <v>180</v>
      </c>
      <c r="D155" s="34">
        <v>44497</v>
      </c>
      <c r="E155" s="40">
        <v>3270.95</v>
      </c>
      <c r="F155" s="40">
        <v>3283.6833333333329</v>
      </c>
      <c r="G155" s="41">
        <v>3227.3666666666659</v>
      </c>
      <c r="H155" s="41">
        <v>3183.7833333333328</v>
      </c>
      <c r="I155" s="41">
        <v>3127.4666666666658</v>
      </c>
      <c r="J155" s="41">
        <v>3327.266666666666</v>
      </c>
      <c r="K155" s="41">
        <v>3383.5833333333326</v>
      </c>
      <c r="L155" s="41">
        <v>3427.1666666666661</v>
      </c>
      <c r="M155" s="31">
        <v>3340</v>
      </c>
      <c r="N155" s="31">
        <v>3240.1</v>
      </c>
      <c r="O155" s="42">
        <v>1407500</v>
      </c>
      <c r="P155" s="43">
        <v>-2.3417172593235037E-2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40.450000000000003</v>
      </c>
      <c r="F156" s="40">
        <v>40.550000000000004</v>
      </c>
      <c r="G156" s="41">
        <v>40.250000000000007</v>
      </c>
      <c r="H156" s="41">
        <v>40.050000000000004</v>
      </c>
      <c r="I156" s="41">
        <v>39.750000000000007</v>
      </c>
      <c r="J156" s="41">
        <v>40.750000000000007</v>
      </c>
      <c r="K156" s="41">
        <v>41.050000000000004</v>
      </c>
      <c r="L156" s="41">
        <v>41.250000000000007</v>
      </c>
      <c r="M156" s="31">
        <v>40.85</v>
      </c>
      <c r="N156" s="31">
        <v>40.35</v>
      </c>
      <c r="O156" s="42">
        <v>313232000</v>
      </c>
      <c r="P156" s="43">
        <v>-1.0112757243262376E-2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2544.3000000000002</v>
      </c>
      <c r="F157" s="40">
        <v>2565.6833333333334</v>
      </c>
      <c r="G157" s="41">
        <v>2473.6166666666668</v>
      </c>
      <c r="H157" s="41">
        <v>2402.9333333333334</v>
      </c>
      <c r="I157" s="41">
        <v>2310.8666666666668</v>
      </c>
      <c r="J157" s="41">
        <v>2636.3666666666668</v>
      </c>
      <c r="K157" s="41">
        <v>2728.4333333333334</v>
      </c>
      <c r="L157" s="41">
        <v>2799.1166666666668</v>
      </c>
      <c r="M157" s="31">
        <v>2657.75</v>
      </c>
      <c r="N157" s="31">
        <v>2495</v>
      </c>
      <c r="O157" s="42">
        <v>1020000</v>
      </c>
      <c r="P157" s="43">
        <v>-4.9751243781094526E-3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193.65</v>
      </c>
      <c r="F158" s="40">
        <v>192.79999999999998</v>
      </c>
      <c r="G158" s="41">
        <v>189.99999999999997</v>
      </c>
      <c r="H158" s="41">
        <v>186.35</v>
      </c>
      <c r="I158" s="41">
        <v>183.54999999999998</v>
      </c>
      <c r="J158" s="41">
        <v>196.44999999999996</v>
      </c>
      <c r="K158" s="41">
        <v>199.24999999999997</v>
      </c>
      <c r="L158" s="41">
        <v>202.89999999999995</v>
      </c>
      <c r="M158" s="31">
        <v>195.6</v>
      </c>
      <c r="N158" s="31">
        <v>189.15</v>
      </c>
      <c r="O158" s="42">
        <v>34349853</v>
      </c>
      <c r="P158" s="43">
        <v>-3.4766971377191667E-2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1704</v>
      </c>
      <c r="F159" s="40">
        <v>1711.3</v>
      </c>
      <c r="G159" s="41">
        <v>1690</v>
      </c>
      <c r="H159" s="41">
        <v>1676</v>
      </c>
      <c r="I159" s="41">
        <v>1654.7</v>
      </c>
      <c r="J159" s="41">
        <v>1725.3</v>
      </c>
      <c r="K159" s="41">
        <v>1746.5999999999997</v>
      </c>
      <c r="L159" s="41">
        <v>1760.6</v>
      </c>
      <c r="M159" s="31">
        <v>1732.6</v>
      </c>
      <c r="N159" s="31">
        <v>1697.3</v>
      </c>
      <c r="O159" s="42">
        <v>2950343</v>
      </c>
      <c r="P159" s="43">
        <v>-1.5081521739130434E-2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1000.25</v>
      </c>
      <c r="F160" s="40">
        <v>1002.4166666666666</v>
      </c>
      <c r="G160" s="41">
        <v>990.5333333333333</v>
      </c>
      <c r="H160" s="41">
        <v>980.81666666666672</v>
      </c>
      <c r="I160" s="41">
        <v>968.93333333333339</v>
      </c>
      <c r="J160" s="41">
        <v>1012.1333333333332</v>
      </c>
      <c r="K160" s="41">
        <v>1024.0166666666667</v>
      </c>
      <c r="L160" s="41">
        <v>1033.7333333333331</v>
      </c>
      <c r="M160" s="31">
        <v>1014.3</v>
      </c>
      <c r="N160" s="31">
        <v>992.7</v>
      </c>
      <c r="O160" s="42">
        <v>2047650</v>
      </c>
      <c r="P160" s="43">
        <v>-1.1489536315141567E-2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193.85</v>
      </c>
      <c r="F161" s="40">
        <v>194.6</v>
      </c>
      <c r="G161" s="41">
        <v>192.25</v>
      </c>
      <c r="H161" s="41">
        <v>190.65</v>
      </c>
      <c r="I161" s="41">
        <v>188.3</v>
      </c>
      <c r="J161" s="41">
        <v>196.2</v>
      </c>
      <c r="K161" s="41">
        <v>198.54999999999995</v>
      </c>
      <c r="L161" s="41">
        <v>200.14999999999998</v>
      </c>
      <c r="M161" s="31">
        <v>196.95</v>
      </c>
      <c r="N161" s="31">
        <v>193</v>
      </c>
      <c r="O161" s="42">
        <v>24803700</v>
      </c>
      <c r="P161" s="43">
        <v>1.3028544356271467E-2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159.9</v>
      </c>
      <c r="F162" s="40">
        <v>160.70000000000002</v>
      </c>
      <c r="G162" s="41">
        <v>158.10000000000002</v>
      </c>
      <c r="H162" s="41">
        <v>156.30000000000001</v>
      </c>
      <c r="I162" s="41">
        <v>153.70000000000002</v>
      </c>
      <c r="J162" s="41">
        <v>162.50000000000003</v>
      </c>
      <c r="K162" s="41">
        <v>165.1</v>
      </c>
      <c r="L162" s="41">
        <v>166.90000000000003</v>
      </c>
      <c r="M162" s="31">
        <v>163.30000000000001</v>
      </c>
      <c r="N162" s="31">
        <v>158.9</v>
      </c>
      <c r="O162" s="42">
        <v>25554000</v>
      </c>
      <c r="P162" s="43">
        <v>3.6000972999270249E-2</v>
      </c>
    </row>
    <row r="163" spans="1:16" ht="12.75" customHeight="1">
      <c r="A163" s="31">
        <v>153</v>
      </c>
      <c r="B163" s="352" t="s">
        <v>80</v>
      </c>
      <c r="C163" s="33" t="s">
        <v>188</v>
      </c>
      <c r="D163" s="34">
        <v>44497</v>
      </c>
      <c r="E163" s="40">
        <v>2663.35</v>
      </c>
      <c r="F163" s="40">
        <v>2681.2000000000003</v>
      </c>
      <c r="G163" s="41">
        <v>2640.1500000000005</v>
      </c>
      <c r="H163" s="41">
        <v>2616.9500000000003</v>
      </c>
      <c r="I163" s="41">
        <v>2575.9000000000005</v>
      </c>
      <c r="J163" s="41">
        <v>2704.4000000000005</v>
      </c>
      <c r="K163" s="41">
        <v>2745.4500000000007</v>
      </c>
      <c r="L163" s="41">
        <v>2768.6500000000005</v>
      </c>
      <c r="M163" s="31">
        <v>2722.25</v>
      </c>
      <c r="N163" s="31">
        <v>2658</v>
      </c>
      <c r="O163" s="42">
        <v>30457000</v>
      </c>
      <c r="P163" s="43">
        <v>1.0685249709639954E-2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117.4</v>
      </c>
      <c r="F164" s="40">
        <v>117.58333333333333</v>
      </c>
      <c r="G164" s="41">
        <v>116.26666666666665</v>
      </c>
      <c r="H164" s="41">
        <v>115.13333333333333</v>
      </c>
      <c r="I164" s="41">
        <v>113.81666666666665</v>
      </c>
      <c r="J164" s="41">
        <v>118.71666666666665</v>
      </c>
      <c r="K164" s="41">
        <v>120.03333333333335</v>
      </c>
      <c r="L164" s="41">
        <v>121.16666666666666</v>
      </c>
      <c r="M164" s="31">
        <v>118.9</v>
      </c>
      <c r="N164" s="31">
        <v>116.45</v>
      </c>
      <c r="O164" s="42">
        <v>187349500</v>
      </c>
      <c r="P164" s="43">
        <v>-6.6488691885357373E-3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1211.75</v>
      </c>
      <c r="F165" s="40">
        <v>1213.05</v>
      </c>
      <c r="G165" s="41">
        <v>1203.0999999999999</v>
      </c>
      <c r="H165" s="41">
        <v>1194.45</v>
      </c>
      <c r="I165" s="41">
        <v>1184.5</v>
      </c>
      <c r="J165" s="41">
        <v>1221.6999999999998</v>
      </c>
      <c r="K165" s="41">
        <v>1231.6500000000001</v>
      </c>
      <c r="L165" s="41">
        <v>1240.2999999999997</v>
      </c>
      <c r="M165" s="31">
        <v>1223</v>
      </c>
      <c r="N165" s="31">
        <v>1204.4000000000001</v>
      </c>
      <c r="O165" s="42">
        <v>8966250</v>
      </c>
      <c r="P165" s="43">
        <v>-7.7191235059760957E-3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470.95</v>
      </c>
      <c r="F166" s="40">
        <v>469.2833333333333</v>
      </c>
      <c r="G166" s="41">
        <v>461.26666666666659</v>
      </c>
      <c r="H166" s="41">
        <v>451.58333333333331</v>
      </c>
      <c r="I166" s="41">
        <v>443.56666666666661</v>
      </c>
      <c r="J166" s="41">
        <v>478.96666666666658</v>
      </c>
      <c r="K166" s="41">
        <v>486.98333333333323</v>
      </c>
      <c r="L166" s="41">
        <v>496.66666666666657</v>
      </c>
      <c r="M166" s="31">
        <v>477.3</v>
      </c>
      <c r="N166" s="31">
        <v>459.6</v>
      </c>
      <c r="O166" s="42">
        <v>88266000</v>
      </c>
      <c r="P166" s="43">
        <v>-1.4701450051907169E-2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28110.85</v>
      </c>
      <c r="F167" s="40">
        <v>28005.316666666666</v>
      </c>
      <c r="G167" s="41">
        <v>27835.583333333332</v>
      </c>
      <c r="H167" s="41">
        <v>27560.316666666666</v>
      </c>
      <c r="I167" s="41">
        <v>27390.583333333332</v>
      </c>
      <c r="J167" s="41">
        <v>28280.583333333332</v>
      </c>
      <c r="K167" s="41">
        <v>28450.316666666669</v>
      </c>
      <c r="L167" s="41">
        <v>28725.583333333332</v>
      </c>
      <c r="M167" s="31">
        <v>28175.05</v>
      </c>
      <c r="N167" s="31">
        <v>27730.05</v>
      </c>
      <c r="O167" s="42">
        <v>176650</v>
      </c>
      <c r="P167" s="43">
        <v>-5.6290458767238949E-3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2244</v>
      </c>
      <c r="F168" s="40">
        <v>2239.3666666666668</v>
      </c>
      <c r="G168" s="41">
        <v>2225.7333333333336</v>
      </c>
      <c r="H168" s="41">
        <v>2207.4666666666667</v>
      </c>
      <c r="I168" s="41">
        <v>2193.8333333333335</v>
      </c>
      <c r="J168" s="41">
        <v>2257.6333333333337</v>
      </c>
      <c r="K168" s="41">
        <v>2271.2666666666669</v>
      </c>
      <c r="L168" s="41">
        <v>2289.5333333333338</v>
      </c>
      <c r="M168" s="31">
        <v>2253</v>
      </c>
      <c r="N168" s="31">
        <v>2221.1</v>
      </c>
      <c r="O168" s="42">
        <v>1738275</v>
      </c>
      <c r="P168" s="43">
        <v>-1.8478260869565218E-2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12057.15</v>
      </c>
      <c r="F169" s="40">
        <v>12171.416666666666</v>
      </c>
      <c r="G169" s="41">
        <v>11822.833333333332</v>
      </c>
      <c r="H169" s="41">
        <v>11588.516666666666</v>
      </c>
      <c r="I169" s="41">
        <v>11239.933333333332</v>
      </c>
      <c r="J169" s="41">
        <v>12405.733333333332</v>
      </c>
      <c r="K169" s="41">
        <v>12754.316666666664</v>
      </c>
      <c r="L169" s="41">
        <v>12988.633333333331</v>
      </c>
      <c r="M169" s="31">
        <v>12520</v>
      </c>
      <c r="N169" s="31">
        <v>11937.1</v>
      </c>
      <c r="O169" s="42">
        <v>676625</v>
      </c>
      <c r="P169" s="43">
        <v>-0.10247056872823744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1336.45</v>
      </c>
      <c r="F170" s="40">
        <v>1336.8166666666666</v>
      </c>
      <c r="G170" s="41">
        <v>1328.1333333333332</v>
      </c>
      <c r="H170" s="41">
        <v>1319.8166666666666</v>
      </c>
      <c r="I170" s="41">
        <v>1311.1333333333332</v>
      </c>
      <c r="J170" s="41">
        <v>1345.1333333333332</v>
      </c>
      <c r="K170" s="41">
        <v>1353.8166666666666</v>
      </c>
      <c r="L170" s="41">
        <v>1362.1333333333332</v>
      </c>
      <c r="M170" s="31">
        <v>1345.5</v>
      </c>
      <c r="N170" s="31">
        <v>1328.5</v>
      </c>
      <c r="O170" s="42">
        <v>4240400</v>
      </c>
      <c r="P170" s="43">
        <v>-1.5234556432884348E-2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594.35</v>
      </c>
      <c r="F171" s="40">
        <v>591.98333333333335</v>
      </c>
      <c r="G171" s="41">
        <v>586.61666666666667</v>
      </c>
      <c r="H171" s="41">
        <v>578.88333333333333</v>
      </c>
      <c r="I171" s="41">
        <v>573.51666666666665</v>
      </c>
      <c r="J171" s="41">
        <v>599.7166666666667</v>
      </c>
      <c r="K171" s="41">
        <v>605.08333333333348</v>
      </c>
      <c r="L171" s="41">
        <v>612.81666666666672</v>
      </c>
      <c r="M171" s="31">
        <v>597.35</v>
      </c>
      <c r="N171" s="31">
        <v>584.25</v>
      </c>
      <c r="O171" s="42">
        <v>2896425</v>
      </c>
      <c r="P171" s="43">
        <v>-4.4083526682134567E-3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834.15</v>
      </c>
      <c r="F172" s="40">
        <v>830.4666666666667</v>
      </c>
      <c r="G172" s="41">
        <v>823.18333333333339</v>
      </c>
      <c r="H172" s="41">
        <v>812.2166666666667</v>
      </c>
      <c r="I172" s="41">
        <v>804.93333333333339</v>
      </c>
      <c r="J172" s="41">
        <v>841.43333333333339</v>
      </c>
      <c r="K172" s="41">
        <v>848.7166666666667</v>
      </c>
      <c r="L172" s="41">
        <v>859.68333333333339</v>
      </c>
      <c r="M172" s="31">
        <v>837.75</v>
      </c>
      <c r="N172" s="31">
        <v>819.5</v>
      </c>
      <c r="O172" s="42">
        <v>33667200</v>
      </c>
      <c r="P172" s="43">
        <v>-1.5354379068910453E-2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538.45000000000005</v>
      </c>
      <c r="F173" s="40">
        <v>537.31666666666672</v>
      </c>
      <c r="G173" s="41">
        <v>534.13333333333344</v>
      </c>
      <c r="H173" s="41">
        <v>529.81666666666672</v>
      </c>
      <c r="I173" s="41">
        <v>526.63333333333344</v>
      </c>
      <c r="J173" s="41">
        <v>541.63333333333344</v>
      </c>
      <c r="K173" s="41">
        <v>544.81666666666661</v>
      </c>
      <c r="L173" s="41">
        <v>549.13333333333344</v>
      </c>
      <c r="M173" s="31">
        <v>540.5</v>
      </c>
      <c r="N173" s="31">
        <v>533</v>
      </c>
      <c r="O173" s="42">
        <v>14724000</v>
      </c>
      <c r="P173" s="43">
        <v>-1.9772318753744758E-2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624.35</v>
      </c>
      <c r="F174" s="40">
        <v>626.85</v>
      </c>
      <c r="G174" s="41">
        <v>619.5</v>
      </c>
      <c r="H174" s="41">
        <v>614.65</v>
      </c>
      <c r="I174" s="41">
        <v>607.29999999999995</v>
      </c>
      <c r="J174" s="41">
        <v>631.70000000000005</v>
      </c>
      <c r="K174" s="41">
        <v>639.05000000000018</v>
      </c>
      <c r="L174" s="41">
        <v>643.90000000000009</v>
      </c>
      <c r="M174" s="31">
        <v>634.20000000000005</v>
      </c>
      <c r="N174" s="31">
        <v>622</v>
      </c>
      <c r="O174" s="42">
        <v>1806250</v>
      </c>
      <c r="P174" s="43">
        <v>1.6746411483253589E-2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972.5</v>
      </c>
      <c r="F175" s="40">
        <v>976.98333333333323</v>
      </c>
      <c r="G175" s="41">
        <v>962.96666666666647</v>
      </c>
      <c r="H175" s="41">
        <v>953.43333333333328</v>
      </c>
      <c r="I175" s="41">
        <v>939.41666666666652</v>
      </c>
      <c r="J175" s="41">
        <v>986.51666666666642</v>
      </c>
      <c r="K175" s="41">
        <v>1000.5333333333331</v>
      </c>
      <c r="L175" s="41">
        <v>1010.0666666666664</v>
      </c>
      <c r="M175" s="31">
        <v>991</v>
      </c>
      <c r="N175" s="31">
        <v>967.45</v>
      </c>
      <c r="O175" s="42">
        <v>12019000</v>
      </c>
      <c r="P175" s="43">
        <v>5.437510456750878E-3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819.95</v>
      </c>
      <c r="F176" s="40">
        <v>821.53333333333342</v>
      </c>
      <c r="G176" s="41">
        <v>815.61666666666679</v>
      </c>
      <c r="H176" s="41">
        <v>811.28333333333342</v>
      </c>
      <c r="I176" s="41">
        <v>805.36666666666679</v>
      </c>
      <c r="J176" s="41">
        <v>825.86666666666679</v>
      </c>
      <c r="K176" s="41">
        <v>831.78333333333353</v>
      </c>
      <c r="L176" s="41">
        <v>836.11666666666679</v>
      </c>
      <c r="M176" s="31">
        <v>827.45</v>
      </c>
      <c r="N176" s="31">
        <v>817.2</v>
      </c>
      <c r="O176" s="42">
        <v>12505050</v>
      </c>
      <c r="P176" s="43">
        <v>1.2128496503496504E-2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417.6</v>
      </c>
      <c r="F177" s="40">
        <v>409.43333333333334</v>
      </c>
      <c r="G177" s="41">
        <v>396.16666666666669</v>
      </c>
      <c r="H177" s="41">
        <v>374.73333333333335</v>
      </c>
      <c r="I177" s="41">
        <v>361.4666666666667</v>
      </c>
      <c r="J177" s="41">
        <v>430.86666666666667</v>
      </c>
      <c r="K177" s="41">
        <v>444.13333333333333</v>
      </c>
      <c r="L177" s="41">
        <v>465.56666666666666</v>
      </c>
      <c r="M177" s="31">
        <v>422.7</v>
      </c>
      <c r="N177" s="31">
        <v>388</v>
      </c>
      <c r="O177" s="42">
        <v>108488100</v>
      </c>
      <c r="P177" s="43">
        <v>9.1373032483729466E-2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192.25</v>
      </c>
      <c r="F178" s="40">
        <v>188.04999999999998</v>
      </c>
      <c r="G178" s="41">
        <v>181.79999999999995</v>
      </c>
      <c r="H178" s="41">
        <v>171.34999999999997</v>
      </c>
      <c r="I178" s="41">
        <v>165.09999999999994</v>
      </c>
      <c r="J178" s="41">
        <v>198.49999999999997</v>
      </c>
      <c r="K178" s="41">
        <v>204.75000000000003</v>
      </c>
      <c r="L178" s="41">
        <v>215.2</v>
      </c>
      <c r="M178" s="31">
        <v>194.3</v>
      </c>
      <c r="N178" s="31">
        <v>177.6</v>
      </c>
      <c r="O178" s="42">
        <v>132711750</v>
      </c>
      <c r="P178" s="43">
        <v>-8.1313208314275553E-4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1319.25</v>
      </c>
      <c r="F179" s="40">
        <v>1318.4333333333334</v>
      </c>
      <c r="G179" s="41">
        <v>1303.6166666666668</v>
      </c>
      <c r="H179" s="41">
        <v>1287.9833333333333</v>
      </c>
      <c r="I179" s="41">
        <v>1273.1666666666667</v>
      </c>
      <c r="J179" s="41">
        <v>1334.0666666666668</v>
      </c>
      <c r="K179" s="41">
        <v>1348.8833333333334</v>
      </c>
      <c r="L179" s="41">
        <v>1364.5166666666669</v>
      </c>
      <c r="M179" s="31">
        <v>1333.25</v>
      </c>
      <c r="N179" s="31">
        <v>1302.8</v>
      </c>
      <c r="O179" s="42">
        <v>46613150</v>
      </c>
      <c r="P179" s="43">
        <v>-1.9699326075686883E-2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3695.4</v>
      </c>
      <c r="F180" s="40">
        <v>3695.3500000000004</v>
      </c>
      <c r="G180" s="41">
        <v>3656.1500000000005</v>
      </c>
      <c r="H180" s="41">
        <v>3616.9</v>
      </c>
      <c r="I180" s="41">
        <v>3577.7000000000003</v>
      </c>
      <c r="J180" s="41">
        <v>3734.6000000000008</v>
      </c>
      <c r="K180" s="41">
        <v>3773.8000000000006</v>
      </c>
      <c r="L180" s="41">
        <v>3813.0500000000011</v>
      </c>
      <c r="M180" s="31">
        <v>3734.55</v>
      </c>
      <c r="N180" s="31">
        <v>3656.1</v>
      </c>
      <c r="O180" s="42">
        <v>11331600</v>
      </c>
      <c r="P180" s="43">
        <v>0.35049519110443705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1406.3</v>
      </c>
      <c r="F181" s="40">
        <v>1409.45</v>
      </c>
      <c r="G181" s="41">
        <v>1382.95</v>
      </c>
      <c r="H181" s="41">
        <v>1359.6</v>
      </c>
      <c r="I181" s="41">
        <v>1333.1</v>
      </c>
      <c r="J181" s="41">
        <v>1432.8000000000002</v>
      </c>
      <c r="K181" s="41">
        <v>1459.3000000000002</v>
      </c>
      <c r="L181" s="41">
        <v>1482.6500000000003</v>
      </c>
      <c r="M181" s="31">
        <v>1435.95</v>
      </c>
      <c r="N181" s="31">
        <v>1386.1</v>
      </c>
      <c r="O181" s="42">
        <v>12477600</v>
      </c>
      <c r="P181" s="43">
        <v>8.4375909223159736E-3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2373.6</v>
      </c>
      <c r="F182" s="40">
        <v>2382.2499999999995</v>
      </c>
      <c r="G182" s="41">
        <v>2351.2999999999993</v>
      </c>
      <c r="H182" s="41">
        <v>2328.9999999999995</v>
      </c>
      <c r="I182" s="41">
        <v>2298.0499999999993</v>
      </c>
      <c r="J182" s="41">
        <v>2404.5499999999993</v>
      </c>
      <c r="K182" s="41">
        <v>2435.4999999999991</v>
      </c>
      <c r="L182" s="41">
        <v>2457.7999999999993</v>
      </c>
      <c r="M182" s="31">
        <v>2413.1999999999998</v>
      </c>
      <c r="N182" s="31">
        <v>2359.9499999999998</v>
      </c>
      <c r="O182" s="42">
        <v>5242125</v>
      </c>
      <c r="P182" s="43">
        <v>-1.7914851763383449E-2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3169.85</v>
      </c>
      <c r="F183" s="40">
        <v>3154.9333333333329</v>
      </c>
      <c r="G183" s="41">
        <v>3100.9166666666661</v>
      </c>
      <c r="H183" s="41">
        <v>3031.9833333333331</v>
      </c>
      <c r="I183" s="41">
        <v>2977.9666666666662</v>
      </c>
      <c r="J183" s="41">
        <v>3223.8666666666659</v>
      </c>
      <c r="K183" s="41">
        <v>3277.8833333333332</v>
      </c>
      <c r="L183" s="41">
        <v>3346.8166666666657</v>
      </c>
      <c r="M183" s="31">
        <v>3208.95</v>
      </c>
      <c r="N183" s="31">
        <v>3086</v>
      </c>
      <c r="O183" s="42">
        <v>652500</v>
      </c>
      <c r="P183" s="43">
        <v>8.5007727975270481E-3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540.6</v>
      </c>
      <c r="F184" s="40">
        <v>529.04999999999995</v>
      </c>
      <c r="G184" s="41">
        <v>513.09999999999991</v>
      </c>
      <c r="H184" s="41">
        <v>485.59999999999997</v>
      </c>
      <c r="I184" s="41">
        <v>469.64999999999992</v>
      </c>
      <c r="J184" s="41">
        <v>556.54999999999995</v>
      </c>
      <c r="K184" s="41">
        <v>572.5</v>
      </c>
      <c r="L184" s="41">
        <v>599.99999999999989</v>
      </c>
      <c r="M184" s="31">
        <v>545</v>
      </c>
      <c r="N184" s="31">
        <v>501.55</v>
      </c>
      <c r="O184" s="42">
        <v>4309500</v>
      </c>
      <c r="P184" s="43">
        <v>5.4698972099853159E-2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1107.8499999999999</v>
      </c>
      <c r="F185" s="40">
        <v>1117.9833333333333</v>
      </c>
      <c r="G185" s="41">
        <v>1091.9666666666667</v>
      </c>
      <c r="H185" s="41">
        <v>1076.0833333333333</v>
      </c>
      <c r="I185" s="41">
        <v>1050.0666666666666</v>
      </c>
      <c r="J185" s="41">
        <v>1133.8666666666668</v>
      </c>
      <c r="K185" s="41">
        <v>1159.8833333333337</v>
      </c>
      <c r="L185" s="41">
        <v>1175.7666666666669</v>
      </c>
      <c r="M185" s="31">
        <v>1144</v>
      </c>
      <c r="N185" s="31">
        <v>1102.0999999999999</v>
      </c>
      <c r="O185" s="42">
        <v>1852375</v>
      </c>
      <c r="P185" s="43">
        <v>4.0733197556008148E-2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561.70000000000005</v>
      </c>
      <c r="F186" s="40">
        <v>563.06666666666661</v>
      </c>
      <c r="G186" s="41">
        <v>557.73333333333323</v>
      </c>
      <c r="H186" s="41">
        <v>553.76666666666665</v>
      </c>
      <c r="I186" s="41">
        <v>548.43333333333328</v>
      </c>
      <c r="J186" s="41">
        <v>567.03333333333319</v>
      </c>
      <c r="K186" s="41">
        <v>572.36666666666667</v>
      </c>
      <c r="L186" s="41">
        <v>576.33333333333314</v>
      </c>
      <c r="M186" s="31">
        <v>568.4</v>
      </c>
      <c r="N186" s="31">
        <v>559.1</v>
      </c>
      <c r="O186" s="42">
        <v>7831600</v>
      </c>
      <c r="P186" s="43">
        <v>6.658268850098974E-3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1698.3</v>
      </c>
      <c r="F187" s="40">
        <v>1689.2666666666667</v>
      </c>
      <c r="G187" s="41">
        <v>1659.0333333333333</v>
      </c>
      <c r="H187" s="41">
        <v>1619.7666666666667</v>
      </c>
      <c r="I187" s="41">
        <v>1589.5333333333333</v>
      </c>
      <c r="J187" s="41">
        <v>1728.5333333333333</v>
      </c>
      <c r="K187" s="41">
        <v>1758.7666666666664</v>
      </c>
      <c r="L187" s="41">
        <v>1798.0333333333333</v>
      </c>
      <c r="M187" s="31">
        <v>1719.5</v>
      </c>
      <c r="N187" s="31">
        <v>1650</v>
      </c>
      <c r="O187" s="42">
        <v>1435000</v>
      </c>
      <c r="P187" s="43">
        <v>-3.8461538461538464E-2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7366.25</v>
      </c>
      <c r="F188" s="40">
        <v>7382</v>
      </c>
      <c r="G188" s="41">
        <v>7335.25</v>
      </c>
      <c r="H188" s="41">
        <v>7304.25</v>
      </c>
      <c r="I188" s="41">
        <v>7257.5</v>
      </c>
      <c r="J188" s="41">
        <v>7413</v>
      </c>
      <c r="K188" s="41">
        <v>7459.75</v>
      </c>
      <c r="L188" s="41">
        <v>7490.75</v>
      </c>
      <c r="M188" s="31">
        <v>7428.75</v>
      </c>
      <c r="N188" s="31">
        <v>7351</v>
      </c>
      <c r="O188" s="42">
        <v>2182500</v>
      </c>
      <c r="P188" s="43">
        <v>6.4218841427735512E-2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743.35</v>
      </c>
      <c r="F189" s="40">
        <v>746.54999999999984</v>
      </c>
      <c r="G189" s="41">
        <v>738.09999999999968</v>
      </c>
      <c r="H189" s="41">
        <v>732.8499999999998</v>
      </c>
      <c r="I189" s="41">
        <v>724.39999999999964</v>
      </c>
      <c r="J189" s="41">
        <v>751.79999999999973</v>
      </c>
      <c r="K189" s="41">
        <v>760.24999999999977</v>
      </c>
      <c r="L189" s="41">
        <v>765.49999999999977</v>
      </c>
      <c r="M189" s="31">
        <v>755</v>
      </c>
      <c r="N189" s="31">
        <v>741.3</v>
      </c>
      <c r="O189" s="42">
        <v>27209000</v>
      </c>
      <c r="P189" s="43">
        <v>-1.1056511056511056E-2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299.14999999999998</v>
      </c>
      <c r="F190" s="40">
        <v>298.55</v>
      </c>
      <c r="G190" s="41">
        <v>293.85000000000002</v>
      </c>
      <c r="H190" s="41">
        <v>288.55</v>
      </c>
      <c r="I190" s="41">
        <v>283.85000000000002</v>
      </c>
      <c r="J190" s="41">
        <v>303.85000000000002</v>
      </c>
      <c r="K190" s="41">
        <v>308.54999999999995</v>
      </c>
      <c r="L190" s="41">
        <v>313.85000000000002</v>
      </c>
      <c r="M190" s="31">
        <v>303.25</v>
      </c>
      <c r="N190" s="31">
        <v>293.25</v>
      </c>
      <c r="O190" s="42">
        <v>117455900</v>
      </c>
      <c r="P190" s="43">
        <v>7.3646708497288101E-3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1305.0999999999999</v>
      </c>
      <c r="F191" s="40">
        <v>1301.7</v>
      </c>
      <c r="G191" s="41">
        <v>1282.4000000000001</v>
      </c>
      <c r="H191" s="41">
        <v>1259.7</v>
      </c>
      <c r="I191" s="41">
        <v>1240.4000000000001</v>
      </c>
      <c r="J191" s="41">
        <v>1324.4</v>
      </c>
      <c r="K191" s="41">
        <v>1343.6999999999998</v>
      </c>
      <c r="L191" s="41">
        <v>1366.4</v>
      </c>
      <c r="M191" s="31">
        <v>1321</v>
      </c>
      <c r="N191" s="31">
        <v>1279</v>
      </c>
      <c r="O191" s="42">
        <v>2428500</v>
      </c>
      <c r="P191" s="43">
        <v>-2.1358049566794279E-2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655.8</v>
      </c>
      <c r="F192" s="40">
        <v>640.13333333333333</v>
      </c>
      <c r="G192" s="41">
        <v>611.76666666666665</v>
      </c>
      <c r="H192" s="41">
        <v>567.73333333333335</v>
      </c>
      <c r="I192" s="41">
        <v>539.36666666666667</v>
      </c>
      <c r="J192" s="41">
        <v>684.16666666666663</v>
      </c>
      <c r="K192" s="41">
        <v>712.53333333333319</v>
      </c>
      <c r="L192" s="41">
        <v>756.56666666666661</v>
      </c>
      <c r="M192" s="31">
        <v>668.5</v>
      </c>
      <c r="N192" s="31">
        <v>596.1</v>
      </c>
      <c r="O192" s="42">
        <v>38094400</v>
      </c>
      <c r="P192" s="43">
        <v>7.1415714157141569E-2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307.95</v>
      </c>
      <c r="F193" s="40">
        <v>303.56666666666666</v>
      </c>
      <c r="G193" s="41">
        <v>290.5333333333333</v>
      </c>
      <c r="H193" s="41">
        <v>273.11666666666662</v>
      </c>
      <c r="I193" s="41">
        <v>260.08333333333326</v>
      </c>
      <c r="J193" s="41">
        <v>320.98333333333335</v>
      </c>
      <c r="K193" s="41">
        <v>334.01666666666677</v>
      </c>
      <c r="L193" s="41">
        <v>351.43333333333339</v>
      </c>
      <c r="M193" s="31">
        <v>316.60000000000002</v>
      </c>
      <c r="N193" s="31">
        <v>286.14999999999998</v>
      </c>
      <c r="O193" s="42">
        <v>57888000</v>
      </c>
      <c r="P193" s="43">
        <v>0.12815715622076707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D15" sqref="D15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1" t="s">
        <v>16</v>
      </c>
      <c r="B8" s="443"/>
      <c r="C8" s="447" t="s">
        <v>20</v>
      </c>
      <c r="D8" s="447" t="s">
        <v>21</v>
      </c>
      <c r="E8" s="438" t="s">
        <v>22</v>
      </c>
      <c r="F8" s="439"/>
      <c r="G8" s="440"/>
      <c r="H8" s="438" t="s">
        <v>23</v>
      </c>
      <c r="I8" s="439"/>
      <c r="J8" s="440"/>
      <c r="K8" s="26"/>
      <c r="L8" s="53"/>
      <c r="M8" s="53"/>
      <c r="N8" s="1"/>
      <c r="O8" s="1"/>
    </row>
    <row r="9" spans="1:15" ht="36" customHeight="1">
      <c r="A9" s="445"/>
      <c r="B9" s="446"/>
      <c r="C9" s="446"/>
      <c r="D9" s="44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17945.95</v>
      </c>
      <c r="D10" s="35">
        <v>17942.333333333332</v>
      </c>
      <c r="E10" s="35">
        <v>17842.716666666664</v>
      </c>
      <c r="F10" s="35">
        <v>17739.48333333333</v>
      </c>
      <c r="G10" s="35">
        <v>17639.866666666661</v>
      </c>
      <c r="H10" s="35">
        <v>18045.566666666666</v>
      </c>
      <c r="I10" s="35">
        <v>18145.183333333334</v>
      </c>
      <c r="J10" s="35">
        <v>18248.416666666668</v>
      </c>
      <c r="K10" s="37">
        <v>18041.95</v>
      </c>
      <c r="L10" s="37">
        <v>17839.099999999999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38293.800000000003</v>
      </c>
      <c r="D11" s="40">
        <v>38177.916666666664</v>
      </c>
      <c r="E11" s="40">
        <v>37860.533333333326</v>
      </c>
      <c r="F11" s="40">
        <v>37427.266666666663</v>
      </c>
      <c r="G11" s="40">
        <v>37109.883333333324</v>
      </c>
      <c r="H11" s="40">
        <v>38611.183333333327</v>
      </c>
      <c r="I11" s="40">
        <v>38928.566666666673</v>
      </c>
      <c r="J11" s="40">
        <v>39361.833333333328</v>
      </c>
      <c r="K11" s="31">
        <v>38495.300000000003</v>
      </c>
      <c r="L11" s="31">
        <v>37744.65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2481.65</v>
      </c>
      <c r="D12" s="40">
        <v>2466.5166666666669</v>
      </c>
      <c r="E12" s="40">
        <v>2445.1333333333337</v>
      </c>
      <c r="F12" s="40">
        <v>2408.6166666666668</v>
      </c>
      <c r="G12" s="40">
        <v>2387.2333333333336</v>
      </c>
      <c r="H12" s="40">
        <v>2503.0333333333338</v>
      </c>
      <c r="I12" s="40">
        <v>2524.416666666667</v>
      </c>
      <c r="J12" s="40">
        <v>2560.9333333333338</v>
      </c>
      <c r="K12" s="31">
        <v>2487.9</v>
      </c>
      <c r="L12" s="31">
        <v>2430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5147.2</v>
      </c>
      <c r="D13" s="40">
        <v>5157.7666666666673</v>
      </c>
      <c r="E13" s="40">
        <v>5132.5333333333347</v>
      </c>
      <c r="F13" s="40">
        <v>5117.8666666666677</v>
      </c>
      <c r="G13" s="40">
        <v>5092.633333333335</v>
      </c>
      <c r="H13" s="40">
        <v>5172.4333333333343</v>
      </c>
      <c r="I13" s="40">
        <v>5197.6666666666661</v>
      </c>
      <c r="J13" s="40">
        <v>5212.3333333333339</v>
      </c>
      <c r="K13" s="31">
        <v>5183</v>
      </c>
      <c r="L13" s="31">
        <v>5143.1000000000004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35179.949999999997</v>
      </c>
      <c r="D14" s="40">
        <v>35213.1</v>
      </c>
      <c r="E14" s="40">
        <v>34735.799999999996</v>
      </c>
      <c r="F14" s="40">
        <v>34291.649999999994</v>
      </c>
      <c r="G14" s="40">
        <v>33814.349999999991</v>
      </c>
      <c r="H14" s="40">
        <v>35657.25</v>
      </c>
      <c r="I14" s="40">
        <v>36134.550000000003</v>
      </c>
      <c r="J14" s="40">
        <v>36578.700000000004</v>
      </c>
      <c r="K14" s="31">
        <v>35690.400000000001</v>
      </c>
      <c r="L14" s="31">
        <v>34768.949999999997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4291.2</v>
      </c>
      <c r="D15" s="40">
        <v>4280.3999999999996</v>
      </c>
      <c r="E15" s="40">
        <v>4258.3999999999996</v>
      </c>
      <c r="F15" s="40">
        <v>4225.6000000000004</v>
      </c>
      <c r="G15" s="40">
        <v>4203.6000000000004</v>
      </c>
      <c r="H15" s="40">
        <v>4313.1999999999989</v>
      </c>
      <c r="I15" s="40">
        <v>4335.1999999999989</v>
      </c>
      <c r="J15" s="40">
        <v>4367.9999999999982</v>
      </c>
      <c r="K15" s="31">
        <v>4302.3999999999996</v>
      </c>
      <c r="L15" s="31">
        <v>4247.6000000000004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8655.5</v>
      </c>
      <c r="D16" s="40">
        <v>8643.4499999999989</v>
      </c>
      <c r="E16" s="40">
        <v>8586.6999999999971</v>
      </c>
      <c r="F16" s="40">
        <v>8517.8999999999978</v>
      </c>
      <c r="G16" s="40">
        <v>8461.149999999996</v>
      </c>
      <c r="H16" s="40">
        <v>8712.2499999999982</v>
      </c>
      <c r="I16" s="40">
        <v>8769.0000000000018</v>
      </c>
      <c r="J16" s="40">
        <v>8837.7999999999993</v>
      </c>
      <c r="K16" s="31">
        <v>8700.2000000000007</v>
      </c>
      <c r="L16" s="31">
        <v>8574.65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2249.85</v>
      </c>
      <c r="D17" s="40">
        <v>2255.6</v>
      </c>
      <c r="E17" s="40">
        <v>2236.3999999999996</v>
      </c>
      <c r="F17" s="40">
        <v>2222.9499999999998</v>
      </c>
      <c r="G17" s="40">
        <v>2203.7499999999995</v>
      </c>
      <c r="H17" s="40">
        <v>2269.0499999999997</v>
      </c>
      <c r="I17" s="40">
        <v>2288.2499999999995</v>
      </c>
      <c r="J17" s="40">
        <v>2301.6999999999998</v>
      </c>
      <c r="K17" s="31">
        <v>2274.8000000000002</v>
      </c>
      <c r="L17" s="31">
        <v>2242.15</v>
      </c>
      <c r="M17" s="31">
        <v>2.1157599999999999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1211.8499999999999</v>
      </c>
      <c r="D18" s="40">
        <v>1216.8999999999999</v>
      </c>
      <c r="E18" s="40">
        <v>1202.9499999999998</v>
      </c>
      <c r="F18" s="40">
        <v>1194.05</v>
      </c>
      <c r="G18" s="40">
        <v>1180.0999999999999</v>
      </c>
      <c r="H18" s="40">
        <v>1225.7999999999997</v>
      </c>
      <c r="I18" s="40">
        <v>1239.75</v>
      </c>
      <c r="J18" s="40">
        <v>1248.6499999999996</v>
      </c>
      <c r="K18" s="31">
        <v>1230.8499999999999</v>
      </c>
      <c r="L18" s="31">
        <v>1208</v>
      </c>
      <c r="M18" s="31">
        <v>4.4464699999999997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1111.45</v>
      </c>
      <c r="D19" s="40">
        <v>1113.4833333333333</v>
      </c>
      <c r="E19" s="40">
        <v>1095.1666666666667</v>
      </c>
      <c r="F19" s="40">
        <v>1078.8833333333334</v>
      </c>
      <c r="G19" s="40">
        <v>1060.5666666666668</v>
      </c>
      <c r="H19" s="40">
        <v>1129.7666666666667</v>
      </c>
      <c r="I19" s="40">
        <v>1148.0833333333333</v>
      </c>
      <c r="J19" s="40">
        <v>1164.3666666666666</v>
      </c>
      <c r="K19" s="31">
        <v>1131.8</v>
      </c>
      <c r="L19" s="31">
        <v>1097.2</v>
      </c>
      <c r="M19" s="31">
        <v>8.4505099999999995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22024.6</v>
      </c>
      <c r="D20" s="40">
        <v>21965.3</v>
      </c>
      <c r="E20" s="40">
        <v>21759.3</v>
      </c>
      <c r="F20" s="40">
        <v>21494</v>
      </c>
      <c r="G20" s="40">
        <v>21288</v>
      </c>
      <c r="H20" s="40">
        <v>22230.6</v>
      </c>
      <c r="I20" s="40">
        <v>22436.6</v>
      </c>
      <c r="J20" s="40">
        <v>22701.899999999998</v>
      </c>
      <c r="K20" s="31">
        <v>22171.3</v>
      </c>
      <c r="L20" s="31">
        <v>21700</v>
      </c>
      <c r="M20" s="31">
        <v>0.17443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1539.75</v>
      </c>
      <c r="D21" s="40">
        <v>1545.2</v>
      </c>
      <c r="E21" s="40">
        <v>1526.7</v>
      </c>
      <c r="F21" s="40">
        <v>1513.65</v>
      </c>
      <c r="G21" s="40">
        <v>1495.15</v>
      </c>
      <c r="H21" s="40">
        <v>1558.25</v>
      </c>
      <c r="I21" s="40">
        <v>1576.75</v>
      </c>
      <c r="J21" s="40">
        <v>1589.8</v>
      </c>
      <c r="K21" s="31">
        <v>1563.7</v>
      </c>
      <c r="L21" s="31">
        <v>1532.15</v>
      </c>
      <c r="M21" s="31">
        <v>19.100950000000001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1162.0999999999999</v>
      </c>
      <c r="D22" s="40">
        <v>1177.4333333333334</v>
      </c>
      <c r="E22" s="40">
        <v>1143.6666666666667</v>
      </c>
      <c r="F22" s="40">
        <v>1125.2333333333333</v>
      </c>
      <c r="G22" s="40">
        <v>1091.4666666666667</v>
      </c>
      <c r="H22" s="40">
        <v>1195.8666666666668</v>
      </c>
      <c r="I22" s="40">
        <v>1229.6333333333332</v>
      </c>
      <c r="J22" s="40">
        <v>1248.0666666666668</v>
      </c>
      <c r="K22" s="31">
        <v>1211.2</v>
      </c>
      <c r="L22" s="31">
        <v>1159</v>
      </c>
      <c r="M22" s="31">
        <v>1.81216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737.45</v>
      </c>
      <c r="D23" s="40">
        <v>739.98333333333323</v>
      </c>
      <c r="E23" s="40">
        <v>733.96666666666647</v>
      </c>
      <c r="F23" s="40">
        <v>730.48333333333323</v>
      </c>
      <c r="G23" s="40">
        <v>724.46666666666647</v>
      </c>
      <c r="H23" s="40">
        <v>743.46666666666647</v>
      </c>
      <c r="I23" s="40">
        <v>749.48333333333312</v>
      </c>
      <c r="J23" s="40">
        <v>752.96666666666647</v>
      </c>
      <c r="K23" s="31">
        <v>746</v>
      </c>
      <c r="L23" s="31">
        <v>736.5</v>
      </c>
      <c r="M23" s="31">
        <v>21.182469999999999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1415.2</v>
      </c>
      <c r="D24" s="40">
        <v>1393.3999999999999</v>
      </c>
      <c r="E24" s="40">
        <v>1366.7999999999997</v>
      </c>
      <c r="F24" s="40">
        <v>1318.3999999999999</v>
      </c>
      <c r="G24" s="40">
        <v>1291.7999999999997</v>
      </c>
      <c r="H24" s="40">
        <v>1441.7999999999997</v>
      </c>
      <c r="I24" s="40">
        <v>1468.3999999999996</v>
      </c>
      <c r="J24" s="40">
        <v>1516.7999999999997</v>
      </c>
      <c r="K24" s="31">
        <v>1420</v>
      </c>
      <c r="L24" s="31">
        <v>1345</v>
      </c>
      <c r="M24" s="31">
        <v>1.2192799999999999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1696.7</v>
      </c>
      <c r="D25" s="40">
        <v>1679.5666666666666</v>
      </c>
      <c r="E25" s="40">
        <v>1652.1333333333332</v>
      </c>
      <c r="F25" s="40">
        <v>1607.5666666666666</v>
      </c>
      <c r="G25" s="40">
        <v>1580.1333333333332</v>
      </c>
      <c r="H25" s="40">
        <v>1724.1333333333332</v>
      </c>
      <c r="I25" s="40">
        <v>1751.5666666666666</v>
      </c>
      <c r="J25" s="40">
        <v>1796.1333333333332</v>
      </c>
      <c r="K25" s="31">
        <v>1707</v>
      </c>
      <c r="L25" s="31">
        <v>1635</v>
      </c>
      <c r="M25" s="31">
        <v>0.70248999999999995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109.1</v>
      </c>
      <c r="D26" s="40">
        <v>110.23333333333333</v>
      </c>
      <c r="E26" s="40">
        <v>107.66666666666667</v>
      </c>
      <c r="F26" s="40">
        <v>106.23333333333333</v>
      </c>
      <c r="G26" s="40">
        <v>103.66666666666667</v>
      </c>
      <c r="H26" s="40">
        <v>111.66666666666667</v>
      </c>
      <c r="I26" s="40">
        <v>114.23333333333333</v>
      </c>
      <c r="J26" s="40">
        <v>115.66666666666667</v>
      </c>
      <c r="K26" s="31">
        <v>112.8</v>
      </c>
      <c r="L26" s="31">
        <v>108.8</v>
      </c>
      <c r="M26" s="31">
        <v>39.474040000000002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262.60000000000002</v>
      </c>
      <c r="D27" s="40">
        <v>260.43333333333334</v>
      </c>
      <c r="E27" s="40">
        <v>255.86666666666667</v>
      </c>
      <c r="F27" s="40">
        <v>249.13333333333333</v>
      </c>
      <c r="G27" s="40">
        <v>244.56666666666666</v>
      </c>
      <c r="H27" s="40">
        <v>267.16666666666669</v>
      </c>
      <c r="I27" s="40">
        <v>271.73333333333341</v>
      </c>
      <c r="J27" s="40">
        <v>278.4666666666667</v>
      </c>
      <c r="K27" s="31">
        <v>265</v>
      </c>
      <c r="L27" s="31">
        <v>253.7</v>
      </c>
      <c r="M27" s="31">
        <v>48.59599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2301.4</v>
      </c>
      <c r="D28" s="40">
        <v>2313.0666666666671</v>
      </c>
      <c r="E28" s="40">
        <v>2260.3333333333339</v>
      </c>
      <c r="F28" s="40">
        <v>2219.2666666666669</v>
      </c>
      <c r="G28" s="40">
        <v>2166.5333333333338</v>
      </c>
      <c r="H28" s="40">
        <v>2354.1333333333341</v>
      </c>
      <c r="I28" s="40">
        <v>2406.8666666666668</v>
      </c>
      <c r="J28" s="40">
        <v>2447.9333333333343</v>
      </c>
      <c r="K28" s="31">
        <v>2365.8000000000002</v>
      </c>
      <c r="L28" s="31">
        <v>2272</v>
      </c>
      <c r="M28" s="31">
        <v>1.0816300000000001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820.05</v>
      </c>
      <c r="D29" s="40">
        <v>810.01666666666677</v>
      </c>
      <c r="E29" s="40">
        <v>785.03333333333353</v>
      </c>
      <c r="F29" s="40">
        <v>750.01666666666677</v>
      </c>
      <c r="G29" s="40">
        <v>725.03333333333353</v>
      </c>
      <c r="H29" s="40">
        <v>845.03333333333353</v>
      </c>
      <c r="I29" s="40">
        <v>870.01666666666688</v>
      </c>
      <c r="J29" s="40">
        <v>905.03333333333353</v>
      </c>
      <c r="K29" s="31">
        <v>835</v>
      </c>
      <c r="L29" s="31">
        <v>775</v>
      </c>
      <c r="M29" s="31">
        <v>13.717219999999999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3933.55</v>
      </c>
      <c r="D30" s="40">
        <v>3946.2000000000003</v>
      </c>
      <c r="E30" s="40">
        <v>3902.4000000000005</v>
      </c>
      <c r="F30" s="40">
        <v>3871.2500000000005</v>
      </c>
      <c r="G30" s="40">
        <v>3827.4500000000007</v>
      </c>
      <c r="H30" s="40">
        <v>3977.3500000000004</v>
      </c>
      <c r="I30" s="40">
        <v>4021.1500000000005</v>
      </c>
      <c r="J30" s="40">
        <v>4052.3</v>
      </c>
      <c r="K30" s="31">
        <v>3990</v>
      </c>
      <c r="L30" s="31">
        <v>3915.05</v>
      </c>
      <c r="M30" s="31">
        <v>2.7427999999999999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770.55</v>
      </c>
      <c r="D31" s="40">
        <v>770.7166666666667</v>
      </c>
      <c r="E31" s="40">
        <v>759.83333333333337</v>
      </c>
      <c r="F31" s="40">
        <v>749.11666666666667</v>
      </c>
      <c r="G31" s="40">
        <v>738.23333333333335</v>
      </c>
      <c r="H31" s="40">
        <v>781.43333333333339</v>
      </c>
      <c r="I31" s="40">
        <v>792.31666666666661</v>
      </c>
      <c r="J31" s="40">
        <v>803.03333333333342</v>
      </c>
      <c r="K31" s="31">
        <v>781.6</v>
      </c>
      <c r="L31" s="31">
        <v>760</v>
      </c>
      <c r="M31" s="31">
        <v>16.552900000000001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402.95</v>
      </c>
      <c r="D32" s="40">
        <v>403.40000000000003</v>
      </c>
      <c r="E32" s="40">
        <v>399.85000000000008</v>
      </c>
      <c r="F32" s="40">
        <v>396.75000000000006</v>
      </c>
      <c r="G32" s="40">
        <v>393.2000000000001</v>
      </c>
      <c r="H32" s="40">
        <v>406.50000000000006</v>
      </c>
      <c r="I32" s="40">
        <v>410.05</v>
      </c>
      <c r="J32" s="40">
        <v>413.15000000000003</v>
      </c>
      <c r="K32" s="31">
        <v>406.95</v>
      </c>
      <c r="L32" s="31">
        <v>400.3</v>
      </c>
      <c r="M32" s="31">
        <v>35.224020000000003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4377.1499999999996</v>
      </c>
      <c r="D33" s="40">
        <v>4386.7</v>
      </c>
      <c r="E33" s="40">
        <v>4350.45</v>
      </c>
      <c r="F33" s="40">
        <v>4323.75</v>
      </c>
      <c r="G33" s="40">
        <v>4287.5</v>
      </c>
      <c r="H33" s="40">
        <v>4413.3999999999996</v>
      </c>
      <c r="I33" s="40">
        <v>4449.6499999999996</v>
      </c>
      <c r="J33" s="40">
        <v>4476.3499999999995</v>
      </c>
      <c r="K33" s="31">
        <v>4422.95</v>
      </c>
      <c r="L33" s="31">
        <v>4360</v>
      </c>
      <c r="M33" s="31">
        <v>3.3132000000000001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240.55</v>
      </c>
      <c r="D34" s="40">
        <v>239.93333333333331</v>
      </c>
      <c r="E34" s="40">
        <v>234.61666666666662</v>
      </c>
      <c r="F34" s="40">
        <v>228.68333333333331</v>
      </c>
      <c r="G34" s="40">
        <v>223.36666666666662</v>
      </c>
      <c r="H34" s="40">
        <v>245.86666666666662</v>
      </c>
      <c r="I34" s="40">
        <v>251.18333333333328</v>
      </c>
      <c r="J34" s="40">
        <v>257.11666666666662</v>
      </c>
      <c r="K34" s="31">
        <v>245.25</v>
      </c>
      <c r="L34" s="31">
        <v>234</v>
      </c>
      <c r="M34" s="31">
        <v>107.44056999999999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136.75</v>
      </c>
      <c r="D35" s="40">
        <v>136.96666666666667</v>
      </c>
      <c r="E35" s="40">
        <v>134.78333333333333</v>
      </c>
      <c r="F35" s="40">
        <v>132.81666666666666</v>
      </c>
      <c r="G35" s="40">
        <v>130.63333333333333</v>
      </c>
      <c r="H35" s="40">
        <v>138.93333333333334</v>
      </c>
      <c r="I35" s="40">
        <v>141.11666666666667</v>
      </c>
      <c r="J35" s="40">
        <v>143.08333333333334</v>
      </c>
      <c r="K35" s="31">
        <v>139.15</v>
      </c>
      <c r="L35" s="31">
        <v>135</v>
      </c>
      <c r="M35" s="31">
        <v>149.43042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3306.05</v>
      </c>
      <c r="D36" s="40">
        <v>3316.0499999999997</v>
      </c>
      <c r="E36" s="40">
        <v>3287.7499999999995</v>
      </c>
      <c r="F36" s="40">
        <v>3269.45</v>
      </c>
      <c r="G36" s="40">
        <v>3241.1499999999996</v>
      </c>
      <c r="H36" s="40">
        <v>3334.3499999999995</v>
      </c>
      <c r="I36" s="40">
        <v>3362.6499999999996</v>
      </c>
      <c r="J36" s="40">
        <v>3380.9499999999994</v>
      </c>
      <c r="K36" s="31">
        <v>3344.35</v>
      </c>
      <c r="L36" s="31">
        <v>3297.75</v>
      </c>
      <c r="M36" s="31">
        <v>4.6019699999999997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720.55</v>
      </c>
      <c r="D37" s="40">
        <v>718.88333333333333</v>
      </c>
      <c r="E37" s="40">
        <v>712.76666666666665</v>
      </c>
      <c r="F37" s="40">
        <v>704.98333333333335</v>
      </c>
      <c r="G37" s="40">
        <v>698.86666666666667</v>
      </c>
      <c r="H37" s="40">
        <v>726.66666666666663</v>
      </c>
      <c r="I37" s="40">
        <v>732.78333333333319</v>
      </c>
      <c r="J37" s="40">
        <v>740.56666666666661</v>
      </c>
      <c r="K37" s="31">
        <v>725</v>
      </c>
      <c r="L37" s="31">
        <v>711.1</v>
      </c>
      <c r="M37" s="31">
        <v>13.09853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4719.45</v>
      </c>
      <c r="D38" s="40">
        <v>4655.4833333333336</v>
      </c>
      <c r="E38" s="40">
        <v>4470.9666666666672</v>
      </c>
      <c r="F38" s="40">
        <v>4222.4833333333336</v>
      </c>
      <c r="G38" s="40">
        <v>4037.9666666666672</v>
      </c>
      <c r="H38" s="40">
        <v>4903.9666666666672</v>
      </c>
      <c r="I38" s="40">
        <v>5088.4833333333336</v>
      </c>
      <c r="J38" s="40">
        <v>5336.9666666666672</v>
      </c>
      <c r="K38" s="31">
        <v>4840</v>
      </c>
      <c r="L38" s="31">
        <v>4407</v>
      </c>
      <c r="M38" s="31">
        <v>10.1716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787.15</v>
      </c>
      <c r="D39" s="40">
        <v>786.38333333333333</v>
      </c>
      <c r="E39" s="40">
        <v>779.76666666666665</v>
      </c>
      <c r="F39" s="40">
        <v>772.38333333333333</v>
      </c>
      <c r="G39" s="40">
        <v>765.76666666666665</v>
      </c>
      <c r="H39" s="40">
        <v>793.76666666666665</v>
      </c>
      <c r="I39" s="40">
        <v>800.38333333333321</v>
      </c>
      <c r="J39" s="40">
        <v>807.76666666666665</v>
      </c>
      <c r="K39" s="31">
        <v>793</v>
      </c>
      <c r="L39" s="31">
        <v>779</v>
      </c>
      <c r="M39" s="31">
        <v>44.174550000000004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3852.1</v>
      </c>
      <c r="D40" s="40">
        <v>3854.1166666666668</v>
      </c>
      <c r="E40" s="40">
        <v>3828.3333333333335</v>
      </c>
      <c r="F40" s="40">
        <v>3804.5666666666666</v>
      </c>
      <c r="G40" s="40">
        <v>3778.7833333333333</v>
      </c>
      <c r="H40" s="40">
        <v>3877.8833333333337</v>
      </c>
      <c r="I40" s="40">
        <v>3903.6666666666665</v>
      </c>
      <c r="J40" s="40">
        <v>3927.4333333333338</v>
      </c>
      <c r="K40" s="31">
        <v>3879.9</v>
      </c>
      <c r="L40" s="31">
        <v>3830.35</v>
      </c>
      <c r="M40" s="31">
        <v>2.3932099999999998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7817.1</v>
      </c>
      <c r="D41" s="40">
        <v>7824.5</v>
      </c>
      <c r="E41" s="40">
        <v>7744.6</v>
      </c>
      <c r="F41" s="40">
        <v>7672.1</v>
      </c>
      <c r="G41" s="40">
        <v>7592.2000000000007</v>
      </c>
      <c r="H41" s="40">
        <v>7897</v>
      </c>
      <c r="I41" s="40">
        <v>7976.9</v>
      </c>
      <c r="J41" s="40">
        <v>8049.4</v>
      </c>
      <c r="K41" s="31">
        <v>7904.4</v>
      </c>
      <c r="L41" s="31">
        <v>7752</v>
      </c>
      <c r="M41" s="31">
        <v>9.0864799999999999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17713.95</v>
      </c>
      <c r="D42" s="40">
        <v>17788.649999999998</v>
      </c>
      <c r="E42" s="40">
        <v>17532.299999999996</v>
      </c>
      <c r="F42" s="40">
        <v>17350.649999999998</v>
      </c>
      <c r="G42" s="40">
        <v>17094.299999999996</v>
      </c>
      <c r="H42" s="40">
        <v>17970.299999999996</v>
      </c>
      <c r="I42" s="40">
        <v>18226.649999999994</v>
      </c>
      <c r="J42" s="40">
        <v>18408.299999999996</v>
      </c>
      <c r="K42" s="31">
        <v>18045</v>
      </c>
      <c r="L42" s="31">
        <v>17607</v>
      </c>
      <c r="M42" s="31">
        <v>2.3409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4700.75</v>
      </c>
      <c r="D43" s="40">
        <v>4717.6166666666668</v>
      </c>
      <c r="E43" s="40">
        <v>4655.2333333333336</v>
      </c>
      <c r="F43" s="40">
        <v>4609.7166666666672</v>
      </c>
      <c r="G43" s="40">
        <v>4547.3333333333339</v>
      </c>
      <c r="H43" s="40">
        <v>4763.1333333333332</v>
      </c>
      <c r="I43" s="40">
        <v>4825.5166666666664</v>
      </c>
      <c r="J43" s="40">
        <v>4871.0333333333328</v>
      </c>
      <c r="K43" s="31">
        <v>4780</v>
      </c>
      <c r="L43" s="31">
        <v>4672.1000000000004</v>
      </c>
      <c r="M43" s="31">
        <v>0.29110000000000003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2603.4</v>
      </c>
      <c r="D44" s="40">
        <v>2608.85</v>
      </c>
      <c r="E44" s="40">
        <v>2580.6999999999998</v>
      </c>
      <c r="F44" s="40">
        <v>2558</v>
      </c>
      <c r="G44" s="40">
        <v>2529.85</v>
      </c>
      <c r="H44" s="40">
        <v>2631.5499999999997</v>
      </c>
      <c r="I44" s="40">
        <v>2659.7000000000003</v>
      </c>
      <c r="J44" s="40">
        <v>2682.3999999999996</v>
      </c>
      <c r="K44" s="31">
        <v>2637</v>
      </c>
      <c r="L44" s="31">
        <v>2586.15</v>
      </c>
      <c r="M44" s="31">
        <v>3.5861700000000001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326.5</v>
      </c>
      <c r="D45" s="40">
        <v>329.83333333333331</v>
      </c>
      <c r="E45" s="40">
        <v>320.76666666666665</v>
      </c>
      <c r="F45" s="40">
        <v>315.03333333333336</v>
      </c>
      <c r="G45" s="40">
        <v>305.9666666666667</v>
      </c>
      <c r="H45" s="40">
        <v>335.56666666666661</v>
      </c>
      <c r="I45" s="40">
        <v>344.63333333333333</v>
      </c>
      <c r="J45" s="40">
        <v>350.36666666666656</v>
      </c>
      <c r="K45" s="31">
        <v>338.9</v>
      </c>
      <c r="L45" s="31">
        <v>324.10000000000002</v>
      </c>
      <c r="M45" s="31">
        <v>144.56522000000001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87.5</v>
      </c>
      <c r="D46" s="40">
        <v>88.266666666666652</v>
      </c>
      <c r="E46" s="40">
        <v>86.3333333333333</v>
      </c>
      <c r="F46" s="40">
        <v>85.166666666666643</v>
      </c>
      <c r="G46" s="40">
        <v>83.233333333333292</v>
      </c>
      <c r="H46" s="40">
        <v>89.433333333333309</v>
      </c>
      <c r="I46" s="40">
        <v>91.366666666666646</v>
      </c>
      <c r="J46" s="40">
        <v>92.533333333333317</v>
      </c>
      <c r="K46" s="31">
        <v>90.2</v>
      </c>
      <c r="L46" s="31">
        <v>87.1</v>
      </c>
      <c r="M46" s="31">
        <v>738.10234000000003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57.7</v>
      </c>
      <c r="D47" s="40">
        <v>58</v>
      </c>
      <c r="E47" s="40">
        <v>57.2</v>
      </c>
      <c r="F47" s="40">
        <v>56.7</v>
      </c>
      <c r="G47" s="40">
        <v>55.900000000000006</v>
      </c>
      <c r="H47" s="40">
        <v>58.5</v>
      </c>
      <c r="I47" s="40">
        <v>59.3</v>
      </c>
      <c r="J47" s="40">
        <v>59.8</v>
      </c>
      <c r="K47" s="31">
        <v>58.8</v>
      </c>
      <c r="L47" s="31">
        <v>57.5</v>
      </c>
      <c r="M47" s="31">
        <v>83.076570000000004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1969.2</v>
      </c>
      <c r="D48" s="40">
        <v>1982.5</v>
      </c>
      <c r="E48" s="40">
        <v>1941.7</v>
      </c>
      <c r="F48" s="40">
        <v>1914.2</v>
      </c>
      <c r="G48" s="40">
        <v>1873.4</v>
      </c>
      <c r="H48" s="40">
        <v>2010</v>
      </c>
      <c r="I48" s="40">
        <v>2050.8000000000002</v>
      </c>
      <c r="J48" s="40">
        <v>2078.3000000000002</v>
      </c>
      <c r="K48" s="31">
        <v>2023.3</v>
      </c>
      <c r="L48" s="31">
        <v>1955</v>
      </c>
      <c r="M48" s="31">
        <v>7.8521000000000001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824</v>
      </c>
      <c r="D49" s="40">
        <v>828.25</v>
      </c>
      <c r="E49" s="40">
        <v>817.5</v>
      </c>
      <c r="F49" s="40">
        <v>811</v>
      </c>
      <c r="G49" s="40">
        <v>800.25</v>
      </c>
      <c r="H49" s="40">
        <v>834.75</v>
      </c>
      <c r="I49" s="40">
        <v>845.5</v>
      </c>
      <c r="J49" s="40">
        <v>852</v>
      </c>
      <c r="K49" s="31">
        <v>839</v>
      </c>
      <c r="L49" s="31">
        <v>821.75</v>
      </c>
      <c r="M49" s="31">
        <v>3.76566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208.6</v>
      </c>
      <c r="D50" s="40">
        <v>206.58333333333334</v>
      </c>
      <c r="E50" s="40">
        <v>202.16666666666669</v>
      </c>
      <c r="F50" s="40">
        <v>195.73333333333335</v>
      </c>
      <c r="G50" s="40">
        <v>191.31666666666669</v>
      </c>
      <c r="H50" s="40">
        <v>213.01666666666668</v>
      </c>
      <c r="I50" s="40">
        <v>217.43333333333337</v>
      </c>
      <c r="J50" s="40">
        <v>223.86666666666667</v>
      </c>
      <c r="K50" s="31">
        <v>211</v>
      </c>
      <c r="L50" s="31">
        <v>200.15</v>
      </c>
      <c r="M50" s="31">
        <v>72.497399999999999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794</v>
      </c>
      <c r="D51" s="40">
        <v>784.31666666666661</v>
      </c>
      <c r="E51" s="40">
        <v>772.23333333333323</v>
      </c>
      <c r="F51" s="40">
        <v>750.46666666666658</v>
      </c>
      <c r="G51" s="40">
        <v>738.38333333333321</v>
      </c>
      <c r="H51" s="40">
        <v>806.08333333333326</v>
      </c>
      <c r="I51" s="40">
        <v>818.16666666666674</v>
      </c>
      <c r="J51" s="40">
        <v>839.93333333333328</v>
      </c>
      <c r="K51" s="31">
        <v>796.4</v>
      </c>
      <c r="L51" s="31">
        <v>762.55</v>
      </c>
      <c r="M51" s="31">
        <v>37.655650000000001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66.75</v>
      </c>
      <c r="D52" s="40">
        <v>66.63333333333334</v>
      </c>
      <c r="E52" s="40">
        <v>64.966666666666683</v>
      </c>
      <c r="F52" s="40">
        <v>63.183333333333337</v>
      </c>
      <c r="G52" s="40">
        <v>61.51666666666668</v>
      </c>
      <c r="H52" s="40">
        <v>68.416666666666686</v>
      </c>
      <c r="I52" s="40">
        <v>70.083333333333343</v>
      </c>
      <c r="J52" s="40">
        <v>71.866666666666688</v>
      </c>
      <c r="K52" s="31">
        <v>68.3</v>
      </c>
      <c r="L52" s="31">
        <v>64.849999999999994</v>
      </c>
      <c r="M52" s="31">
        <v>798.04444999999998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454.4</v>
      </c>
      <c r="D53" s="40">
        <v>453.01666666666665</v>
      </c>
      <c r="E53" s="40">
        <v>450.88333333333333</v>
      </c>
      <c r="F53" s="40">
        <v>447.36666666666667</v>
      </c>
      <c r="G53" s="40">
        <v>445.23333333333335</v>
      </c>
      <c r="H53" s="40">
        <v>456.5333333333333</v>
      </c>
      <c r="I53" s="40">
        <v>458.66666666666663</v>
      </c>
      <c r="J53" s="40">
        <v>462.18333333333328</v>
      </c>
      <c r="K53" s="31">
        <v>455.15</v>
      </c>
      <c r="L53" s="31">
        <v>449.5</v>
      </c>
      <c r="M53" s="31">
        <v>59.16666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690.85</v>
      </c>
      <c r="D54" s="40">
        <v>690.63333333333333</v>
      </c>
      <c r="E54" s="40">
        <v>685.2166666666667</v>
      </c>
      <c r="F54" s="40">
        <v>679.58333333333337</v>
      </c>
      <c r="G54" s="40">
        <v>674.16666666666674</v>
      </c>
      <c r="H54" s="40">
        <v>696.26666666666665</v>
      </c>
      <c r="I54" s="40">
        <v>701.68333333333339</v>
      </c>
      <c r="J54" s="40">
        <v>707.31666666666661</v>
      </c>
      <c r="K54" s="31">
        <v>696.05</v>
      </c>
      <c r="L54" s="31">
        <v>685</v>
      </c>
      <c r="M54" s="31">
        <v>87.920500000000004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360.1</v>
      </c>
      <c r="D55" s="40">
        <v>359.5333333333333</v>
      </c>
      <c r="E55" s="40">
        <v>357.06666666666661</v>
      </c>
      <c r="F55" s="40">
        <v>354.0333333333333</v>
      </c>
      <c r="G55" s="40">
        <v>351.56666666666661</v>
      </c>
      <c r="H55" s="40">
        <v>362.56666666666661</v>
      </c>
      <c r="I55" s="40">
        <v>365.0333333333333</v>
      </c>
      <c r="J55" s="40">
        <v>368.06666666666661</v>
      </c>
      <c r="K55" s="31">
        <v>362</v>
      </c>
      <c r="L55" s="31">
        <v>356.5</v>
      </c>
      <c r="M55" s="31">
        <v>17.075230000000001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1154.5</v>
      </c>
      <c r="D56" s="40">
        <v>1159.1000000000001</v>
      </c>
      <c r="E56" s="40">
        <v>1138.2000000000003</v>
      </c>
      <c r="F56" s="40">
        <v>1121.9000000000001</v>
      </c>
      <c r="G56" s="40">
        <v>1101.0000000000002</v>
      </c>
      <c r="H56" s="40">
        <v>1175.4000000000003</v>
      </c>
      <c r="I56" s="40">
        <v>1196.3000000000004</v>
      </c>
      <c r="J56" s="40">
        <v>1212.6000000000004</v>
      </c>
      <c r="K56" s="31">
        <v>1180</v>
      </c>
      <c r="L56" s="31">
        <v>1142.8</v>
      </c>
      <c r="M56" s="31">
        <v>0.83842000000000005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17789.5</v>
      </c>
      <c r="D57" s="40">
        <v>17953.983333333334</v>
      </c>
      <c r="E57" s="40">
        <v>17587.966666666667</v>
      </c>
      <c r="F57" s="40">
        <v>17386.433333333334</v>
      </c>
      <c r="G57" s="40">
        <v>17020.416666666668</v>
      </c>
      <c r="H57" s="40">
        <v>18155.516666666666</v>
      </c>
      <c r="I57" s="40">
        <v>18521.533333333336</v>
      </c>
      <c r="J57" s="40">
        <v>18723.066666666666</v>
      </c>
      <c r="K57" s="31">
        <v>18320</v>
      </c>
      <c r="L57" s="31">
        <v>17752.45</v>
      </c>
      <c r="M57" s="31">
        <v>0.80381000000000002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3840.6</v>
      </c>
      <c r="D58" s="40">
        <v>3857.5166666666664</v>
      </c>
      <c r="E58" s="40">
        <v>3814.2833333333328</v>
      </c>
      <c r="F58" s="40">
        <v>3787.9666666666662</v>
      </c>
      <c r="G58" s="40">
        <v>3744.7333333333327</v>
      </c>
      <c r="H58" s="40">
        <v>3883.833333333333</v>
      </c>
      <c r="I58" s="40">
        <v>3927.0666666666666</v>
      </c>
      <c r="J58" s="40">
        <v>3953.3833333333332</v>
      </c>
      <c r="K58" s="31">
        <v>3900.75</v>
      </c>
      <c r="L58" s="31">
        <v>3831.2</v>
      </c>
      <c r="M58" s="31">
        <v>2.53051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90.05</v>
      </c>
      <c r="D59" s="40">
        <v>90.3</v>
      </c>
      <c r="E59" s="40">
        <v>88.5</v>
      </c>
      <c r="F59" s="40">
        <v>86.95</v>
      </c>
      <c r="G59" s="40">
        <v>85.15</v>
      </c>
      <c r="H59" s="40">
        <v>91.85</v>
      </c>
      <c r="I59" s="40">
        <v>93.649999999999977</v>
      </c>
      <c r="J59" s="40">
        <v>95.199999999999989</v>
      </c>
      <c r="K59" s="31">
        <v>92.1</v>
      </c>
      <c r="L59" s="31">
        <v>88.75</v>
      </c>
      <c r="M59" s="31">
        <v>43.989199999999997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548.45000000000005</v>
      </c>
      <c r="D60" s="40">
        <v>549.70000000000005</v>
      </c>
      <c r="E60" s="40">
        <v>545.20000000000005</v>
      </c>
      <c r="F60" s="40">
        <v>541.95000000000005</v>
      </c>
      <c r="G60" s="40">
        <v>537.45000000000005</v>
      </c>
      <c r="H60" s="40">
        <v>552.95000000000005</v>
      </c>
      <c r="I60" s="40">
        <v>557.45000000000005</v>
      </c>
      <c r="J60" s="40">
        <v>560.70000000000005</v>
      </c>
      <c r="K60" s="31">
        <v>554.20000000000005</v>
      </c>
      <c r="L60" s="31">
        <v>546.45000000000005</v>
      </c>
      <c r="M60" s="31">
        <v>12.274929999999999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176.65</v>
      </c>
      <c r="D61" s="40">
        <v>177.7166666666667</v>
      </c>
      <c r="E61" s="40">
        <v>174.48333333333341</v>
      </c>
      <c r="F61" s="40">
        <v>172.31666666666672</v>
      </c>
      <c r="G61" s="40">
        <v>169.08333333333343</v>
      </c>
      <c r="H61" s="40">
        <v>179.88333333333338</v>
      </c>
      <c r="I61" s="40">
        <v>183.11666666666667</v>
      </c>
      <c r="J61" s="40">
        <v>185.28333333333336</v>
      </c>
      <c r="K61" s="31">
        <v>180.95</v>
      </c>
      <c r="L61" s="31">
        <v>175.55</v>
      </c>
      <c r="M61" s="31">
        <v>165.26973000000001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142.25</v>
      </c>
      <c r="D62" s="40">
        <v>142.61666666666667</v>
      </c>
      <c r="E62" s="40">
        <v>140.23333333333335</v>
      </c>
      <c r="F62" s="40">
        <v>138.21666666666667</v>
      </c>
      <c r="G62" s="40">
        <v>135.83333333333334</v>
      </c>
      <c r="H62" s="40">
        <v>144.63333333333335</v>
      </c>
      <c r="I62" s="40">
        <v>147.01666666666668</v>
      </c>
      <c r="J62" s="40">
        <v>149.03333333333336</v>
      </c>
      <c r="K62" s="31">
        <v>145</v>
      </c>
      <c r="L62" s="31">
        <v>140.6</v>
      </c>
      <c r="M62" s="31">
        <v>8.5316799999999997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570.35</v>
      </c>
      <c r="D63" s="40">
        <v>572.15</v>
      </c>
      <c r="E63" s="40">
        <v>564.19999999999993</v>
      </c>
      <c r="F63" s="40">
        <v>558.04999999999995</v>
      </c>
      <c r="G63" s="40">
        <v>550.09999999999991</v>
      </c>
      <c r="H63" s="40">
        <v>578.29999999999995</v>
      </c>
      <c r="I63" s="40">
        <v>586.25</v>
      </c>
      <c r="J63" s="40">
        <v>592.4</v>
      </c>
      <c r="K63" s="31">
        <v>580.1</v>
      </c>
      <c r="L63" s="31">
        <v>566</v>
      </c>
      <c r="M63" s="31">
        <v>11.04683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913.75</v>
      </c>
      <c r="D64" s="40">
        <v>915.63333333333333</v>
      </c>
      <c r="E64" s="40">
        <v>908.11666666666667</v>
      </c>
      <c r="F64" s="40">
        <v>902.48333333333335</v>
      </c>
      <c r="G64" s="40">
        <v>894.9666666666667</v>
      </c>
      <c r="H64" s="40">
        <v>921.26666666666665</v>
      </c>
      <c r="I64" s="40">
        <v>928.7833333333333</v>
      </c>
      <c r="J64" s="40">
        <v>934.41666666666663</v>
      </c>
      <c r="K64" s="31">
        <v>923.15</v>
      </c>
      <c r="L64" s="31">
        <v>910</v>
      </c>
      <c r="M64" s="31">
        <v>14.49593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168.85</v>
      </c>
      <c r="D65" s="40">
        <v>168.38333333333333</v>
      </c>
      <c r="E65" s="40">
        <v>166.16666666666666</v>
      </c>
      <c r="F65" s="40">
        <v>163.48333333333332</v>
      </c>
      <c r="G65" s="40">
        <v>161.26666666666665</v>
      </c>
      <c r="H65" s="40">
        <v>171.06666666666666</v>
      </c>
      <c r="I65" s="40">
        <v>173.28333333333336</v>
      </c>
      <c r="J65" s="40">
        <v>175.96666666666667</v>
      </c>
      <c r="K65" s="31">
        <v>170.6</v>
      </c>
      <c r="L65" s="31">
        <v>165.7</v>
      </c>
      <c r="M65" s="31">
        <v>51.110320000000002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196.85</v>
      </c>
      <c r="D66" s="40">
        <v>196.06666666666663</v>
      </c>
      <c r="E66" s="40">
        <v>192.43333333333328</v>
      </c>
      <c r="F66" s="40">
        <v>188.01666666666665</v>
      </c>
      <c r="G66" s="40">
        <v>184.3833333333333</v>
      </c>
      <c r="H66" s="40">
        <v>200.48333333333326</v>
      </c>
      <c r="I66" s="40">
        <v>204.11666666666665</v>
      </c>
      <c r="J66" s="40">
        <v>208.53333333333325</v>
      </c>
      <c r="K66" s="31">
        <v>199.7</v>
      </c>
      <c r="L66" s="31">
        <v>191.65</v>
      </c>
      <c r="M66" s="31">
        <v>349.52222999999998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5362.05</v>
      </c>
      <c r="D67" s="40">
        <v>5373.8</v>
      </c>
      <c r="E67" s="40">
        <v>5147.6000000000004</v>
      </c>
      <c r="F67" s="40">
        <v>4933.1500000000005</v>
      </c>
      <c r="G67" s="40">
        <v>4706.9500000000007</v>
      </c>
      <c r="H67" s="40">
        <v>5588.25</v>
      </c>
      <c r="I67" s="40">
        <v>5814.4499999999989</v>
      </c>
      <c r="J67" s="40">
        <v>6028.9</v>
      </c>
      <c r="K67" s="31">
        <v>5600</v>
      </c>
      <c r="L67" s="31">
        <v>5159.3500000000004</v>
      </c>
      <c r="M67" s="31">
        <v>5.0022399999999996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1697.1</v>
      </c>
      <c r="D68" s="40">
        <v>1697.1499999999999</v>
      </c>
      <c r="E68" s="40">
        <v>1684.3999999999996</v>
      </c>
      <c r="F68" s="40">
        <v>1671.6999999999998</v>
      </c>
      <c r="G68" s="40">
        <v>1658.9499999999996</v>
      </c>
      <c r="H68" s="40">
        <v>1709.8499999999997</v>
      </c>
      <c r="I68" s="40">
        <v>1722.6000000000001</v>
      </c>
      <c r="J68" s="40">
        <v>1735.2999999999997</v>
      </c>
      <c r="K68" s="31">
        <v>1709.9</v>
      </c>
      <c r="L68" s="31">
        <v>1684.45</v>
      </c>
      <c r="M68" s="31">
        <v>2.8992800000000001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687.6</v>
      </c>
      <c r="D69" s="40">
        <v>693.08333333333337</v>
      </c>
      <c r="E69" s="40">
        <v>680.51666666666677</v>
      </c>
      <c r="F69" s="40">
        <v>673.43333333333339</v>
      </c>
      <c r="G69" s="40">
        <v>660.86666666666679</v>
      </c>
      <c r="H69" s="40">
        <v>700.16666666666674</v>
      </c>
      <c r="I69" s="40">
        <v>712.73333333333335</v>
      </c>
      <c r="J69" s="40">
        <v>719.81666666666672</v>
      </c>
      <c r="K69" s="31">
        <v>705.65</v>
      </c>
      <c r="L69" s="31">
        <v>686</v>
      </c>
      <c r="M69" s="31">
        <v>18.792210000000001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856.9</v>
      </c>
      <c r="D70" s="40">
        <v>861.48333333333323</v>
      </c>
      <c r="E70" s="40">
        <v>846.21666666666647</v>
      </c>
      <c r="F70" s="40">
        <v>835.53333333333319</v>
      </c>
      <c r="G70" s="40">
        <v>820.26666666666642</v>
      </c>
      <c r="H70" s="40">
        <v>872.16666666666652</v>
      </c>
      <c r="I70" s="40">
        <v>887.43333333333317</v>
      </c>
      <c r="J70" s="40">
        <v>898.11666666666656</v>
      </c>
      <c r="K70" s="31">
        <v>876.75</v>
      </c>
      <c r="L70" s="31">
        <v>850.8</v>
      </c>
      <c r="M70" s="31">
        <v>4.0404999999999998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480.25</v>
      </c>
      <c r="D71" s="40">
        <v>479.68333333333334</v>
      </c>
      <c r="E71" s="40">
        <v>475.56666666666666</v>
      </c>
      <c r="F71" s="40">
        <v>470.88333333333333</v>
      </c>
      <c r="G71" s="40">
        <v>466.76666666666665</v>
      </c>
      <c r="H71" s="40">
        <v>484.36666666666667</v>
      </c>
      <c r="I71" s="40">
        <v>488.48333333333335</v>
      </c>
      <c r="J71" s="40">
        <v>493.16666666666669</v>
      </c>
      <c r="K71" s="31">
        <v>483.8</v>
      </c>
      <c r="L71" s="31">
        <v>475</v>
      </c>
      <c r="M71" s="31">
        <v>13.92123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909.4</v>
      </c>
      <c r="D72" s="40">
        <v>901.66666666666663</v>
      </c>
      <c r="E72" s="40">
        <v>891.33333333333326</v>
      </c>
      <c r="F72" s="40">
        <v>873.26666666666665</v>
      </c>
      <c r="G72" s="40">
        <v>862.93333333333328</v>
      </c>
      <c r="H72" s="40">
        <v>919.73333333333323</v>
      </c>
      <c r="I72" s="40">
        <v>930.06666666666649</v>
      </c>
      <c r="J72" s="40">
        <v>948.13333333333321</v>
      </c>
      <c r="K72" s="31">
        <v>912</v>
      </c>
      <c r="L72" s="31">
        <v>883.6</v>
      </c>
      <c r="M72" s="31">
        <v>10.83385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424.85</v>
      </c>
      <c r="D73" s="40">
        <v>426.25</v>
      </c>
      <c r="E73" s="40">
        <v>414.6</v>
      </c>
      <c r="F73" s="40">
        <v>404.35</v>
      </c>
      <c r="G73" s="40">
        <v>392.70000000000005</v>
      </c>
      <c r="H73" s="40">
        <v>436.5</v>
      </c>
      <c r="I73" s="40">
        <v>448.15</v>
      </c>
      <c r="J73" s="40">
        <v>458.4</v>
      </c>
      <c r="K73" s="31">
        <v>437.9</v>
      </c>
      <c r="L73" s="31">
        <v>416</v>
      </c>
      <c r="M73" s="31">
        <v>135.87772000000001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608.65</v>
      </c>
      <c r="D74" s="40">
        <v>608.88333333333333</v>
      </c>
      <c r="E74" s="40">
        <v>606.76666666666665</v>
      </c>
      <c r="F74" s="40">
        <v>604.88333333333333</v>
      </c>
      <c r="G74" s="40">
        <v>602.76666666666665</v>
      </c>
      <c r="H74" s="40">
        <v>610.76666666666665</v>
      </c>
      <c r="I74" s="40">
        <v>612.88333333333321</v>
      </c>
      <c r="J74" s="40">
        <v>614.76666666666665</v>
      </c>
      <c r="K74" s="31">
        <v>611</v>
      </c>
      <c r="L74" s="31">
        <v>607</v>
      </c>
      <c r="M74" s="31">
        <v>14.265829999999999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2077.85</v>
      </c>
      <c r="D75" s="40">
        <v>2087.6166666666668</v>
      </c>
      <c r="E75" s="40">
        <v>2057.2333333333336</v>
      </c>
      <c r="F75" s="40">
        <v>2036.6166666666668</v>
      </c>
      <c r="G75" s="40">
        <v>2006.2333333333336</v>
      </c>
      <c r="H75" s="40">
        <v>2108.2333333333336</v>
      </c>
      <c r="I75" s="40">
        <v>2138.6166666666668</v>
      </c>
      <c r="J75" s="40">
        <v>2159.2333333333336</v>
      </c>
      <c r="K75" s="31">
        <v>2118</v>
      </c>
      <c r="L75" s="31">
        <v>2067</v>
      </c>
      <c r="M75" s="31">
        <v>3.48861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2866.75</v>
      </c>
      <c r="D76" s="40">
        <v>2903.6666666666665</v>
      </c>
      <c r="E76" s="40">
        <v>2817.3833333333332</v>
      </c>
      <c r="F76" s="40">
        <v>2768.0166666666669</v>
      </c>
      <c r="G76" s="40">
        <v>2681.7333333333336</v>
      </c>
      <c r="H76" s="40">
        <v>2953.0333333333328</v>
      </c>
      <c r="I76" s="40">
        <v>3039.3166666666666</v>
      </c>
      <c r="J76" s="40">
        <v>3088.6833333333325</v>
      </c>
      <c r="K76" s="31">
        <v>2989.95</v>
      </c>
      <c r="L76" s="31">
        <v>2854.3</v>
      </c>
      <c r="M76" s="31">
        <v>13.61327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201.85</v>
      </c>
      <c r="D77" s="40">
        <v>199.03333333333333</v>
      </c>
      <c r="E77" s="40">
        <v>194.56666666666666</v>
      </c>
      <c r="F77" s="40">
        <v>187.28333333333333</v>
      </c>
      <c r="G77" s="40">
        <v>182.81666666666666</v>
      </c>
      <c r="H77" s="40">
        <v>206.31666666666666</v>
      </c>
      <c r="I77" s="40">
        <v>210.7833333333333</v>
      </c>
      <c r="J77" s="40">
        <v>218.06666666666666</v>
      </c>
      <c r="K77" s="31">
        <v>203.5</v>
      </c>
      <c r="L77" s="31">
        <v>191.75</v>
      </c>
      <c r="M77" s="31">
        <v>30.519130000000001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5143.05</v>
      </c>
      <c r="D78" s="40">
        <v>5142.5</v>
      </c>
      <c r="E78" s="40">
        <v>5061.05</v>
      </c>
      <c r="F78" s="40">
        <v>4979.05</v>
      </c>
      <c r="G78" s="40">
        <v>4897.6000000000004</v>
      </c>
      <c r="H78" s="40">
        <v>5224.5</v>
      </c>
      <c r="I78" s="40">
        <v>5305.9500000000007</v>
      </c>
      <c r="J78" s="40">
        <v>5387.95</v>
      </c>
      <c r="K78" s="31">
        <v>5223.95</v>
      </c>
      <c r="L78" s="31">
        <v>5060.5</v>
      </c>
      <c r="M78" s="31">
        <v>3.8669600000000002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5393.7</v>
      </c>
      <c r="D79" s="40">
        <v>5388.2833333333338</v>
      </c>
      <c r="E79" s="40">
        <v>5206.5666666666675</v>
      </c>
      <c r="F79" s="40">
        <v>5019.4333333333334</v>
      </c>
      <c r="G79" s="40">
        <v>4837.7166666666672</v>
      </c>
      <c r="H79" s="40">
        <v>5575.4166666666679</v>
      </c>
      <c r="I79" s="40">
        <v>5757.1333333333332</v>
      </c>
      <c r="J79" s="40">
        <v>5944.2666666666682</v>
      </c>
      <c r="K79" s="31">
        <v>5570</v>
      </c>
      <c r="L79" s="31">
        <v>5201.1499999999996</v>
      </c>
      <c r="M79" s="31">
        <v>13.91361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3696.25</v>
      </c>
      <c r="D80" s="40">
        <v>3694.75</v>
      </c>
      <c r="E80" s="40">
        <v>3651.5</v>
      </c>
      <c r="F80" s="40">
        <v>3606.75</v>
      </c>
      <c r="G80" s="40">
        <v>3563.5</v>
      </c>
      <c r="H80" s="40">
        <v>3739.5</v>
      </c>
      <c r="I80" s="40">
        <v>3782.75</v>
      </c>
      <c r="J80" s="40">
        <v>3827.5</v>
      </c>
      <c r="K80" s="31">
        <v>3738</v>
      </c>
      <c r="L80" s="31">
        <v>3650</v>
      </c>
      <c r="M80" s="31">
        <v>1.56907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4894.3500000000004</v>
      </c>
      <c r="D81" s="40">
        <v>4881.25</v>
      </c>
      <c r="E81" s="40">
        <v>4841</v>
      </c>
      <c r="F81" s="40">
        <v>4787.6499999999996</v>
      </c>
      <c r="G81" s="40">
        <v>4747.3999999999996</v>
      </c>
      <c r="H81" s="40">
        <v>4934.6000000000004</v>
      </c>
      <c r="I81" s="40">
        <v>4974.8500000000004</v>
      </c>
      <c r="J81" s="40">
        <v>5028.2000000000007</v>
      </c>
      <c r="K81" s="31">
        <v>4921.5</v>
      </c>
      <c r="L81" s="31">
        <v>4827.8999999999996</v>
      </c>
      <c r="M81" s="31">
        <v>6.8806399999999996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2851.75</v>
      </c>
      <c r="D82" s="40">
        <v>2859.5499999999997</v>
      </c>
      <c r="E82" s="40">
        <v>2820.4499999999994</v>
      </c>
      <c r="F82" s="40">
        <v>2789.1499999999996</v>
      </c>
      <c r="G82" s="40">
        <v>2750.0499999999993</v>
      </c>
      <c r="H82" s="40">
        <v>2890.8499999999995</v>
      </c>
      <c r="I82" s="40">
        <v>2929.95</v>
      </c>
      <c r="J82" s="40">
        <v>2961.2499999999995</v>
      </c>
      <c r="K82" s="31">
        <v>2898.65</v>
      </c>
      <c r="L82" s="31">
        <v>2828.25</v>
      </c>
      <c r="M82" s="31">
        <v>6.2240099999999998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545.20000000000005</v>
      </c>
      <c r="D83" s="40">
        <v>548.15</v>
      </c>
      <c r="E83" s="40">
        <v>537.5</v>
      </c>
      <c r="F83" s="40">
        <v>529.80000000000007</v>
      </c>
      <c r="G83" s="40">
        <v>519.15000000000009</v>
      </c>
      <c r="H83" s="40">
        <v>555.84999999999991</v>
      </c>
      <c r="I83" s="40">
        <v>566.49999999999977</v>
      </c>
      <c r="J83" s="40">
        <v>574.19999999999982</v>
      </c>
      <c r="K83" s="31">
        <v>558.79999999999995</v>
      </c>
      <c r="L83" s="31">
        <v>540.45000000000005</v>
      </c>
      <c r="M83" s="31">
        <v>7.3998999999999997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1666.2</v>
      </c>
      <c r="D84" s="40">
        <v>1659.3999999999999</v>
      </c>
      <c r="E84" s="40">
        <v>1643.7999999999997</v>
      </c>
      <c r="F84" s="40">
        <v>1621.3999999999999</v>
      </c>
      <c r="G84" s="40">
        <v>1605.7999999999997</v>
      </c>
      <c r="H84" s="40">
        <v>1681.7999999999997</v>
      </c>
      <c r="I84" s="40">
        <v>1697.3999999999996</v>
      </c>
      <c r="J84" s="40">
        <v>1719.7999999999997</v>
      </c>
      <c r="K84" s="31">
        <v>1675</v>
      </c>
      <c r="L84" s="31">
        <v>1637</v>
      </c>
      <c r="M84" s="31">
        <v>1.43696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1491.75</v>
      </c>
      <c r="D85" s="40">
        <v>1502.75</v>
      </c>
      <c r="E85" s="40">
        <v>1475.6</v>
      </c>
      <c r="F85" s="40">
        <v>1459.4499999999998</v>
      </c>
      <c r="G85" s="40">
        <v>1432.2999999999997</v>
      </c>
      <c r="H85" s="40">
        <v>1518.9</v>
      </c>
      <c r="I85" s="40">
        <v>1546.0500000000002</v>
      </c>
      <c r="J85" s="40">
        <v>1562.2000000000003</v>
      </c>
      <c r="K85" s="31">
        <v>1529.9</v>
      </c>
      <c r="L85" s="31">
        <v>1486.6</v>
      </c>
      <c r="M85" s="31">
        <v>9.0744399999999992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187.05</v>
      </c>
      <c r="D86" s="40">
        <v>188.03333333333333</v>
      </c>
      <c r="E86" s="40">
        <v>184.16666666666666</v>
      </c>
      <c r="F86" s="40">
        <v>181.28333333333333</v>
      </c>
      <c r="G86" s="40">
        <v>177.41666666666666</v>
      </c>
      <c r="H86" s="40">
        <v>190.91666666666666</v>
      </c>
      <c r="I86" s="40">
        <v>194.78333333333333</v>
      </c>
      <c r="J86" s="40">
        <v>197.66666666666666</v>
      </c>
      <c r="K86" s="31">
        <v>191.9</v>
      </c>
      <c r="L86" s="31">
        <v>185.15</v>
      </c>
      <c r="M86" s="31">
        <v>80.2911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86.25</v>
      </c>
      <c r="D87" s="40">
        <v>86.516666666666666</v>
      </c>
      <c r="E87" s="40">
        <v>85.533333333333331</v>
      </c>
      <c r="F87" s="40">
        <v>84.816666666666663</v>
      </c>
      <c r="G87" s="40">
        <v>83.833333333333329</v>
      </c>
      <c r="H87" s="40">
        <v>87.233333333333334</v>
      </c>
      <c r="I87" s="40">
        <v>88.216666666666654</v>
      </c>
      <c r="J87" s="40">
        <v>88.933333333333337</v>
      </c>
      <c r="K87" s="31">
        <v>87.5</v>
      </c>
      <c r="L87" s="31">
        <v>85.8</v>
      </c>
      <c r="M87" s="31">
        <v>128.22354000000001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268</v>
      </c>
      <c r="D88" s="40">
        <v>269.2833333333333</v>
      </c>
      <c r="E88" s="40">
        <v>264.76666666666659</v>
      </c>
      <c r="F88" s="40">
        <v>261.5333333333333</v>
      </c>
      <c r="G88" s="40">
        <v>257.01666666666659</v>
      </c>
      <c r="H88" s="40">
        <v>272.51666666666659</v>
      </c>
      <c r="I88" s="40">
        <v>277.03333333333325</v>
      </c>
      <c r="J88" s="40">
        <v>280.26666666666659</v>
      </c>
      <c r="K88" s="31">
        <v>273.8</v>
      </c>
      <c r="L88" s="31">
        <v>266.05</v>
      </c>
      <c r="M88" s="31">
        <v>11.889699999999999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158.75</v>
      </c>
      <c r="D89" s="40">
        <v>159.31666666666666</v>
      </c>
      <c r="E89" s="40">
        <v>157.93333333333334</v>
      </c>
      <c r="F89" s="40">
        <v>157.11666666666667</v>
      </c>
      <c r="G89" s="40">
        <v>155.73333333333335</v>
      </c>
      <c r="H89" s="40">
        <v>160.13333333333333</v>
      </c>
      <c r="I89" s="40">
        <v>161.51666666666665</v>
      </c>
      <c r="J89" s="40">
        <v>162.33333333333331</v>
      </c>
      <c r="K89" s="31">
        <v>160.69999999999999</v>
      </c>
      <c r="L89" s="31">
        <v>158.5</v>
      </c>
      <c r="M89" s="31">
        <v>63.542409999999997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43.05</v>
      </c>
      <c r="D90" s="40">
        <v>42.550000000000004</v>
      </c>
      <c r="E90" s="40">
        <v>40.100000000000009</v>
      </c>
      <c r="F90" s="40">
        <v>37.150000000000006</v>
      </c>
      <c r="G90" s="40">
        <v>34.70000000000001</v>
      </c>
      <c r="H90" s="40">
        <v>45.500000000000007</v>
      </c>
      <c r="I90" s="40">
        <v>47.95000000000001</v>
      </c>
      <c r="J90" s="40">
        <v>50.900000000000006</v>
      </c>
      <c r="K90" s="31">
        <v>45</v>
      </c>
      <c r="L90" s="31">
        <v>39.6</v>
      </c>
      <c r="M90" s="31">
        <v>781.74022000000002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3809.6</v>
      </c>
      <c r="D91" s="40">
        <v>3840.0833333333335</v>
      </c>
      <c r="E91" s="40">
        <v>3755.5666666666671</v>
      </c>
      <c r="F91" s="40">
        <v>3701.5333333333338</v>
      </c>
      <c r="G91" s="40">
        <v>3617.0166666666673</v>
      </c>
      <c r="H91" s="40">
        <v>3894.1166666666668</v>
      </c>
      <c r="I91" s="40">
        <v>3978.6333333333332</v>
      </c>
      <c r="J91" s="40">
        <v>4032.6666666666665</v>
      </c>
      <c r="K91" s="31">
        <v>3924.6</v>
      </c>
      <c r="L91" s="31">
        <v>3786.05</v>
      </c>
      <c r="M91" s="31">
        <v>1.2777700000000001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534</v>
      </c>
      <c r="D92" s="40">
        <v>533.04999999999995</v>
      </c>
      <c r="E92" s="40">
        <v>527.24999999999989</v>
      </c>
      <c r="F92" s="40">
        <v>520.49999999999989</v>
      </c>
      <c r="G92" s="40">
        <v>514.69999999999982</v>
      </c>
      <c r="H92" s="40">
        <v>539.79999999999995</v>
      </c>
      <c r="I92" s="40">
        <v>545.60000000000014</v>
      </c>
      <c r="J92" s="40">
        <v>552.35</v>
      </c>
      <c r="K92" s="31">
        <v>538.85</v>
      </c>
      <c r="L92" s="31">
        <v>526.29999999999995</v>
      </c>
      <c r="M92" s="31">
        <v>18.770060000000001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624.20000000000005</v>
      </c>
      <c r="D93" s="40">
        <v>625.61666666666667</v>
      </c>
      <c r="E93" s="40">
        <v>619.68333333333339</v>
      </c>
      <c r="F93" s="40">
        <v>615.16666666666674</v>
      </c>
      <c r="G93" s="40">
        <v>609.23333333333346</v>
      </c>
      <c r="H93" s="40">
        <v>630.13333333333333</v>
      </c>
      <c r="I93" s="40">
        <v>636.06666666666649</v>
      </c>
      <c r="J93" s="40">
        <v>640.58333333333326</v>
      </c>
      <c r="K93" s="31">
        <v>631.54999999999995</v>
      </c>
      <c r="L93" s="31">
        <v>621.1</v>
      </c>
      <c r="M93" s="31">
        <v>0.67630999999999997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1024.6500000000001</v>
      </c>
      <c r="D94" s="40">
        <v>1023.2833333333334</v>
      </c>
      <c r="E94" s="40">
        <v>1017.8666666666668</v>
      </c>
      <c r="F94" s="40">
        <v>1011.0833333333334</v>
      </c>
      <c r="G94" s="40">
        <v>1005.6666666666667</v>
      </c>
      <c r="H94" s="40">
        <v>1030.0666666666668</v>
      </c>
      <c r="I94" s="40">
        <v>1035.4833333333336</v>
      </c>
      <c r="J94" s="40">
        <v>1042.2666666666669</v>
      </c>
      <c r="K94" s="31">
        <v>1028.7</v>
      </c>
      <c r="L94" s="31">
        <v>1016.5</v>
      </c>
      <c r="M94" s="31">
        <v>5.5084600000000004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578.4</v>
      </c>
      <c r="D95" s="40">
        <v>582.36666666666667</v>
      </c>
      <c r="E95" s="40">
        <v>570.08333333333337</v>
      </c>
      <c r="F95" s="40">
        <v>561.76666666666665</v>
      </c>
      <c r="G95" s="40">
        <v>549.48333333333335</v>
      </c>
      <c r="H95" s="40">
        <v>590.68333333333339</v>
      </c>
      <c r="I95" s="40">
        <v>602.9666666666667</v>
      </c>
      <c r="J95" s="40">
        <v>611.28333333333342</v>
      </c>
      <c r="K95" s="31">
        <v>594.65</v>
      </c>
      <c r="L95" s="31">
        <v>574.04999999999995</v>
      </c>
      <c r="M95" s="31">
        <v>3.4209700000000001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2368.9499999999998</v>
      </c>
      <c r="D96" s="40">
        <v>2381.7833333333333</v>
      </c>
      <c r="E96" s="40">
        <v>2323.5666666666666</v>
      </c>
      <c r="F96" s="40">
        <v>2278.1833333333334</v>
      </c>
      <c r="G96" s="40">
        <v>2219.9666666666667</v>
      </c>
      <c r="H96" s="40">
        <v>2427.1666666666665</v>
      </c>
      <c r="I96" s="40">
        <v>2485.3833333333328</v>
      </c>
      <c r="J96" s="40">
        <v>2530.7666666666664</v>
      </c>
      <c r="K96" s="31">
        <v>2440</v>
      </c>
      <c r="L96" s="31">
        <v>2336.4</v>
      </c>
      <c r="M96" s="31">
        <v>18.676110000000001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1651.75</v>
      </c>
      <c r="D97" s="40">
        <v>1641.3999999999999</v>
      </c>
      <c r="E97" s="40">
        <v>1617.2999999999997</v>
      </c>
      <c r="F97" s="40">
        <v>1582.85</v>
      </c>
      <c r="G97" s="40">
        <v>1558.7499999999998</v>
      </c>
      <c r="H97" s="40">
        <v>1675.8499999999997</v>
      </c>
      <c r="I97" s="40">
        <v>1699.9499999999996</v>
      </c>
      <c r="J97" s="40">
        <v>1734.3999999999996</v>
      </c>
      <c r="K97" s="31">
        <v>1665.5</v>
      </c>
      <c r="L97" s="31">
        <v>1606.95</v>
      </c>
      <c r="M97" s="31">
        <v>16.971640000000001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621.4</v>
      </c>
      <c r="D98" s="40">
        <v>623.48333333333323</v>
      </c>
      <c r="E98" s="40">
        <v>618.01666666666642</v>
      </c>
      <c r="F98" s="40">
        <v>614.63333333333321</v>
      </c>
      <c r="G98" s="40">
        <v>609.1666666666664</v>
      </c>
      <c r="H98" s="40">
        <v>626.86666666666645</v>
      </c>
      <c r="I98" s="40">
        <v>632.33333333333337</v>
      </c>
      <c r="J98" s="40">
        <v>635.71666666666647</v>
      </c>
      <c r="K98" s="31">
        <v>628.95000000000005</v>
      </c>
      <c r="L98" s="31">
        <v>620.1</v>
      </c>
      <c r="M98" s="31">
        <v>7.7695499999999997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315.35000000000002</v>
      </c>
      <c r="D99" s="40">
        <v>317.78333333333336</v>
      </c>
      <c r="E99" s="40">
        <v>309.56666666666672</v>
      </c>
      <c r="F99" s="40">
        <v>303.78333333333336</v>
      </c>
      <c r="G99" s="40">
        <v>295.56666666666672</v>
      </c>
      <c r="H99" s="40">
        <v>323.56666666666672</v>
      </c>
      <c r="I99" s="40">
        <v>331.7833333333333</v>
      </c>
      <c r="J99" s="40">
        <v>337.56666666666672</v>
      </c>
      <c r="K99" s="31">
        <v>326</v>
      </c>
      <c r="L99" s="31">
        <v>312</v>
      </c>
      <c r="M99" s="31">
        <v>5.9563499999999996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1302.9000000000001</v>
      </c>
      <c r="D100" s="40">
        <v>1287.8166666666668</v>
      </c>
      <c r="E100" s="40">
        <v>1250.7333333333336</v>
      </c>
      <c r="F100" s="40">
        <v>1198.5666666666668</v>
      </c>
      <c r="G100" s="40">
        <v>1161.4833333333336</v>
      </c>
      <c r="H100" s="40">
        <v>1339.9833333333336</v>
      </c>
      <c r="I100" s="40">
        <v>1377.0666666666671</v>
      </c>
      <c r="J100" s="40">
        <v>1429.2333333333336</v>
      </c>
      <c r="K100" s="31">
        <v>1324.9</v>
      </c>
      <c r="L100" s="31">
        <v>1235.6500000000001</v>
      </c>
      <c r="M100" s="31">
        <v>52.649979999999999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2914.2</v>
      </c>
      <c r="D101" s="40">
        <v>2909.7166666666667</v>
      </c>
      <c r="E101" s="40">
        <v>2898.4833333333336</v>
      </c>
      <c r="F101" s="40">
        <v>2882.7666666666669</v>
      </c>
      <c r="G101" s="40">
        <v>2871.5333333333338</v>
      </c>
      <c r="H101" s="40">
        <v>2925.4333333333334</v>
      </c>
      <c r="I101" s="40">
        <v>2936.6666666666661</v>
      </c>
      <c r="J101" s="40">
        <v>2952.3833333333332</v>
      </c>
      <c r="K101" s="31">
        <v>2920.95</v>
      </c>
      <c r="L101" s="31">
        <v>2894</v>
      </c>
      <c r="M101" s="31">
        <v>2.8423500000000002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1633.8</v>
      </c>
      <c r="D102" s="40">
        <v>1625.9333333333334</v>
      </c>
      <c r="E102" s="40">
        <v>1606.8666666666668</v>
      </c>
      <c r="F102" s="40">
        <v>1579.9333333333334</v>
      </c>
      <c r="G102" s="40">
        <v>1560.8666666666668</v>
      </c>
      <c r="H102" s="40">
        <v>1652.8666666666668</v>
      </c>
      <c r="I102" s="40">
        <v>1671.9333333333334</v>
      </c>
      <c r="J102" s="40">
        <v>1698.8666666666668</v>
      </c>
      <c r="K102" s="31">
        <v>1645</v>
      </c>
      <c r="L102" s="31">
        <v>1599</v>
      </c>
      <c r="M102" s="31">
        <v>65.404240000000001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717.3</v>
      </c>
      <c r="D103" s="40">
        <v>719.0333333333333</v>
      </c>
      <c r="E103" s="40">
        <v>713.16666666666663</v>
      </c>
      <c r="F103" s="40">
        <v>709.0333333333333</v>
      </c>
      <c r="G103" s="40">
        <v>703.16666666666663</v>
      </c>
      <c r="H103" s="40">
        <v>723.16666666666663</v>
      </c>
      <c r="I103" s="40">
        <v>729.03333333333342</v>
      </c>
      <c r="J103" s="40">
        <v>733.16666666666663</v>
      </c>
      <c r="K103" s="31">
        <v>724.9</v>
      </c>
      <c r="L103" s="31">
        <v>714.9</v>
      </c>
      <c r="M103" s="31">
        <v>30.07329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1382.15</v>
      </c>
      <c r="D104" s="40">
        <v>1387.1166666666668</v>
      </c>
      <c r="E104" s="40">
        <v>1364.3833333333337</v>
      </c>
      <c r="F104" s="40">
        <v>1346.6166666666668</v>
      </c>
      <c r="G104" s="40">
        <v>1323.8833333333337</v>
      </c>
      <c r="H104" s="40">
        <v>1404.8833333333337</v>
      </c>
      <c r="I104" s="40">
        <v>1427.6166666666668</v>
      </c>
      <c r="J104" s="40">
        <v>1445.3833333333337</v>
      </c>
      <c r="K104" s="31">
        <v>1409.85</v>
      </c>
      <c r="L104" s="31">
        <v>1369.35</v>
      </c>
      <c r="M104" s="31">
        <v>8.3639399999999995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2857.8</v>
      </c>
      <c r="D105" s="40">
        <v>2859.85</v>
      </c>
      <c r="E105" s="40">
        <v>2841.1499999999996</v>
      </c>
      <c r="F105" s="40">
        <v>2824.4999999999995</v>
      </c>
      <c r="G105" s="40">
        <v>2805.7999999999993</v>
      </c>
      <c r="H105" s="40">
        <v>2876.5</v>
      </c>
      <c r="I105" s="40">
        <v>2895.2</v>
      </c>
      <c r="J105" s="40">
        <v>2911.8500000000004</v>
      </c>
      <c r="K105" s="31">
        <v>2878.55</v>
      </c>
      <c r="L105" s="31">
        <v>2843.2</v>
      </c>
      <c r="M105" s="31">
        <v>6.58779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487.5</v>
      </c>
      <c r="D106" s="40">
        <v>484.58333333333331</v>
      </c>
      <c r="E106" s="40">
        <v>479.16666666666663</v>
      </c>
      <c r="F106" s="40">
        <v>470.83333333333331</v>
      </c>
      <c r="G106" s="40">
        <v>465.41666666666663</v>
      </c>
      <c r="H106" s="40">
        <v>492.91666666666663</v>
      </c>
      <c r="I106" s="40">
        <v>498.33333333333326</v>
      </c>
      <c r="J106" s="40">
        <v>506.66666666666663</v>
      </c>
      <c r="K106" s="31">
        <v>490</v>
      </c>
      <c r="L106" s="31">
        <v>476.25</v>
      </c>
      <c r="M106" s="31">
        <v>55.656779999999998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1364.8</v>
      </c>
      <c r="D107" s="40">
        <v>1370.1833333333334</v>
      </c>
      <c r="E107" s="40">
        <v>1345.8166666666668</v>
      </c>
      <c r="F107" s="40">
        <v>1326.8333333333335</v>
      </c>
      <c r="G107" s="40">
        <v>1302.4666666666669</v>
      </c>
      <c r="H107" s="40">
        <v>1389.1666666666667</v>
      </c>
      <c r="I107" s="40">
        <v>1413.5333333333335</v>
      </c>
      <c r="J107" s="40">
        <v>1432.5166666666667</v>
      </c>
      <c r="K107" s="31">
        <v>1394.55</v>
      </c>
      <c r="L107" s="31">
        <v>1351.2</v>
      </c>
      <c r="M107" s="31">
        <v>5.6051599999999997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319.05</v>
      </c>
      <c r="D108" s="40">
        <v>320.98333333333335</v>
      </c>
      <c r="E108" s="40">
        <v>316.11666666666667</v>
      </c>
      <c r="F108" s="40">
        <v>313.18333333333334</v>
      </c>
      <c r="G108" s="40">
        <v>308.31666666666666</v>
      </c>
      <c r="H108" s="40">
        <v>323.91666666666669</v>
      </c>
      <c r="I108" s="40">
        <v>328.78333333333336</v>
      </c>
      <c r="J108" s="40">
        <v>331.7166666666667</v>
      </c>
      <c r="K108" s="31">
        <v>325.85000000000002</v>
      </c>
      <c r="L108" s="31">
        <v>318.05</v>
      </c>
      <c r="M108" s="31">
        <v>28.56794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2645.1</v>
      </c>
      <c r="D109" s="40">
        <v>2648.7000000000003</v>
      </c>
      <c r="E109" s="40">
        <v>2631.9000000000005</v>
      </c>
      <c r="F109" s="40">
        <v>2618.7000000000003</v>
      </c>
      <c r="G109" s="40">
        <v>2601.9000000000005</v>
      </c>
      <c r="H109" s="40">
        <v>2661.9000000000005</v>
      </c>
      <c r="I109" s="40">
        <v>2678.7000000000007</v>
      </c>
      <c r="J109" s="40">
        <v>2691.9000000000005</v>
      </c>
      <c r="K109" s="31">
        <v>2665.5</v>
      </c>
      <c r="L109" s="31">
        <v>2635.5</v>
      </c>
      <c r="M109" s="31">
        <v>10.86252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315.5</v>
      </c>
      <c r="D110" s="40">
        <v>316.08333333333331</v>
      </c>
      <c r="E110" s="40">
        <v>314.11666666666662</v>
      </c>
      <c r="F110" s="40">
        <v>312.73333333333329</v>
      </c>
      <c r="G110" s="40">
        <v>310.76666666666659</v>
      </c>
      <c r="H110" s="40">
        <v>317.46666666666664</v>
      </c>
      <c r="I110" s="40">
        <v>319.43333333333334</v>
      </c>
      <c r="J110" s="40">
        <v>320.81666666666666</v>
      </c>
      <c r="K110" s="31">
        <v>318.05</v>
      </c>
      <c r="L110" s="31">
        <v>314.7</v>
      </c>
      <c r="M110" s="31">
        <v>6.2960200000000004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2749.25</v>
      </c>
      <c r="D111" s="40">
        <v>2748.35</v>
      </c>
      <c r="E111" s="40">
        <v>2727.7</v>
      </c>
      <c r="F111" s="40">
        <v>2706.15</v>
      </c>
      <c r="G111" s="40">
        <v>2685.5</v>
      </c>
      <c r="H111" s="40">
        <v>2769.8999999999996</v>
      </c>
      <c r="I111" s="40">
        <v>2790.55</v>
      </c>
      <c r="J111" s="40">
        <v>2812.0999999999995</v>
      </c>
      <c r="K111" s="31">
        <v>2769</v>
      </c>
      <c r="L111" s="31">
        <v>2726.8</v>
      </c>
      <c r="M111" s="31">
        <v>17.73236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713.3</v>
      </c>
      <c r="D112" s="40">
        <v>711</v>
      </c>
      <c r="E112" s="40">
        <v>702.6</v>
      </c>
      <c r="F112" s="40">
        <v>691.9</v>
      </c>
      <c r="G112" s="40">
        <v>683.5</v>
      </c>
      <c r="H112" s="40">
        <v>721.7</v>
      </c>
      <c r="I112" s="40">
        <v>730.10000000000014</v>
      </c>
      <c r="J112" s="40">
        <v>740.80000000000007</v>
      </c>
      <c r="K112" s="31">
        <v>719.4</v>
      </c>
      <c r="L112" s="31">
        <v>700.3</v>
      </c>
      <c r="M112" s="31">
        <v>93.376369999999994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1536.6</v>
      </c>
      <c r="D113" s="40">
        <v>1532.4666666666665</v>
      </c>
      <c r="E113" s="40">
        <v>1521.4833333333329</v>
      </c>
      <c r="F113" s="40">
        <v>1506.3666666666663</v>
      </c>
      <c r="G113" s="40">
        <v>1495.3833333333328</v>
      </c>
      <c r="H113" s="40">
        <v>1547.583333333333</v>
      </c>
      <c r="I113" s="40">
        <v>1558.5666666666666</v>
      </c>
      <c r="J113" s="40">
        <v>1573.6833333333332</v>
      </c>
      <c r="K113" s="31">
        <v>1543.45</v>
      </c>
      <c r="L113" s="31">
        <v>1517.35</v>
      </c>
      <c r="M113" s="31">
        <v>7.3187499999999996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661.5</v>
      </c>
      <c r="D114" s="40">
        <v>659.18333333333328</v>
      </c>
      <c r="E114" s="40">
        <v>652.36666666666656</v>
      </c>
      <c r="F114" s="40">
        <v>643.23333333333323</v>
      </c>
      <c r="G114" s="40">
        <v>636.41666666666652</v>
      </c>
      <c r="H114" s="40">
        <v>668.31666666666661</v>
      </c>
      <c r="I114" s="40">
        <v>675.13333333333344</v>
      </c>
      <c r="J114" s="40">
        <v>684.26666666666665</v>
      </c>
      <c r="K114" s="31">
        <v>666</v>
      </c>
      <c r="L114" s="31">
        <v>650.04999999999995</v>
      </c>
      <c r="M114" s="31">
        <v>13.801460000000001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816.55</v>
      </c>
      <c r="D115" s="40">
        <v>798.31666666666661</v>
      </c>
      <c r="E115" s="40">
        <v>773.23333333333323</v>
      </c>
      <c r="F115" s="40">
        <v>729.91666666666663</v>
      </c>
      <c r="G115" s="40">
        <v>704.83333333333326</v>
      </c>
      <c r="H115" s="40">
        <v>841.63333333333321</v>
      </c>
      <c r="I115" s="40">
        <v>866.7166666666667</v>
      </c>
      <c r="J115" s="40">
        <v>910.03333333333319</v>
      </c>
      <c r="K115" s="31">
        <v>823.4</v>
      </c>
      <c r="L115" s="31">
        <v>755</v>
      </c>
      <c r="M115" s="31">
        <v>22.752330000000001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47.8</v>
      </c>
      <c r="D116" s="40">
        <v>47.95000000000001</v>
      </c>
      <c r="E116" s="40">
        <v>47.550000000000018</v>
      </c>
      <c r="F116" s="40">
        <v>47.300000000000011</v>
      </c>
      <c r="G116" s="40">
        <v>46.90000000000002</v>
      </c>
      <c r="H116" s="40">
        <v>48.200000000000017</v>
      </c>
      <c r="I116" s="40">
        <v>48.600000000000009</v>
      </c>
      <c r="J116" s="40">
        <v>48.850000000000016</v>
      </c>
      <c r="K116" s="31">
        <v>48.35</v>
      </c>
      <c r="L116" s="31">
        <v>47.7</v>
      </c>
      <c r="M116" s="31">
        <v>158.12924000000001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238.05</v>
      </c>
      <c r="D117" s="40">
        <v>236.41666666666666</v>
      </c>
      <c r="E117" s="40">
        <v>233.33333333333331</v>
      </c>
      <c r="F117" s="40">
        <v>228.61666666666665</v>
      </c>
      <c r="G117" s="40">
        <v>225.5333333333333</v>
      </c>
      <c r="H117" s="40">
        <v>241.13333333333333</v>
      </c>
      <c r="I117" s="40">
        <v>244.21666666666664</v>
      </c>
      <c r="J117" s="40">
        <v>248.93333333333334</v>
      </c>
      <c r="K117" s="31">
        <v>239.5</v>
      </c>
      <c r="L117" s="31">
        <v>231.7</v>
      </c>
      <c r="M117" s="31">
        <v>211.84428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241.8</v>
      </c>
      <c r="D118" s="40">
        <v>243.01666666666668</v>
      </c>
      <c r="E118" s="40">
        <v>239.63333333333335</v>
      </c>
      <c r="F118" s="40">
        <v>237.46666666666667</v>
      </c>
      <c r="G118" s="40">
        <v>234.08333333333334</v>
      </c>
      <c r="H118" s="40">
        <v>245.18333333333337</v>
      </c>
      <c r="I118" s="40">
        <v>248.56666666666669</v>
      </c>
      <c r="J118" s="40">
        <v>250.73333333333338</v>
      </c>
      <c r="K118" s="31">
        <v>246.4</v>
      </c>
      <c r="L118" s="31">
        <v>240.85</v>
      </c>
      <c r="M118" s="31">
        <v>59.18018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8806.65</v>
      </c>
      <c r="D119" s="40">
        <v>8895.9166666666661</v>
      </c>
      <c r="E119" s="40">
        <v>8692.3333333333321</v>
      </c>
      <c r="F119" s="40">
        <v>8578.0166666666664</v>
      </c>
      <c r="G119" s="40">
        <v>8374.4333333333325</v>
      </c>
      <c r="H119" s="40">
        <v>9010.2333333333318</v>
      </c>
      <c r="I119" s="40">
        <v>9213.8166666666639</v>
      </c>
      <c r="J119" s="40">
        <v>9328.1333333333314</v>
      </c>
      <c r="K119" s="31">
        <v>9099.5</v>
      </c>
      <c r="L119" s="31">
        <v>8781.6</v>
      </c>
      <c r="M119" s="31">
        <v>2.1707100000000001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206.8</v>
      </c>
      <c r="D120" s="40">
        <v>206.43333333333331</v>
      </c>
      <c r="E120" s="40">
        <v>201.36666666666662</v>
      </c>
      <c r="F120" s="40">
        <v>195.93333333333331</v>
      </c>
      <c r="G120" s="40">
        <v>190.86666666666662</v>
      </c>
      <c r="H120" s="40">
        <v>211.86666666666662</v>
      </c>
      <c r="I120" s="40">
        <v>216.93333333333328</v>
      </c>
      <c r="J120" s="40">
        <v>222.36666666666662</v>
      </c>
      <c r="K120" s="31">
        <v>211.5</v>
      </c>
      <c r="L120" s="31">
        <v>201</v>
      </c>
      <c r="M120" s="31">
        <v>134.99861999999999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131.55000000000001</v>
      </c>
      <c r="D121" s="40">
        <v>132.23333333333332</v>
      </c>
      <c r="E121" s="40">
        <v>130.51666666666665</v>
      </c>
      <c r="F121" s="40">
        <v>129.48333333333332</v>
      </c>
      <c r="G121" s="40">
        <v>127.76666666666665</v>
      </c>
      <c r="H121" s="40">
        <v>133.26666666666665</v>
      </c>
      <c r="I121" s="40">
        <v>134.98333333333329</v>
      </c>
      <c r="J121" s="40">
        <v>136.01666666666665</v>
      </c>
      <c r="K121" s="31">
        <v>133.94999999999999</v>
      </c>
      <c r="L121" s="31">
        <v>131.19999999999999</v>
      </c>
      <c r="M121" s="31">
        <v>63.078130000000002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4772.55</v>
      </c>
      <c r="D122" s="40">
        <v>4817.0166666666664</v>
      </c>
      <c r="E122" s="40">
        <v>4705.5333333333328</v>
      </c>
      <c r="F122" s="40">
        <v>4638.5166666666664</v>
      </c>
      <c r="G122" s="40">
        <v>4527.0333333333328</v>
      </c>
      <c r="H122" s="40">
        <v>4884.0333333333328</v>
      </c>
      <c r="I122" s="40">
        <v>4995.5166666666664</v>
      </c>
      <c r="J122" s="40">
        <v>5062.5333333333328</v>
      </c>
      <c r="K122" s="31">
        <v>4928.5</v>
      </c>
      <c r="L122" s="31">
        <v>4750</v>
      </c>
      <c r="M122" s="31">
        <v>60.149369999999998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514.45000000000005</v>
      </c>
      <c r="D123" s="40">
        <v>517.44999999999993</v>
      </c>
      <c r="E123" s="40">
        <v>510.99999999999989</v>
      </c>
      <c r="F123" s="40">
        <v>507.54999999999995</v>
      </c>
      <c r="G123" s="40">
        <v>501.09999999999991</v>
      </c>
      <c r="H123" s="40">
        <v>520.89999999999986</v>
      </c>
      <c r="I123" s="40">
        <v>527.34999999999991</v>
      </c>
      <c r="J123" s="40">
        <v>530.79999999999984</v>
      </c>
      <c r="K123" s="31">
        <v>523.9</v>
      </c>
      <c r="L123" s="31">
        <v>514</v>
      </c>
      <c r="M123" s="31">
        <v>27.622689999999999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303.7</v>
      </c>
      <c r="D124" s="40">
        <v>301.48333333333335</v>
      </c>
      <c r="E124" s="40">
        <v>295.16666666666669</v>
      </c>
      <c r="F124" s="40">
        <v>286.63333333333333</v>
      </c>
      <c r="G124" s="40">
        <v>280.31666666666666</v>
      </c>
      <c r="H124" s="40">
        <v>310.01666666666671</v>
      </c>
      <c r="I124" s="40">
        <v>316.33333333333331</v>
      </c>
      <c r="J124" s="40">
        <v>324.86666666666673</v>
      </c>
      <c r="K124" s="31">
        <v>307.8</v>
      </c>
      <c r="L124" s="31">
        <v>292.95</v>
      </c>
      <c r="M124" s="31">
        <v>35.954970000000003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1173.25</v>
      </c>
      <c r="D125" s="40">
        <v>1179.2333333333333</v>
      </c>
      <c r="E125" s="40">
        <v>1164.0166666666667</v>
      </c>
      <c r="F125" s="40">
        <v>1154.7833333333333</v>
      </c>
      <c r="G125" s="40">
        <v>1139.5666666666666</v>
      </c>
      <c r="H125" s="40">
        <v>1188.4666666666667</v>
      </c>
      <c r="I125" s="40">
        <v>1203.6833333333334</v>
      </c>
      <c r="J125" s="40">
        <v>1212.9166666666667</v>
      </c>
      <c r="K125" s="31">
        <v>1194.45</v>
      </c>
      <c r="L125" s="31">
        <v>1170</v>
      </c>
      <c r="M125" s="31">
        <v>25.3584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6632.25</v>
      </c>
      <c r="D126" s="40">
        <v>6620.2666666666664</v>
      </c>
      <c r="E126" s="40">
        <v>6494.4833333333327</v>
      </c>
      <c r="F126" s="40">
        <v>6356.7166666666662</v>
      </c>
      <c r="G126" s="40">
        <v>6230.9333333333325</v>
      </c>
      <c r="H126" s="40">
        <v>6758.0333333333328</v>
      </c>
      <c r="I126" s="40">
        <v>6883.8166666666657</v>
      </c>
      <c r="J126" s="40">
        <v>7021.583333333333</v>
      </c>
      <c r="K126" s="31">
        <v>6746.05</v>
      </c>
      <c r="L126" s="31">
        <v>6482.5</v>
      </c>
      <c r="M126" s="31">
        <v>2.1636199999999999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1690.95</v>
      </c>
      <c r="D127" s="40">
        <v>1694.8833333333332</v>
      </c>
      <c r="E127" s="40">
        <v>1659.7666666666664</v>
      </c>
      <c r="F127" s="40">
        <v>1628.5833333333333</v>
      </c>
      <c r="G127" s="40">
        <v>1593.4666666666665</v>
      </c>
      <c r="H127" s="40">
        <v>1726.0666666666664</v>
      </c>
      <c r="I127" s="40">
        <v>1761.1833333333332</v>
      </c>
      <c r="J127" s="40">
        <v>1792.3666666666663</v>
      </c>
      <c r="K127" s="31">
        <v>1730</v>
      </c>
      <c r="L127" s="31">
        <v>1663.7</v>
      </c>
      <c r="M127" s="31">
        <v>88.406329999999997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2048.1999999999998</v>
      </c>
      <c r="D128" s="40">
        <v>2038.0666666666666</v>
      </c>
      <c r="E128" s="40">
        <v>1940.1333333333332</v>
      </c>
      <c r="F128" s="40">
        <v>1832.0666666666666</v>
      </c>
      <c r="G128" s="40">
        <v>1734.1333333333332</v>
      </c>
      <c r="H128" s="40">
        <v>2146.1333333333332</v>
      </c>
      <c r="I128" s="40">
        <v>2244.0666666666666</v>
      </c>
      <c r="J128" s="40">
        <v>2352.1333333333332</v>
      </c>
      <c r="K128" s="31">
        <v>2136</v>
      </c>
      <c r="L128" s="31">
        <v>1930</v>
      </c>
      <c r="M128" s="31">
        <v>23.11543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2357.65</v>
      </c>
      <c r="D129" s="40">
        <v>2340.5666666666666</v>
      </c>
      <c r="E129" s="40">
        <v>2311.1333333333332</v>
      </c>
      <c r="F129" s="40">
        <v>2264.6166666666668</v>
      </c>
      <c r="G129" s="40">
        <v>2235.1833333333334</v>
      </c>
      <c r="H129" s="40">
        <v>2387.083333333333</v>
      </c>
      <c r="I129" s="40">
        <v>2416.5166666666664</v>
      </c>
      <c r="J129" s="40">
        <v>2463.0333333333328</v>
      </c>
      <c r="K129" s="31">
        <v>2370</v>
      </c>
      <c r="L129" s="31">
        <v>2294.0500000000002</v>
      </c>
      <c r="M129" s="31">
        <v>1.56717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389.05</v>
      </c>
      <c r="D130" s="40">
        <v>385.7166666666667</v>
      </c>
      <c r="E130" s="40">
        <v>378.43333333333339</v>
      </c>
      <c r="F130" s="40">
        <v>367.81666666666672</v>
      </c>
      <c r="G130" s="40">
        <v>360.53333333333342</v>
      </c>
      <c r="H130" s="40">
        <v>396.33333333333337</v>
      </c>
      <c r="I130" s="40">
        <v>403.61666666666667</v>
      </c>
      <c r="J130" s="40">
        <v>414.23333333333335</v>
      </c>
      <c r="K130" s="31">
        <v>393</v>
      </c>
      <c r="L130" s="31">
        <v>375.1</v>
      </c>
      <c r="M130" s="31">
        <v>6.4756299999999998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672.4</v>
      </c>
      <c r="D131" s="40">
        <v>672.36666666666667</v>
      </c>
      <c r="E131" s="40">
        <v>666.73333333333335</v>
      </c>
      <c r="F131" s="40">
        <v>661.06666666666672</v>
      </c>
      <c r="G131" s="40">
        <v>655.43333333333339</v>
      </c>
      <c r="H131" s="40">
        <v>678.0333333333333</v>
      </c>
      <c r="I131" s="40">
        <v>683.66666666666674</v>
      </c>
      <c r="J131" s="40">
        <v>689.33333333333326</v>
      </c>
      <c r="K131" s="31">
        <v>678</v>
      </c>
      <c r="L131" s="31">
        <v>666.7</v>
      </c>
      <c r="M131" s="31">
        <v>22.577380000000002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412.9</v>
      </c>
      <c r="D132" s="40">
        <v>415.4666666666667</v>
      </c>
      <c r="E132" s="40">
        <v>409.43333333333339</v>
      </c>
      <c r="F132" s="40">
        <v>405.9666666666667</v>
      </c>
      <c r="G132" s="40">
        <v>399.93333333333339</v>
      </c>
      <c r="H132" s="40">
        <v>418.93333333333339</v>
      </c>
      <c r="I132" s="40">
        <v>424.9666666666667</v>
      </c>
      <c r="J132" s="40">
        <v>428.43333333333339</v>
      </c>
      <c r="K132" s="31">
        <v>421.5</v>
      </c>
      <c r="L132" s="31">
        <v>412</v>
      </c>
      <c r="M132" s="31">
        <v>50.705620000000003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4064.15</v>
      </c>
      <c r="D133" s="40">
        <v>4065.0499999999997</v>
      </c>
      <c r="E133" s="40">
        <v>4010.0999999999995</v>
      </c>
      <c r="F133" s="40">
        <v>3956.0499999999997</v>
      </c>
      <c r="G133" s="40">
        <v>3901.0999999999995</v>
      </c>
      <c r="H133" s="40">
        <v>4119.0999999999995</v>
      </c>
      <c r="I133" s="40">
        <v>4174.0499999999993</v>
      </c>
      <c r="J133" s="40">
        <v>4228.0999999999995</v>
      </c>
      <c r="K133" s="31">
        <v>4120</v>
      </c>
      <c r="L133" s="31">
        <v>4011</v>
      </c>
      <c r="M133" s="31">
        <v>3.2325900000000001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1975.4</v>
      </c>
      <c r="D134" s="40">
        <v>1975.1333333333332</v>
      </c>
      <c r="E134" s="40">
        <v>1945.2666666666664</v>
      </c>
      <c r="F134" s="40">
        <v>1915.1333333333332</v>
      </c>
      <c r="G134" s="40">
        <v>1885.2666666666664</v>
      </c>
      <c r="H134" s="40">
        <v>2005.2666666666664</v>
      </c>
      <c r="I134" s="40">
        <v>2035.1333333333332</v>
      </c>
      <c r="J134" s="40">
        <v>2065.2666666666664</v>
      </c>
      <c r="K134" s="31">
        <v>2005</v>
      </c>
      <c r="L134" s="31">
        <v>1945</v>
      </c>
      <c r="M134" s="31">
        <v>23.761669999999999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90.85</v>
      </c>
      <c r="D135" s="40">
        <v>91.216666666666654</v>
      </c>
      <c r="E135" s="40">
        <v>90.283333333333303</v>
      </c>
      <c r="F135" s="40">
        <v>89.716666666666654</v>
      </c>
      <c r="G135" s="40">
        <v>88.783333333333303</v>
      </c>
      <c r="H135" s="40">
        <v>91.783333333333303</v>
      </c>
      <c r="I135" s="40">
        <v>92.716666666666669</v>
      </c>
      <c r="J135" s="40">
        <v>93.283333333333303</v>
      </c>
      <c r="K135" s="31">
        <v>92.15</v>
      </c>
      <c r="L135" s="31">
        <v>90.65</v>
      </c>
      <c r="M135" s="31">
        <v>57.757069999999999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4688.1499999999996</v>
      </c>
      <c r="D136" s="40">
        <v>4646.05</v>
      </c>
      <c r="E136" s="40">
        <v>4532.1000000000004</v>
      </c>
      <c r="F136" s="40">
        <v>4376.05</v>
      </c>
      <c r="G136" s="40">
        <v>4262.1000000000004</v>
      </c>
      <c r="H136" s="40">
        <v>4802.1000000000004</v>
      </c>
      <c r="I136" s="40">
        <v>4916.0499999999993</v>
      </c>
      <c r="J136" s="40">
        <v>5072.1000000000004</v>
      </c>
      <c r="K136" s="31">
        <v>4760</v>
      </c>
      <c r="L136" s="31">
        <v>4490</v>
      </c>
      <c r="M136" s="31">
        <v>3.6555399999999998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443.65</v>
      </c>
      <c r="D137" s="40">
        <v>443.63333333333338</v>
      </c>
      <c r="E137" s="40">
        <v>440.46666666666675</v>
      </c>
      <c r="F137" s="40">
        <v>437.28333333333336</v>
      </c>
      <c r="G137" s="40">
        <v>434.11666666666673</v>
      </c>
      <c r="H137" s="40">
        <v>446.81666666666678</v>
      </c>
      <c r="I137" s="40">
        <v>449.98333333333341</v>
      </c>
      <c r="J137" s="40">
        <v>453.1666666666668</v>
      </c>
      <c r="K137" s="31">
        <v>446.8</v>
      </c>
      <c r="L137" s="31">
        <v>440.45</v>
      </c>
      <c r="M137" s="31">
        <v>14.249269999999999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5879.15</v>
      </c>
      <c r="D138" s="40">
        <v>5815.8</v>
      </c>
      <c r="E138" s="40">
        <v>5673.35</v>
      </c>
      <c r="F138" s="40">
        <v>5467.55</v>
      </c>
      <c r="G138" s="40">
        <v>5325.1</v>
      </c>
      <c r="H138" s="40">
        <v>6021.6</v>
      </c>
      <c r="I138" s="40">
        <v>6164.0499999999993</v>
      </c>
      <c r="J138" s="40">
        <v>6369.85</v>
      </c>
      <c r="K138" s="31">
        <v>5958.25</v>
      </c>
      <c r="L138" s="31">
        <v>5610</v>
      </c>
      <c r="M138" s="31">
        <v>3.5960999999999999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1716.9</v>
      </c>
      <c r="D139" s="40">
        <v>1726.25</v>
      </c>
      <c r="E139" s="40">
        <v>1705.65</v>
      </c>
      <c r="F139" s="40">
        <v>1694.4</v>
      </c>
      <c r="G139" s="40">
        <v>1673.8000000000002</v>
      </c>
      <c r="H139" s="40">
        <v>1737.5</v>
      </c>
      <c r="I139" s="40">
        <v>1758.1</v>
      </c>
      <c r="J139" s="40">
        <v>1769.35</v>
      </c>
      <c r="K139" s="31">
        <v>1746.85</v>
      </c>
      <c r="L139" s="31">
        <v>1715</v>
      </c>
      <c r="M139" s="31">
        <v>15.281510000000001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639.1</v>
      </c>
      <c r="D140" s="40">
        <v>641.63333333333333</v>
      </c>
      <c r="E140" s="40">
        <v>631.51666666666665</v>
      </c>
      <c r="F140" s="40">
        <v>623.93333333333328</v>
      </c>
      <c r="G140" s="40">
        <v>613.81666666666661</v>
      </c>
      <c r="H140" s="40">
        <v>649.2166666666667</v>
      </c>
      <c r="I140" s="40">
        <v>659.33333333333326</v>
      </c>
      <c r="J140" s="40">
        <v>666.91666666666674</v>
      </c>
      <c r="K140" s="31">
        <v>651.75</v>
      </c>
      <c r="L140" s="31">
        <v>634.04999999999995</v>
      </c>
      <c r="M140" s="31">
        <v>17.78154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958.5</v>
      </c>
      <c r="D141" s="40">
        <v>955.26666666666677</v>
      </c>
      <c r="E141" s="40">
        <v>948.53333333333353</v>
      </c>
      <c r="F141" s="40">
        <v>938.56666666666672</v>
      </c>
      <c r="G141" s="40">
        <v>931.83333333333348</v>
      </c>
      <c r="H141" s="40">
        <v>965.23333333333358</v>
      </c>
      <c r="I141" s="40">
        <v>971.96666666666692</v>
      </c>
      <c r="J141" s="40">
        <v>981.93333333333362</v>
      </c>
      <c r="K141" s="31">
        <v>962</v>
      </c>
      <c r="L141" s="31">
        <v>945.3</v>
      </c>
      <c r="M141" s="31">
        <v>6.2580299999999998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84932.9</v>
      </c>
      <c r="D142" s="40">
        <v>85734.45</v>
      </c>
      <c r="E142" s="40">
        <v>83918.9</v>
      </c>
      <c r="F142" s="40">
        <v>82904.899999999994</v>
      </c>
      <c r="G142" s="40">
        <v>81089.349999999991</v>
      </c>
      <c r="H142" s="40">
        <v>86748.45</v>
      </c>
      <c r="I142" s="40">
        <v>88564.000000000015</v>
      </c>
      <c r="J142" s="40">
        <v>89578</v>
      </c>
      <c r="K142" s="31">
        <v>87550</v>
      </c>
      <c r="L142" s="31">
        <v>84720.45</v>
      </c>
      <c r="M142" s="31">
        <v>0.28671000000000002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1070.3</v>
      </c>
      <c r="D143" s="40">
        <v>1070.6000000000001</v>
      </c>
      <c r="E143" s="40">
        <v>1065.7000000000003</v>
      </c>
      <c r="F143" s="40">
        <v>1061.1000000000001</v>
      </c>
      <c r="G143" s="40">
        <v>1056.2000000000003</v>
      </c>
      <c r="H143" s="40">
        <v>1075.2000000000003</v>
      </c>
      <c r="I143" s="40">
        <v>1080.1000000000004</v>
      </c>
      <c r="J143" s="40">
        <v>1084.7000000000003</v>
      </c>
      <c r="K143" s="31">
        <v>1075.5</v>
      </c>
      <c r="L143" s="31">
        <v>1066</v>
      </c>
      <c r="M143" s="31">
        <v>2.7567599999999999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185</v>
      </c>
      <c r="D144" s="40">
        <v>185.26666666666665</v>
      </c>
      <c r="E144" s="40">
        <v>183.5333333333333</v>
      </c>
      <c r="F144" s="40">
        <v>182.06666666666666</v>
      </c>
      <c r="G144" s="40">
        <v>180.33333333333331</v>
      </c>
      <c r="H144" s="40">
        <v>186.73333333333329</v>
      </c>
      <c r="I144" s="40">
        <v>188.46666666666664</v>
      </c>
      <c r="J144" s="40">
        <v>189.93333333333328</v>
      </c>
      <c r="K144" s="31">
        <v>187</v>
      </c>
      <c r="L144" s="31">
        <v>183.8</v>
      </c>
      <c r="M144" s="31">
        <v>17.16675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895.6</v>
      </c>
      <c r="D145" s="40">
        <v>892.36666666666667</v>
      </c>
      <c r="E145" s="40">
        <v>882.23333333333335</v>
      </c>
      <c r="F145" s="40">
        <v>868.86666666666667</v>
      </c>
      <c r="G145" s="40">
        <v>858.73333333333335</v>
      </c>
      <c r="H145" s="40">
        <v>905.73333333333335</v>
      </c>
      <c r="I145" s="40">
        <v>915.86666666666679</v>
      </c>
      <c r="J145" s="40">
        <v>929.23333333333335</v>
      </c>
      <c r="K145" s="31">
        <v>902.5</v>
      </c>
      <c r="L145" s="31">
        <v>879</v>
      </c>
      <c r="M145" s="31">
        <v>54.93159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193.45</v>
      </c>
      <c r="D146" s="40">
        <v>194.26666666666665</v>
      </c>
      <c r="E146" s="40">
        <v>191.68333333333331</v>
      </c>
      <c r="F146" s="40">
        <v>189.91666666666666</v>
      </c>
      <c r="G146" s="40">
        <v>187.33333333333331</v>
      </c>
      <c r="H146" s="40">
        <v>196.0333333333333</v>
      </c>
      <c r="I146" s="40">
        <v>198.61666666666667</v>
      </c>
      <c r="J146" s="40">
        <v>200.3833333333333</v>
      </c>
      <c r="K146" s="31">
        <v>196.85</v>
      </c>
      <c r="L146" s="31">
        <v>192.5</v>
      </c>
      <c r="M146" s="31">
        <v>32.721600000000002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570.35</v>
      </c>
      <c r="D147" s="40">
        <v>568.31666666666661</v>
      </c>
      <c r="E147" s="40">
        <v>563.63333333333321</v>
      </c>
      <c r="F147" s="40">
        <v>556.91666666666663</v>
      </c>
      <c r="G147" s="40">
        <v>552.23333333333323</v>
      </c>
      <c r="H147" s="40">
        <v>575.03333333333319</v>
      </c>
      <c r="I147" s="40">
        <v>579.71666666666658</v>
      </c>
      <c r="J147" s="40">
        <v>586.43333333333317</v>
      </c>
      <c r="K147" s="31">
        <v>573</v>
      </c>
      <c r="L147" s="31">
        <v>561.6</v>
      </c>
      <c r="M147" s="31">
        <v>14.244809999999999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7700.8</v>
      </c>
      <c r="D148" s="40">
        <v>7645.1333333333341</v>
      </c>
      <c r="E148" s="40">
        <v>7475.4666666666681</v>
      </c>
      <c r="F148" s="40">
        <v>7250.1333333333341</v>
      </c>
      <c r="G148" s="40">
        <v>7080.4666666666681</v>
      </c>
      <c r="H148" s="40">
        <v>7870.4666666666681</v>
      </c>
      <c r="I148" s="40">
        <v>8040.1333333333341</v>
      </c>
      <c r="J148" s="40">
        <v>8265.4666666666672</v>
      </c>
      <c r="K148" s="31">
        <v>7814.8</v>
      </c>
      <c r="L148" s="31">
        <v>7419.8</v>
      </c>
      <c r="M148" s="31">
        <v>10.695360000000001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994.95</v>
      </c>
      <c r="D149" s="40">
        <v>996.06666666666661</v>
      </c>
      <c r="E149" s="40">
        <v>984.38333333333321</v>
      </c>
      <c r="F149" s="40">
        <v>973.81666666666661</v>
      </c>
      <c r="G149" s="40">
        <v>962.13333333333321</v>
      </c>
      <c r="H149" s="40">
        <v>1006.6333333333332</v>
      </c>
      <c r="I149" s="40">
        <v>1018.3166666666666</v>
      </c>
      <c r="J149" s="40">
        <v>1028.8833333333332</v>
      </c>
      <c r="K149" s="31">
        <v>1007.75</v>
      </c>
      <c r="L149" s="31">
        <v>985.5</v>
      </c>
      <c r="M149" s="31">
        <v>6.7670300000000001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4275.6000000000004</v>
      </c>
      <c r="D150" s="40">
        <v>4290.3666666666668</v>
      </c>
      <c r="E150" s="40">
        <v>4160.7333333333336</v>
      </c>
      <c r="F150" s="40">
        <v>4045.8666666666668</v>
      </c>
      <c r="G150" s="40">
        <v>3916.2333333333336</v>
      </c>
      <c r="H150" s="40">
        <v>4405.2333333333336</v>
      </c>
      <c r="I150" s="40">
        <v>4534.8666666666668</v>
      </c>
      <c r="J150" s="40">
        <v>4649.7333333333336</v>
      </c>
      <c r="K150" s="31">
        <v>4420</v>
      </c>
      <c r="L150" s="31">
        <v>4175.5</v>
      </c>
      <c r="M150" s="31">
        <v>13.33799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3104.8</v>
      </c>
      <c r="D151" s="40">
        <v>3083.4500000000003</v>
      </c>
      <c r="E151" s="40">
        <v>2966.9000000000005</v>
      </c>
      <c r="F151" s="40">
        <v>2829.0000000000005</v>
      </c>
      <c r="G151" s="40">
        <v>2712.4500000000007</v>
      </c>
      <c r="H151" s="40">
        <v>3221.3500000000004</v>
      </c>
      <c r="I151" s="40">
        <v>3337.9000000000005</v>
      </c>
      <c r="J151" s="40">
        <v>3475.8</v>
      </c>
      <c r="K151" s="31">
        <v>3200</v>
      </c>
      <c r="L151" s="31">
        <v>2945.55</v>
      </c>
      <c r="M151" s="31">
        <v>12.95172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1533.75</v>
      </c>
      <c r="D152" s="40">
        <v>1534.7</v>
      </c>
      <c r="E152" s="40">
        <v>1510.95</v>
      </c>
      <c r="F152" s="40">
        <v>1488.15</v>
      </c>
      <c r="G152" s="40">
        <v>1464.4</v>
      </c>
      <c r="H152" s="40">
        <v>1557.5</v>
      </c>
      <c r="I152" s="40">
        <v>1581.25</v>
      </c>
      <c r="J152" s="40">
        <v>1604.05</v>
      </c>
      <c r="K152" s="31">
        <v>1558.45</v>
      </c>
      <c r="L152" s="31">
        <v>1511.9</v>
      </c>
      <c r="M152" s="31">
        <v>6.4479300000000004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893.4</v>
      </c>
      <c r="D153" s="40">
        <v>894.76666666666677</v>
      </c>
      <c r="E153" s="40">
        <v>879.28333333333353</v>
      </c>
      <c r="F153" s="40">
        <v>865.16666666666674</v>
      </c>
      <c r="G153" s="40">
        <v>849.68333333333351</v>
      </c>
      <c r="H153" s="40">
        <v>908.88333333333355</v>
      </c>
      <c r="I153" s="40">
        <v>924.3666666666669</v>
      </c>
      <c r="J153" s="40">
        <v>938.48333333333358</v>
      </c>
      <c r="K153" s="31">
        <v>910.25</v>
      </c>
      <c r="L153" s="31">
        <v>880.65</v>
      </c>
      <c r="M153" s="31">
        <v>0.72243000000000002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153.05000000000001</v>
      </c>
      <c r="D154" s="40">
        <v>151.01666666666668</v>
      </c>
      <c r="E154" s="40">
        <v>148.03333333333336</v>
      </c>
      <c r="F154" s="40">
        <v>143.01666666666668</v>
      </c>
      <c r="G154" s="40">
        <v>140.03333333333336</v>
      </c>
      <c r="H154" s="40">
        <v>156.03333333333336</v>
      </c>
      <c r="I154" s="40">
        <v>159.01666666666665</v>
      </c>
      <c r="J154" s="40">
        <v>164.03333333333336</v>
      </c>
      <c r="K154" s="31">
        <v>154</v>
      </c>
      <c r="L154" s="31">
        <v>146</v>
      </c>
      <c r="M154" s="31">
        <v>275.37045000000001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144.80000000000001</v>
      </c>
      <c r="D155" s="40">
        <v>144.33333333333334</v>
      </c>
      <c r="E155" s="40">
        <v>141.91666666666669</v>
      </c>
      <c r="F155" s="40">
        <v>139.03333333333333</v>
      </c>
      <c r="G155" s="40">
        <v>136.61666666666667</v>
      </c>
      <c r="H155" s="40">
        <v>147.2166666666667</v>
      </c>
      <c r="I155" s="40">
        <v>149.63333333333338</v>
      </c>
      <c r="J155" s="40">
        <v>152.51666666666671</v>
      </c>
      <c r="K155" s="31">
        <v>146.75</v>
      </c>
      <c r="L155" s="31">
        <v>141.44999999999999</v>
      </c>
      <c r="M155" s="31">
        <v>174.49923000000001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3929.55</v>
      </c>
      <c r="D156" s="40">
        <v>3963.1333333333332</v>
      </c>
      <c r="E156" s="40">
        <v>3875.3166666666666</v>
      </c>
      <c r="F156" s="40">
        <v>3821.0833333333335</v>
      </c>
      <c r="G156" s="40">
        <v>3733.2666666666669</v>
      </c>
      <c r="H156" s="40">
        <v>4017.3666666666663</v>
      </c>
      <c r="I156" s="40">
        <v>4105.1833333333325</v>
      </c>
      <c r="J156" s="40">
        <v>4159.4166666666661</v>
      </c>
      <c r="K156" s="31">
        <v>4050.95</v>
      </c>
      <c r="L156" s="31">
        <v>3908.9</v>
      </c>
      <c r="M156" s="31">
        <v>1.9092100000000001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19084.650000000001</v>
      </c>
      <c r="D157" s="40">
        <v>19094.266666666666</v>
      </c>
      <c r="E157" s="40">
        <v>18993.033333333333</v>
      </c>
      <c r="F157" s="40">
        <v>18901.416666666668</v>
      </c>
      <c r="G157" s="40">
        <v>18800.183333333334</v>
      </c>
      <c r="H157" s="40">
        <v>19185.883333333331</v>
      </c>
      <c r="I157" s="40">
        <v>19287.116666666661</v>
      </c>
      <c r="J157" s="40">
        <v>19378.73333333333</v>
      </c>
      <c r="K157" s="31">
        <v>19195.5</v>
      </c>
      <c r="L157" s="31">
        <v>19002.650000000001</v>
      </c>
      <c r="M157" s="31">
        <v>0.38801999999999998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444.4</v>
      </c>
      <c r="D158" s="40">
        <v>446.2</v>
      </c>
      <c r="E158" s="40">
        <v>438.4</v>
      </c>
      <c r="F158" s="40">
        <v>432.4</v>
      </c>
      <c r="G158" s="40">
        <v>424.59999999999997</v>
      </c>
      <c r="H158" s="40">
        <v>452.2</v>
      </c>
      <c r="I158" s="40">
        <v>460.00000000000006</v>
      </c>
      <c r="J158" s="40">
        <v>466</v>
      </c>
      <c r="K158" s="31">
        <v>454</v>
      </c>
      <c r="L158" s="31">
        <v>440.2</v>
      </c>
      <c r="M158" s="31">
        <v>10.12771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962.65</v>
      </c>
      <c r="D159" s="40">
        <v>957.5333333333333</v>
      </c>
      <c r="E159" s="40">
        <v>917.66666666666663</v>
      </c>
      <c r="F159" s="40">
        <v>872.68333333333328</v>
      </c>
      <c r="G159" s="40">
        <v>832.81666666666661</v>
      </c>
      <c r="H159" s="40">
        <v>1002.5166666666667</v>
      </c>
      <c r="I159" s="40">
        <v>1042.3833333333334</v>
      </c>
      <c r="J159" s="40">
        <v>1087.3666666666668</v>
      </c>
      <c r="K159" s="31">
        <v>997.4</v>
      </c>
      <c r="L159" s="31">
        <v>912.55</v>
      </c>
      <c r="M159" s="31">
        <v>41.541119999999999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165</v>
      </c>
      <c r="D160" s="40">
        <v>164.63333333333333</v>
      </c>
      <c r="E160" s="40">
        <v>163.06666666666666</v>
      </c>
      <c r="F160" s="40">
        <v>161.13333333333333</v>
      </c>
      <c r="G160" s="40">
        <v>159.56666666666666</v>
      </c>
      <c r="H160" s="40">
        <v>166.56666666666666</v>
      </c>
      <c r="I160" s="40">
        <v>168.13333333333333</v>
      </c>
      <c r="J160" s="40">
        <v>170.06666666666666</v>
      </c>
      <c r="K160" s="31">
        <v>166.2</v>
      </c>
      <c r="L160" s="31">
        <v>162.69999999999999</v>
      </c>
      <c r="M160" s="31">
        <v>181.43592000000001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239.4</v>
      </c>
      <c r="D161" s="40">
        <v>240.35</v>
      </c>
      <c r="E161" s="40">
        <v>237.1</v>
      </c>
      <c r="F161" s="40">
        <v>234.8</v>
      </c>
      <c r="G161" s="40">
        <v>231.55</v>
      </c>
      <c r="H161" s="40">
        <v>242.64999999999998</v>
      </c>
      <c r="I161" s="40">
        <v>245.89999999999998</v>
      </c>
      <c r="J161" s="40">
        <v>248.19999999999996</v>
      </c>
      <c r="K161" s="31">
        <v>243.6</v>
      </c>
      <c r="L161" s="31">
        <v>238.05</v>
      </c>
      <c r="M161" s="31">
        <v>9.7592499999999998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3254.55</v>
      </c>
      <c r="D162" s="40">
        <v>3270.4833333333336</v>
      </c>
      <c r="E162" s="40">
        <v>3207.166666666667</v>
      </c>
      <c r="F162" s="40">
        <v>3159.7833333333333</v>
      </c>
      <c r="G162" s="40">
        <v>3096.4666666666667</v>
      </c>
      <c r="H162" s="40">
        <v>3317.8666666666672</v>
      </c>
      <c r="I162" s="40">
        <v>3381.1833333333338</v>
      </c>
      <c r="J162" s="40">
        <v>3428.5666666666675</v>
      </c>
      <c r="K162" s="31">
        <v>3333.8</v>
      </c>
      <c r="L162" s="31">
        <v>3223.1</v>
      </c>
      <c r="M162" s="31">
        <v>2.9254099999999998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37266.800000000003</v>
      </c>
      <c r="D163" s="40">
        <v>37330.833333333336</v>
      </c>
      <c r="E163" s="40">
        <v>36561.666666666672</v>
      </c>
      <c r="F163" s="40">
        <v>35856.533333333333</v>
      </c>
      <c r="G163" s="40">
        <v>35087.366666666669</v>
      </c>
      <c r="H163" s="40">
        <v>38035.966666666674</v>
      </c>
      <c r="I163" s="40">
        <v>38805.133333333346</v>
      </c>
      <c r="J163" s="40">
        <v>39510.266666666677</v>
      </c>
      <c r="K163" s="31">
        <v>38100</v>
      </c>
      <c r="L163" s="31">
        <v>36625.699999999997</v>
      </c>
      <c r="M163" s="31">
        <v>0.41176000000000001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230.35</v>
      </c>
      <c r="D164" s="40">
        <v>230.14999999999998</v>
      </c>
      <c r="E164" s="40">
        <v>228.59999999999997</v>
      </c>
      <c r="F164" s="40">
        <v>226.85</v>
      </c>
      <c r="G164" s="40">
        <v>225.29999999999998</v>
      </c>
      <c r="H164" s="40">
        <v>231.89999999999995</v>
      </c>
      <c r="I164" s="40">
        <v>233.44999999999996</v>
      </c>
      <c r="J164" s="40">
        <v>235.19999999999993</v>
      </c>
      <c r="K164" s="31">
        <v>231.7</v>
      </c>
      <c r="L164" s="31">
        <v>228.4</v>
      </c>
      <c r="M164" s="31">
        <v>16.713930000000001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5491.8</v>
      </c>
      <c r="D165" s="40">
        <v>5511.583333333333</v>
      </c>
      <c r="E165" s="40">
        <v>5445.4666666666662</v>
      </c>
      <c r="F165" s="40">
        <v>5399.1333333333332</v>
      </c>
      <c r="G165" s="40">
        <v>5333.0166666666664</v>
      </c>
      <c r="H165" s="40">
        <v>5557.9166666666661</v>
      </c>
      <c r="I165" s="40">
        <v>5624.0333333333328</v>
      </c>
      <c r="J165" s="40">
        <v>5670.3666666666659</v>
      </c>
      <c r="K165" s="31">
        <v>5577.7</v>
      </c>
      <c r="L165" s="31">
        <v>5465.25</v>
      </c>
      <c r="M165" s="31">
        <v>0.27278000000000002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2462.75</v>
      </c>
      <c r="D166" s="40">
        <v>2459.4333333333334</v>
      </c>
      <c r="E166" s="40">
        <v>2434.0666666666666</v>
      </c>
      <c r="F166" s="40">
        <v>2405.3833333333332</v>
      </c>
      <c r="G166" s="40">
        <v>2380.0166666666664</v>
      </c>
      <c r="H166" s="40">
        <v>2488.1166666666668</v>
      </c>
      <c r="I166" s="40">
        <v>2513.4833333333336</v>
      </c>
      <c r="J166" s="40">
        <v>2542.166666666667</v>
      </c>
      <c r="K166" s="31">
        <v>2484.8000000000002</v>
      </c>
      <c r="L166" s="31">
        <v>2430.75</v>
      </c>
      <c r="M166" s="31">
        <v>2.7890299999999999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2754.35</v>
      </c>
      <c r="D167" s="40">
        <v>2749.3166666666671</v>
      </c>
      <c r="E167" s="40">
        <v>2716.0333333333342</v>
      </c>
      <c r="F167" s="40">
        <v>2677.7166666666672</v>
      </c>
      <c r="G167" s="40">
        <v>2644.4333333333343</v>
      </c>
      <c r="H167" s="40">
        <v>2787.6333333333341</v>
      </c>
      <c r="I167" s="40">
        <v>2820.916666666667</v>
      </c>
      <c r="J167" s="40">
        <v>2859.233333333334</v>
      </c>
      <c r="K167" s="31">
        <v>2782.6</v>
      </c>
      <c r="L167" s="31">
        <v>2711</v>
      </c>
      <c r="M167" s="31">
        <v>7.1221800000000002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2536.0500000000002</v>
      </c>
      <c r="D168" s="40">
        <v>2558.0166666666669</v>
      </c>
      <c r="E168" s="40">
        <v>2468.0333333333338</v>
      </c>
      <c r="F168" s="40">
        <v>2400.0166666666669</v>
      </c>
      <c r="G168" s="40">
        <v>2310.0333333333338</v>
      </c>
      <c r="H168" s="40">
        <v>2626.0333333333338</v>
      </c>
      <c r="I168" s="40">
        <v>2716.0166666666664</v>
      </c>
      <c r="J168" s="40">
        <v>2784.0333333333338</v>
      </c>
      <c r="K168" s="31">
        <v>2648</v>
      </c>
      <c r="L168" s="31">
        <v>2490</v>
      </c>
      <c r="M168" s="31">
        <v>10.392899999999999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142.05000000000001</v>
      </c>
      <c r="D169" s="40">
        <v>142.08333333333334</v>
      </c>
      <c r="E169" s="40">
        <v>140.16666666666669</v>
      </c>
      <c r="F169" s="40">
        <v>138.28333333333333</v>
      </c>
      <c r="G169" s="40">
        <v>136.36666666666667</v>
      </c>
      <c r="H169" s="40">
        <v>143.9666666666667</v>
      </c>
      <c r="I169" s="40">
        <v>145.88333333333338</v>
      </c>
      <c r="J169" s="40">
        <v>147.76666666666671</v>
      </c>
      <c r="K169" s="31">
        <v>144</v>
      </c>
      <c r="L169" s="31">
        <v>140.19999999999999</v>
      </c>
      <c r="M169" s="31">
        <v>59.184739999999998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193.45</v>
      </c>
      <c r="D170" s="40">
        <v>192.61666666666665</v>
      </c>
      <c r="E170" s="40">
        <v>190.1333333333333</v>
      </c>
      <c r="F170" s="40">
        <v>186.81666666666666</v>
      </c>
      <c r="G170" s="40">
        <v>184.33333333333331</v>
      </c>
      <c r="H170" s="40">
        <v>195.93333333333328</v>
      </c>
      <c r="I170" s="40">
        <v>198.41666666666663</v>
      </c>
      <c r="J170" s="40">
        <v>201.73333333333326</v>
      </c>
      <c r="K170" s="31">
        <v>195.1</v>
      </c>
      <c r="L170" s="31">
        <v>189.3</v>
      </c>
      <c r="M170" s="31">
        <v>97.365319999999997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484.15</v>
      </c>
      <c r="D171" s="40">
        <v>486.73333333333335</v>
      </c>
      <c r="E171" s="40">
        <v>471.4666666666667</v>
      </c>
      <c r="F171" s="40">
        <v>458.78333333333336</v>
      </c>
      <c r="G171" s="40">
        <v>443.51666666666671</v>
      </c>
      <c r="H171" s="40">
        <v>499.41666666666669</v>
      </c>
      <c r="I171" s="40">
        <v>514.68333333333339</v>
      </c>
      <c r="J171" s="40">
        <v>527.36666666666667</v>
      </c>
      <c r="K171" s="31">
        <v>502</v>
      </c>
      <c r="L171" s="31">
        <v>474.05</v>
      </c>
      <c r="M171" s="31">
        <v>27.284089999999999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13686.75</v>
      </c>
      <c r="D172" s="40">
        <v>13751.733333333332</v>
      </c>
      <c r="E172" s="40">
        <v>13600.016666666663</v>
      </c>
      <c r="F172" s="40">
        <v>13513.283333333331</v>
      </c>
      <c r="G172" s="40">
        <v>13361.566666666662</v>
      </c>
      <c r="H172" s="40">
        <v>13838.466666666664</v>
      </c>
      <c r="I172" s="40">
        <v>13990.183333333334</v>
      </c>
      <c r="J172" s="40">
        <v>14076.916666666664</v>
      </c>
      <c r="K172" s="31">
        <v>13903.45</v>
      </c>
      <c r="L172" s="31">
        <v>13665</v>
      </c>
      <c r="M172" s="31">
        <v>1.7340000000000001E-2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40.450000000000003</v>
      </c>
      <c r="D173" s="40">
        <v>40.549999999999997</v>
      </c>
      <c r="E173" s="40">
        <v>40.199999999999996</v>
      </c>
      <c r="F173" s="40">
        <v>39.949999999999996</v>
      </c>
      <c r="G173" s="40">
        <v>39.599999999999994</v>
      </c>
      <c r="H173" s="40">
        <v>40.799999999999997</v>
      </c>
      <c r="I173" s="40">
        <v>41.149999999999991</v>
      </c>
      <c r="J173" s="40">
        <v>41.4</v>
      </c>
      <c r="K173" s="31">
        <v>40.9</v>
      </c>
      <c r="L173" s="31">
        <v>40.299999999999997</v>
      </c>
      <c r="M173" s="31">
        <v>427.79748999999998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193.05</v>
      </c>
      <c r="D174" s="40">
        <v>193.85</v>
      </c>
      <c r="E174" s="40">
        <v>191.7</v>
      </c>
      <c r="F174" s="40">
        <v>190.35</v>
      </c>
      <c r="G174" s="40">
        <v>188.2</v>
      </c>
      <c r="H174" s="40">
        <v>195.2</v>
      </c>
      <c r="I174" s="40">
        <v>197.35000000000002</v>
      </c>
      <c r="J174" s="40">
        <v>198.7</v>
      </c>
      <c r="K174" s="31">
        <v>196</v>
      </c>
      <c r="L174" s="31">
        <v>192.5</v>
      </c>
      <c r="M174" s="31">
        <v>38.825249999999997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159.19999999999999</v>
      </c>
      <c r="D175" s="40">
        <v>160.15</v>
      </c>
      <c r="E175" s="40">
        <v>157.75</v>
      </c>
      <c r="F175" s="40">
        <v>156.29999999999998</v>
      </c>
      <c r="G175" s="40">
        <v>153.89999999999998</v>
      </c>
      <c r="H175" s="40">
        <v>161.60000000000002</v>
      </c>
      <c r="I175" s="40">
        <v>164.00000000000006</v>
      </c>
      <c r="J175" s="40">
        <v>165.45000000000005</v>
      </c>
      <c r="K175" s="31">
        <v>162.55000000000001</v>
      </c>
      <c r="L175" s="31">
        <v>158.69999999999999</v>
      </c>
      <c r="M175" s="31">
        <v>37.542140000000003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2652.65</v>
      </c>
      <c r="D176" s="40">
        <v>2672.6666666666665</v>
      </c>
      <c r="E176" s="40">
        <v>2625.333333333333</v>
      </c>
      <c r="F176" s="40">
        <v>2598.0166666666664</v>
      </c>
      <c r="G176" s="40">
        <v>2550.6833333333329</v>
      </c>
      <c r="H176" s="40">
        <v>2699.9833333333331</v>
      </c>
      <c r="I176" s="40">
        <v>2747.3166666666662</v>
      </c>
      <c r="J176" s="40">
        <v>2774.6333333333332</v>
      </c>
      <c r="K176" s="31">
        <v>2720</v>
      </c>
      <c r="L176" s="31">
        <v>2645.35</v>
      </c>
      <c r="M176" s="31">
        <v>68.15737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1126.8499999999999</v>
      </c>
      <c r="D177" s="40">
        <v>1135.7</v>
      </c>
      <c r="E177" s="40">
        <v>1111.3000000000002</v>
      </c>
      <c r="F177" s="40">
        <v>1095.7500000000002</v>
      </c>
      <c r="G177" s="40">
        <v>1071.3500000000004</v>
      </c>
      <c r="H177" s="40">
        <v>1151.25</v>
      </c>
      <c r="I177" s="40">
        <v>1175.6500000000001</v>
      </c>
      <c r="J177" s="40">
        <v>1191.1999999999998</v>
      </c>
      <c r="K177" s="31">
        <v>1160.0999999999999</v>
      </c>
      <c r="L177" s="31">
        <v>1120.1500000000001</v>
      </c>
      <c r="M177" s="31">
        <v>11.01061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1206.0999999999999</v>
      </c>
      <c r="D178" s="40">
        <v>1208.1833333333334</v>
      </c>
      <c r="E178" s="40">
        <v>1197.8666666666668</v>
      </c>
      <c r="F178" s="40">
        <v>1189.6333333333334</v>
      </c>
      <c r="G178" s="40">
        <v>1179.3166666666668</v>
      </c>
      <c r="H178" s="40">
        <v>1216.4166666666667</v>
      </c>
      <c r="I178" s="40">
        <v>1226.7333333333333</v>
      </c>
      <c r="J178" s="40">
        <v>1234.9666666666667</v>
      </c>
      <c r="K178" s="31">
        <v>1218.5</v>
      </c>
      <c r="L178" s="31">
        <v>1199.95</v>
      </c>
      <c r="M178" s="31">
        <v>8.2291399999999992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12044</v>
      </c>
      <c r="D179" s="40">
        <v>12169.5</v>
      </c>
      <c r="E179" s="40">
        <v>11815.1</v>
      </c>
      <c r="F179" s="40">
        <v>11586.2</v>
      </c>
      <c r="G179" s="40">
        <v>11231.800000000001</v>
      </c>
      <c r="H179" s="40">
        <v>12398.4</v>
      </c>
      <c r="I179" s="40">
        <v>12752.800000000001</v>
      </c>
      <c r="J179" s="40">
        <v>12981.699999999999</v>
      </c>
      <c r="K179" s="31">
        <v>12523.9</v>
      </c>
      <c r="L179" s="31">
        <v>11940.6</v>
      </c>
      <c r="M179" s="31">
        <v>5.54406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8011.75</v>
      </c>
      <c r="D180" s="40">
        <v>8027.2333333333336</v>
      </c>
      <c r="E180" s="40">
        <v>7964.4666666666672</v>
      </c>
      <c r="F180" s="40">
        <v>7917.1833333333334</v>
      </c>
      <c r="G180" s="40">
        <v>7854.416666666667</v>
      </c>
      <c r="H180" s="40">
        <v>8074.5166666666673</v>
      </c>
      <c r="I180" s="40">
        <v>8137.2833333333338</v>
      </c>
      <c r="J180" s="40">
        <v>8184.5666666666675</v>
      </c>
      <c r="K180" s="31">
        <v>8090</v>
      </c>
      <c r="L180" s="31">
        <v>7979.95</v>
      </c>
      <c r="M180" s="31">
        <v>0.17831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28022.45</v>
      </c>
      <c r="D181" s="40">
        <v>27915.233333333334</v>
      </c>
      <c r="E181" s="40">
        <v>27734.216666666667</v>
      </c>
      <c r="F181" s="40">
        <v>27445.983333333334</v>
      </c>
      <c r="G181" s="40">
        <v>27264.966666666667</v>
      </c>
      <c r="H181" s="40">
        <v>28203.466666666667</v>
      </c>
      <c r="I181" s="40">
        <v>28384.483333333337</v>
      </c>
      <c r="J181" s="40">
        <v>28672.716666666667</v>
      </c>
      <c r="K181" s="31">
        <v>28096.25</v>
      </c>
      <c r="L181" s="31">
        <v>27627</v>
      </c>
      <c r="M181" s="31">
        <v>0.2535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1334.9</v>
      </c>
      <c r="D182" s="40">
        <v>1334.2333333333333</v>
      </c>
      <c r="E182" s="40">
        <v>1326.5666666666666</v>
      </c>
      <c r="F182" s="40">
        <v>1318.2333333333333</v>
      </c>
      <c r="G182" s="40">
        <v>1310.5666666666666</v>
      </c>
      <c r="H182" s="40">
        <v>1342.5666666666666</v>
      </c>
      <c r="I182" s="40">
        <v>1350.2333333333331</v>
      </c>
      <c r="J182" s="40">
        <v>1358.5666666666666</v>
      </c>
      <c r="K182" s="31">
        <v>1341.9</v>
      </c>
      <c r="L182" s="31">
        <v>1325.9</v>
      </c>
      <c r="M182" s="31">
        <v>4.9499300000000002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2236.75</v>
      </c>
      <c r="D183" s="40">
        <v>2232.5333333333333</v>
      </c>
      <c r="E183" s="40">
        <v>2219.2166666666667</v>
      </c>
      <c r="F183" s="40">
        <v>2201.6833333333334</v>
      </c>
      <c r="G183" s="40">
        <v>2188.3666666666668</v>
      </c>
      <c r="H183" s="40">
        <v>2250.0666666666666</v>
      </c>
      <c r="I183" s="40">
        <v>2263.3833333333332</v>
      </c>
      <c r="J183" s="40">
        <v>2280.9166666666665</v>
      </c>
      <c r="K183" s="31">
        <v>2245.85</v>
      </c>
      <c r="L183" s="31">
        <v>2215</v>
      </c>
      <c r="M183" s="31">
        <v>1.1359699999999999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469.25</v>
      </c>
      <c r="D184" s="40">
        <v>467.61666666666662</v>
      </c>
      <c r="E184" s="40">
        <v>460.28333333333325</v>
      </c>
      <c r="F184" s="40">
        <v>451.31666666666661</v>
      </c>
      <c r="G184" s="40">
        <v>443.98333333333323</v>
      </c>
      <c r="H184" s="40">
        <v>476.58333333333326</v>
      </c>
      <c r="I184" s="40">
        <v>483.91666666666663</v>
      </c>
      <c r="J184" s="40">
        <v>492.88333333333327</v>
      </c>
      <c r="K184" s="31">
        <v>474.95</v>
      </c>
      <c r="L184" s="31">
        <v>458.65</v>
      </c>
      <c r="M184" s="31">
        <v>206.86981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116.6</v>
      </c>
      <c r="D185" s="40">
        <v>116.91666666666667</v>
      </c>
      <c r="E185" s="40">
        <v>115.98333333333335</v>
      </c>
      <c r="F185" s="40">
        <v>115.36666666666667</v>
      </c>
      <c r="G185" s="40">
        <v>114.43333333333335</v>
      </c>
      <c r="H185" s="40">
        <v>117.53333333333335</v>
      </c>
      <c r="I185" s="40">
        <v>118.46666666666665</v>
      </c>
      <c r="J185" s="40">
        <v>119.08333333333334</v>
      </c>
      <c r="K185" s="31">
        <v>117.85</v>
      </c>
      <c r="L185" s="31">
        <v>116.3</v>
      </c>
      <c r="M185" s="31">
        <v>203.80201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832.55</v>
      </c>
      <c r="D186" s="40">
        <v>828.85</v>
      </c>
      <c r="E186" s="40">
        <v>821.5</v>
      </c>
      <c r="F186" s="40">
        <v>810.44999999999993</v>
      </c>
      <c r="G186" s="40">
        <v>803.09999999999991</v>
      </c>
      <c r="H186" s="40">
        <v>839.90000000000009</v>
      </c>
      <c r="I186" s="40">
        <v>847.25000000000023</v>
      </c>
      <c r="J186" s="40">
        <v>858.30000000000018</v>
      </c>
      <c r="K186" s="31">
        <v>836.2</v>
      </c>
      <c r="L186" s="31">
        <v>817.8</v>
      </c>
      <c r="M186" s="31">
        <v>29.88841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535.5</v>
      </c>
      <c r="D187" s="40">
        <v>537.33333333333337</v>
      </c>
      <c r="E187" s="40">
        <v>529.4666666666667</v>
      </c>
      <c r="F187" s="40">
        <v>523.43333333333328</v>
      </c>
      <c r="G187" s="40">
        <v>515.56666666666661</v>
      </c>
      <c r="H187" s="40">
        <v>543.36666666666679</v>
      </c>
      <c r="I187" s="40">
        <v>551.23333333333335</v>
      </c>
      <c r="J187" s="40">
        <v>557.26666666666688</v>
      </c>
      <c r="K187" s="31">
        <v>545.20000000000005</v>
      </c>
      <c r="L187" s="31">
        <v>531.29999999999995</v>
      </c>
      <c r="M187" s="31">
        <v>9.9661899999999992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622.20000000000005</v>
      </c>
      <c r="D188" s="40">
        <v>624.56666666666661</v>
      </c>
      <c r="E188" s="40">
        <v>616.73333333333323</v>
      </c>
      <c r="F188" s="40">
        <v>611.26666666666665</v>
      </c>
      <c r="G188" s="40">
        <v>603.43333333333328</v>
      </c>
      <c r="H188" s="40">
        <v>630.03333333333319</v>
      </c>
      <c r="I188" s="40">
        <v>637.86666666666667</v>
      </c>
      <c r="J188" s="40">
        <v>643.33333333333314</v>
      </c>
      <c r="K188" s="31">
        <v>632.4</v>
      </c>
      <c r="L188" s="31">
        <v>619.1</v>
      </c>
      <c r="M188" s="31">
        <v>3.29562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559.04999999999995</v>
      </c>
      <c r="D189" s="40">
        <v>560.7833333333333</v>
      </c>
      <c r="E189" s="40">
        <v>554.66666666666663</v>
      </c>
      <c r="F189" s="40">
        <v>550.2833333333333</v>
      </c>
      <c r="G189" s="40">
        <v>544.16666666666663</v>
      </c>
      <c r="H189" s="40">
        <v>565.16666666666663</v>
      </c>
      <c r="I189" s="40">
        <v>571.28333333333342</v>
      </c>
      <c r="J189" s="40">
        <v>575.66666666666663</v>
      </c>
      <c r="K189" s="31">
        <v>566.9</v>
      </c>
      <c r="L189" s="31">
        <v>556.4</v>
      </c>
      <c r="M189" s="31">
        <v>16.801079999999999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968.3</v>
      </c>
      <c r="D190" s="40">
        <v>973.9</v>
      </c>
      <c r="E190" s="40">
        <v>960.4</v>
      </c>
      <c r="F190" s="40">
        <v>952.5</v>
      </c>
      <c r="G190" s="40">
        <v>939</v>
      </c>
      <c r="H190" s="40">
        <v>981.8</v>
      </c>
      <c r="I190" s="40">
        <v>995.3</v>
      </c>
      <c r="J190" s="40">
        <v>1003.1999999999999</v>
      </c>
      <c r="K190" s="31">
        <v>987.4</v>
      </c>
      <c r="L190" s="31">
        <v>966</v>
      </c>
      <c r="M190" s="31">
        <v>17.353860000000001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3685.6</v>
      </c>
      <c r="D191" s="40">
        <v>3701.0333333333333</v>
      </c>
      <c r="E191" s="40">
        <v>3644.5666666666666</v>
      </c>
      <c r="F191" s="40">
        <v>3603.5333333333333</v>
      </c>
      <c r="G191" s="40">
        <v>3547.0666666666666</v>
      </c>
      <c r="H191" s="40">
        <v>3742.0666666666666</v>
      </c>
      <c r="I191" s="40">
        <v>3798.5333333333328</v>
      </c>
      <c r="J191" s="40">
        <v>3839.5666666666666</v>
      </c>
      <c r="K191" s="31">
        <v>3757.5</v>
      </c>
      <c r="L191" s="31">
        <v>3660</v>
      </c>
      <c r="M191" s="31">
        <v>118.45402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816.25</v>
      </c>
      <c r="D192" s="40">
        <v>818.58333333333337</v>
      </c>
      <c r="E192" s="40">
        <v>810.66666666666674</v>
      </c>
      <c r="F192" s="40">
        <v>805.08333333333337</v>
      </c>
      <c r="G192" s="40">
        <v>797.16666666666674</v>
      </c>
      <c r="H192" s="40">
        <v>824.16666666666674</v>
      </c>
      <c r="I192" s="40">
        <v>832.08333333333348</v>
      </c>
      <c r="J192" s="40">
        <v>837.66666666666674</v>
      </c>
      <c r="K192" s="31">
        <v>826.5</v>
      </c>
      <c r="L192" s="31">
        <v>813</v>
      </c>
      <c r="M192" s="31">
        <v>17.72719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6232.8</v>
      </c>
      <c r="D193" s="40">
        <v>6227.9666666666672</v>
      </c>
      <c r="E193" s="40">
        <v>6115.9333333333343</v>
      </c>
      <c r="F193" s="40">
        <v>5999.0666666666675</v>
      </c>
      <c r="G193" s="40">
        <v>5887.0333333333347</v>
      </c>
      <c r="H193" s="40">
        <v>6344.8333333333339</v>
      </c>
      <c r="I193" s="40">
        <v>6456.8666666666668</v>
      </c>
      <c r="J193" s="40">
        <v>6573.7333333333336</v>
      </c>
      <c r="K193" s="31">
        <v>6340</v>
      </c>
      <c r="L193" s="31">
        <v>6111.1</v>
      </c>
      <c r="M193" s="31">
        <v>1.8478600000000001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415.75</v>
      </c>
      <c r="D194" s="40">
        <v>408.2166666666667</v>
      </c>
      <c r="E194" s="40">
        <v>395.53333333333342</v>
      </c>
      <c r="F194" s="40">
        <v>375.31666666666672</v>
      </c>
      <c r="G194" s="40">
        <v>362.63333333333344</v>
      </c>
      <c r="H194" s="40">
        <v>428.43333333333339</v>
      </c>
      <c r="I194" s="40">
        <v>441.11666666666667</v>
      </c>
      <c r="J194" s="40">
        <v>461.33333333333337</v>
      </c>
      <c r="K194" s="31">
        <v>420.9</v>
      </c>
      <c r="L194" s="31">
        <v>388</v>
      </c>
      <c r="M194" s="31">
        <v>1134.0498299999999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191.5</v>
      </c>
      <c r="D195" s="40">
        <v>187.4</v>
      </c>
      <c r="E195" s="40">
        <v>181.10000000000002</v>
      </c>
      <c r="F195" s="40">
        <v>170.70000000000002</v>
      </c>
      <c r="G195" s="40">
        <v>164.40000000000003</v>
      </c>
      <c r="H195" s="40">
        <v>197.8</v>
      </c>
      <c r="I195" s="40">
        <v>204.10000000000002</v>
      </c>
      <c r="J195" s="40">
        <v>214.5</v>
      </c>
      <c r="K195" s="31">
        <v>193.7</v>
      </c>
      <c r="L195" s="31">
        <v>177</v>
      </c>
      <c r="M195" s="31">
        <v>1263.0728799999999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1313.2</v>
      </c>
      <c r="D196" s="40">
        <v>1312.8500000000001</v>
      </c>
      <c r="E196" s="40">
        <v>1298.3500000000004</v>
      </c>
      <c r="F196" s="40">
        <v>1283.5000000000002</v>
      </c>
      <c r="G196" s="40">
        <v>1269.0000000000005</v>
      </c>
      <c r="H196" s="40">
        <v>1327.7000000000003</v>
      </c>
      <c r="I196" s="40">
        <v>1342.1999999999998</v>
      </c>
      <c r="J196" s="40">
        <v>1357.0500000000002</v>
      </c>
      <c r="K196" s="31">
        <v>1327.35</v>
      </c>
      <c r="L196" s="31">
        <v>1298</v>
      </c>
      <c r="M196" s="31">
        <v>63.496580000000002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1400.2</v>
      </c>
      <c r="D197" s="40">
        <v>1406.75</v>
      </c>
      <c r="E197" s="40">
        <v>1379.05</v>
      </c>
      <c r="F197" s="40">
        <v>1357.8999999999999</v>
      </c>
      <c r="G197" s="40">
        <v>1330.1999999999998</v>
      </c>
      <c r="H197" s="40">
        <v>1427.9</v>
      </c>
      <c r="I197" s="40">
        <v>1455.6</v>
      </c>
      <c r="J197" s="40">
        <v>1476.7500000000002</v>
      </c>
      <c r="K197" s="31">
        <v>1434.45</v>
      </c>
      <c r="L197" s="31">
        <v>1385.6</v>
      </c>
      <c r="M197" s="31">
        <v>30.73366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998.85</v>
      </c>
      <c r="D198" s="40">
        <v>1000.65</v>
      </c>
      <c r="E198" s="40">
        <v>989.3</v>
      </c>
      <c r="F198" s="40">
        <v>979.75</v>
      </c>
      <c r="G198" s="40">
        <v>968.4</v>
      </c>
      <c r="H198" s="40">
        <v>1010.1999999999999</v>
      </c>
      <c r="I198" s="40">
        <v>1021.5500000000001</v>
      </c>
      <c r="J198" s="40">
        <v>1031.0999999999999</v>
      </c>
      <c r="K198" s="31">
        <v>1012</v>
      </c>
      <c r="L198" s="31">
        <v>991.1</v>
      </c>
      <c r="M198" s="31">
        <v>1.7000900000000001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2362.4</v>
      </c>
      <c r="D199" s="40">
        <v>2375.35</v>
      </c>
      <c r="E199" s="40">
        <v>2344.6</v>
      </c>
      <c r="F199" s="40">
        <v>2326.8000000000002</v>
      </c>
      <c r="G199" s="40">
        <v>2296.0500000000002</v>
      </c>
      <c r="H199" s="40">
        <v>2393.1499999999996</v>
      </c>
      <c r="I199" s="40">
        <v>2423.8999999999996</v>
      </c>
      <c r="J199" s="40">
        <v>2441.6999999999994</v>
      </c>
      <c r="K199" s="31">
        <v>2406.1</v>
      </c>
      <c r="L199" s="31">
        <v>2357.5500000000002</v>
      </c>
      <c r="M199" s="31">
        <v>10.569319999999999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3167.2</v>
      </c>
      <c r="D200" s="40">
        <v>3151.4166666666665</v>
      </c>
      <c r="E200" s="40">
        <v>3099.833333333333</v>
      </c>
      <c r="F200" s="40">
        <v>3032.4666666666667</v>
      </c>
      <c r="G200" s="40">
        <v>2980.8833333333332</v>
      </c>
      <c r="H200" s="40">
        <v>3218.7833333333328</v>
      </c>
      <c r="I200" s="40">
        <v>3270.3666666666659</v>
      </c>
      <c r="J200" s="40">
        <v>3337.7333333333327</v>
      </c>
      <c r="K200" s="31">
        <v>3203</v>
      </c>
      <c r="L200" s="31">
        <v>3084.05</v>
      </c>
      <c r="M200" s="31">
        <v>1.0148999999999999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539.29999999999995</v>
      </c>
      <c r="D201" s="40">
        <v>528.99999999999989</v>
      </c>
      <c r="E201" s="40">
        <v>513.0999999999998</v>
      </c>
      <c r="F201" s="40">
        <v>486.89999999999992</v>
      </c>
      <c r="G201" s="40">
        <v>470.99999999999983</v>
      </c>
      <c r="H201" s="40">
        <v>555.19999999999982</v>
      </c>
      <c r="I201" s="40">
        <v>571.09999999999991</v>
      </c>
      <c r="J201" s="40">
        <v>597.29999999999973</v>
      </c>
      <c r="K201" s="31">
        <v>544.9</v>
      </c>
      <c r="L201" s="31">
        <v>502.8</v>
      </c>
      <c r="M201" s="31">
        <v>48.674570000000003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1103.1500000000001</v>
      </c>
      <c r="D202" s="40">
        <v>1112.9333333333334</v>
      </c>
      <c r="E202" s="40">
        <v>1085.8666666666668</v>
      </c>
      <c r="F202" s="40">
        <v>1068.5833333333335</v>
      </c>
      <c r="G202" s="40">
        <v>1041.5166666666669</v>
      </c>
      <c r="H202" s="40">
        <v>1130.2166666666667</v>
      </c>
      <c r="I202" s="40">
        <v>1157.2833333333333</v>
      </c>
      <c r="J202" s="40">
        <v>1174.5666666666666</v>
      </c>
      <c r="K202" s="31">
        <v>1140</v>
      </c>
      <c r="L202" s="31">
        <v>1095.6500000000001</v>
      </c>
      <c r="M202" s="31">
        <v>6.8101700000000003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742.45</v>
      </c>
      <c r="D203" s="40">
        <v>745.61666666666667</v>
      </c>
      <c r="E203" s="40">
        <v>736.83333333333337</v>
      </c>
      <c r="F203" s="40">
        <v>731.2166666666667</v>
      </c>
      <c r="G203" s="40">
        <v>722.43333333333339</v>
      </c>
      <c r="H203" s="40">
        <v>751.23333333333335</v>
      </c>
      <c r="I203" s="40">
        <v>760.01666666666665</v>
      </c>
      <c r="J203" s="40">
        <v>765.63333333333333</v>
      </c>
      <c r="K203" s="31">
        <v>754.4</v>
      </c>
      <c r="L203" s="31">
        <v>740</v>
      </c>
      <c r="M203" s="31">
        <v>30.235410000000002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7330.25</v>
      </c>
      <c r="D204" s="40">
        <v>7349.6333333333341</v>
      </c>
      <c r="E204" s="40">
        <v>7290.3166666666684</v>
      </c>
      <c r="F204" s="40">
        <v>7250.3833333333341</v>
      </c>
      <c r="G204" s="40">
        <v>7191.0666666666684</v>
      </c>
      <c r="H204" s="40">
        <v>7389.5666666666684</v>
      </c>
      <c r="I204" s="40">
        <v>7448.8833333333341</v>
      </c>
      <c r="J204" s="40">
        <v>7488.8166666666684</v>
      </c>
      <c r="K204" s="31">
        <v>7408.95</v>
      </c>
      <c r="L204" s="31">
        <v>7309.7</v>
      </c>
      <c r="M204" s="31">
        <v>3.4605399999999999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38.15</v>
      </c>
      <c r="D205" s="40">
        <v>38.18333333333333</v>
      </c>
      <c r="E205" s="40">
        <v>37.566666666666663</v>
      </c>
      <c r="F205" s="40">
        <v>36.983333333333334</v>
      </c>
      <c r="G205" s="40">
        <v>36.366666666666667</v>
      </c>
      <c r="H205" s="40">
        <v>38.766666666666659</v>
      </c>
      <c r="I205" s="40">
        <v>39.383333333333319</v>
      </c>
      <c r="J205" s="40">
        <v>39.966666666666654</v>
      </c>
      <c r="K205" s="31">
        <v>38.799999999999997</v>
      </c>
      <c r="L205" s="31">
        <v>37.6</v>
      </c>
      <c r="M205" s="31">
        <v>221.09703999999999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1700.3</v>
      </c>
      <c r="D206" s="40">
        <v>1687.8166666666666</v>
      </c>
      <c r="E206" s="40">
        <v>1659.2333333333331</v>
      </c>
      <c r="F206" s="40">
        <v>1618.1666666666665</v>
      </c>
      <c r="G206" s="40">
        <v>1589.583333333333</v>
      </c>
      <c r="H206" s="40">
        <v>1728.8833333333332</v>
      </c>
      <c r="I206" s="40">
        <v>1757.4666666666667</v>
      </c>
      <c r="J206" s="40">
        <v>1798.5333333333333</v>
      </c>
      <c r="K206" s="31">
        <v>1716.4</v>
      </c>
      <c r="L206" s="31">
        <v>1646.75</v>
      </c>
      <c r="M206" s="31">
        <v>6.8359100000000002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895.8</v>
      </c>
      <c r="D207" s="40">
        <v>902.4666666666667</v>
      </c>
      <c r="E207" s="40">
        <v>886.33333333333337</v>
      </c>
      <c r="F207" s="40">
        <v>876.86666666666667</v>
      </c>
      <c r="G207" s="40">
        <v>860.73333333333335</v>
      </c>
      <c r="H207" s="40">
        <v>911.93333333333339</v>
      </c>
      <c r="I207" s="40">
        <v>928.06666666666661</v>
      </c>
      <c r="J207" s="40">
        <v>937.53333333333342</v>
      </c>
      <c r="K207" s="31">
        <v>918.6</v>
      </c>
      <c r="L207" s="31">
        <v>893</v>
      </c>
      <c r="M207" s="31">
        <v>14.777749999999999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261.35000000000002</v>
      </c>
      <c r="D208" s="40">
        <v>262.53333333333336</v>
      </c>
      <c r="E208" s="40">
        <v>258.81666666666672</v>
      </c>
      <c r="F208" s="40">
        <v>256.28333333333336</v>
      </c>
      <c r="G208" s="40">
        <v>252.56666666666672</v>
      </c>
      <c r="H208" s="40">
        <v>265.06666666666672</v>
      </c>
      <c r="I208" s="40">
        <v>268.7833333333333</v>
      </c>
      <c r="J208" s="40">
        <v>271.31666666666672</v>
      </c>
      <c r="K208" s="31">
        <v>266.25</v>
      </c>
      <c r="L208" s="31">
        <v>260</v>
      </c>
      <c r="M208" s="31">
        <v>3.1994099999999999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913.55</v>
      </c>
      <c r="D209" s="40">
        <v>914.91666666666663</v>
      </c>
      <c r="E209" s="40">
        <v>905.43333333333328</v>
      </c>
      <c r="F209" s="40">
        <v>897.31666666666661</v>
      </c>
      <c r="G209" s="40">
        <v>887.83333333333326</v>
      </c>
      <c r="H209" s="40">
        <v>923.0333333333333</v>
      </c>
      <c r="I209" s="40">
        <v>932.51666666666665</v>
      </c>
      <c r="J209" s="40">
        <v>940.63333333333333</v>
      </c>
      <c r="K209" s="31">
        <v>924.4</v>
      </c>
      <c r="L209" s="31">
        <v>906.8</v>
      </c>
      <c r="M209" s="31">
        <v>4.6545500000000004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297.75</v>
      </c>
      <c r="D210" s="40">
        <v>297.41666666666669</v>
      </c>
      <c r="E210" s="40">
        <v>293.03333333333336</v>
      </c>
      <c r="F210" s="40">
        <v>288.31666666666666</v>
      </c>
      <c r="G210" s="40">
        <v>283.93333333333334</v>
      </c>
      <c r="H210" s="40">
        <v>302.13333333333338</v>
      </c>
      <c r="I210" s="40">
        <v>306.51666666666671</v>
      </c>
      <c r="J210" s="40">
        <v>311.23333333333341</v>
      </c>
      <c r="K210" s="31">
        <v>301.8</v>
      </c>
      <c r="L210" s="31">
        <v>292.7</v>
      </c>
      <c r="M210" s="31">
        <v>69.228449999999995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10.85</v>
      </c>
      <c r="D211" s="40">
        <v>11.016666666666666</v>
      </c>
      <c r="E211" s="40">
        <v>10.633333333333331</v>
      </c>
      <c r="F211" s="40">
        <v>10.416666666666666</v>
      </c>
      <c r="G211" s="40">
        <v>10.033333333333331</v>
      </c>
      <c r="H211" s="40">
        <v>11.233333333333331</v>
      </c>
      <c r="I211" s="40">
        <v>11.616666666666664</v>
      </c>
      <c r="J211" s="40">
        <v>11.83333333333333</v>
      </c>
      <c r="K211" s="31">
        <v>11.4</v>
      </c>
      <c r="L211" s="31">
        <v>10.8</v>
      </c>
      <c r="M211" s="31">
        <v>3137.3721799999998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1303.6500000000001</v>
      </c>
      <c r="D212" s="40">
        <v>1299.1833333333334</v>
      </c>
      <c r="E212" s="40">
        <v>1279.2166666666667</v>
      </c>
      <c r="F212" s="40">
        <v>1254.7833333333333</v>
      </c>
      <c r="G212" s="40">
        <v>1234.8166666666666</v>
      </c>
      <c r="H212" s="40">
        <v>1323.6166666666668</v>
      </c>
      <c r="I212" s="40">
        <v>1343.5833333333335</v>
      </c>
      <c r="J212" s="40">
        <v>1368.0166666666669</v>
      </c>
      <c r="K212" s="31">
        <v>1319.15</v>
      </c>
      <c r="L212" s="31">
        <v>1274.75</v>
      </c>
      <c r="M212" s="31">
        <v>9.8742900000000002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2408.1</v>
      </c>
      <c r="D213" s="40">
        <v>2392.6333333333337</v>
      </c>
      <c r="E213" s="40">
        <v>2365.2666666666673</v>
      </c>
      <c r="F213" s="40">
        <v>2322.4333333333338</v>
      </c>
      <c r="G213" s="40">
        <v>2295.0666666666675</v>
      </c>
      <c r="H213" s="40">
        <v>2435.4666666666672</v>
      </c>
      <c r="I213" s="40">
        <v>2462.833333333333</v>
      </c>
      <c r="J213" s="40">
        <v>2505.666666666667</v>
      </c>
      <c r="K213" s="31">
        <v>2420</v>
      </c>
      <c r="L213" s="31">
        <v>2349.8000000000002</v>
      </c>
      <c r="M213" s="31">
        <v>0.83504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652.79999999999995</v>
      </c>
      <c r="D214" s="40">
        <v>651.36666666666667</v>
      </c>
      <c r="E214" s="40">
        <v>636.43333333333339</v>
      </c>
      <c r="F214" s="40">
        <v>620.06666666666672</v>
      </c>
      <c r="G214" s="40">
        <v>605.13333333333344</v>
      </c>
      <c r="H214" s="40">
        <v>667.73333333333335</v>
      </c>
      <c r="I214" s="40">
        <v>682.66666666666652</v>
      </c>
      <c r="J214" s="40">
        <v>699.0333333333333</v>
      </c>
      <c r="K214" s="40">
        <v>666.3</v>
      </c>
      <c r="L214" s="40">
        <v>635</v>
      </c>
      <c r="M214" s="40">
        <v>102.11466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13.05</v>
      </c>
      <c r="D215" s="40">
        <v>13.15</v>
      </c>
      <c r="E215" s="40">
        <v>12.950000000000001</v>
      </c>
      <c r="F215" s="40">
        <v>12.850000000000001</v>
      </c>
      <c r="G215" s="40">
        <v>12.650000000000002</v>
      </c>
      <c r="H215" s="40">
        <v>13.25</v>
      </c>
      <c r="I215" s="40">
        <v>13.45</v>
      </c>
      <c r="J215" s="40">
        <v>13.549999999999999</v>
      </c>
      <c r="K215" s="40">
        <v>13.35</v>
      </c>
      <c r="L215" s="40">
        <v>13.05</v>
      </c>
      <c r="M215" s="40">
        <v>587.60797000000002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306.25</v>
      </c>
      <c r="D216" s="40">
        <v>302.33333333333331</v>
      </c>
      <c r="E216" s="40">
        <v>289.26666666666665</v>
      </c>
      <c r="F216" s="40">
        <v>272.28333333333336</v>
      </c>
      <c r="G216" s="40">
        <v>259.2166666666667</v>
      </c>
      <c r="H216" s="40">
        <v>319.31666666666661</v>
      </c>
      <c r="I216" s="40">
        <v>332.38333333333333</v>
      </c>
      <c r="J216" s="40">
        <v>349.36666666666656</v>
      </c>
      <c r="K216" s="40">
        <v>315.39999999999998</v>
      </c>
      <c r="L216" s="40">
        <v>285.35000000000002</v>
      </c>
      <c r="M216" s="40">
        <v>269.10318000000001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8"/>
      <c r="B1" s="44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44481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1" t="s">
        <v>16</v>
      </c>
      <c r="B9" s="443" t="s">
        <v>18</v>
      </c>
      <c r="C9" s="447" t="s">
        <v>20</v>
      </c>
      <c r="D9" s="447" t="s">
        <v>21</v>
      </c>
      <c r="E9" s="438" t="s">
        <v>22</v>
      </c>
      <c r="F9" s="439"/>
      <c r="G9" s="440"/>
      <c r="H9" s="438" t="s">
        <v>23</v>
      </c>
      <c r="I9" s="439"/>
      <c r="J9" s="440"/>
      <c r="K9" s="26"/>
      <c r="L9" s="27"/>
      <c r="M9" s="53"/>
      <c r="N9" s="1"/>
      <c r="O9" s="1"/>
    </row>
    <row r="10" spans="1:15" ht="42.75" customHeight="1">
      <c r="A10" s="445"/>
      <c r="B10" s="446"/>
      <c r="C10" s="446"/>
      <c r="D10" s="44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25720</v>
      </c>
      <c r="D11" s="40">
        <v>25644</v>
      </c>
      <c r="E11" s="40">
        <v>25426</v>
      </c>
      <c r="F11" s="40">
        <v>25132</v>
      </c>
      <c r="G11" s="40">
        <v>24914</v>
      </c>
      <c r="H11" s="40">
        <v>25938</v>
      </c>
      <c r="I11" s="40">
        <v>26156</v>
      </c>
      <c r="J11" s="40">
        <v>26450</v>
      </c>
      <c r="K11" s="31">
        <v>25862</v>
      </c>
      <c r="L11" s="31">
        <v>25350</v>
      </c>
      <c r="M11" s="31">
        <v>3.6850000000000001E-2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1830.6</v>
      </c>
      <c r="D12" s="40">
        <v>1840.3999999999999</v>
      </c>
      <c r="E12" s="40">
        <v>1810.7499999999998</v>
      </c>
      <c r="F12" s="40">
        <v>1790.8999999999999</v>
      </c>
      <c r="G12" s="40">
        <v>1761.2499999999998</v>
      </c>
      <c r="H12" s="40">
        <v>1860.2499999999998</v>
      </c>
      <c r="I12" s="40">
        <v>1889.8999999999999</v>
      </c>
      <c r="J12" s="40">
        <v>1909.7499999999998</v>
      </c>
      <c r="K12" s="31">
        <v>1870.05</v>
      </c>
      <c r="L12" s="31">
        <v>1820.55</v>
      </c>
      <c r="M12" s="31">
        <v>0.66749000000000003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2415.4</v>
      </c>
      <c r="D13" s="40">
        <v>2446.9</v>
      </c>
      <c r="E13" s="40">
        <v>2343.8000000000002</v>
      </c>
      <c r="F13" s="40">
        <v>2272.2000000000003</v>
      </c>
      <c r="G13" s="40">
        <v>2169.1000000000004</v>
      </c>
      <c r="H13" s="40">
        <v>2518.5</v>
      </c>
      <c r="I13" s="40">
        <v>2621.5999999999995</v>
      </c>
      <c r="J13" s="40">
        <v>2693.2</v>
      </c>
      <c r="K13" s="31">
        <v>2550</v>
      </c>
      <c r="L13" s="31">
        <v>2375.3000000000002</v>
      </c>
      <c r="M13" s="31">
        <v>0.50644999999999996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2249.85</v>
      </c>
      <c r="D14" s="40">
        <v>2255.6</v>
      </c>
      <c r="E14" s="40">
        <v>2236.3999999999996</v>
      </c>
      <c r="F14" s="40">
        <v>2222.9499999999998</v>
      </c>
      <c r="G14" s="40">
        <v>2203.7499999999995</v>
      </c>
      <c r="H14" s="40">
        <v>2269.0499999999997</v>
      </c>
      <c r="I14" s="40">
        <v>2288.2499999999995</v>
      </c>
      <c r="J14" s="40">
        <v>2301.6999999999998</v>
      </c>
      <c r="K14" s="31">
        <v>2274.8000000000002</v>
      </c>
      <c r="L14" s="31">
        <v>2242.15</v>
      </c>
      <c r="M14" s="31">
        <v>2.1157599999999999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1890</v>
      </c>
      <c r="D15" s="40">
        <v>1884.6666666666667</v>
      </c>
      <c r="E15" s="40">
        <v>1875.3333333333335</v>
      </c>
      <c r="F15" s="40">
        <v>1860.6666666666667</v>
      </c>
      <c r="G15" s="40">
        <v>1851.3333333333335</v>
      </c>
      <c r="H15" s="40">
        <v>1899.3333333333335</v>
      </c>
      <c r="I15" s="40">
        <v>1908.666666666667</v>
      </c>
      <c r="J15" s="40">
        <v>1923.3333333333335</v>
      </c>
      <c r="K15" s="31">
        <v>1894</v>
      </c>
      <c r="L15" s="31">
        <v>1870</v>
      </c>
      <c r="M15" s="31">
        <v>0.89017999999999997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878.25</v>
      </c>
      <c r="D16" s="40">
        <v>873.08333333333337</v>
      </c>
      <c r="E16" s="40">
        <v>862.16666666666674</v>
      </c>
      <c r="F16" s="40">
        <v>846.08333333333337</v>
      </c>
      <c r="G16" s="40">
        <v>835.16666666666674</v>
      </c>
      <c r="H16" s="40">
        <v>889.16666666666674</v>
      </c>
      <c r="I16" s="40">
        <v>900.08333333333348</v>
      </c>
      <c r="J16" s="40">
        <v>916.16666666666674</v>
      </c>
      <c r="K16" s="31">
        <v>884</v>
      </c>
      <c r="L16" s="31">
        <v>857</v>
      </c>
      <c r="M16" s="31">
        <v>4.5653100000000002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1211.8499999999999</v>
      </c>
      <c r="D17" s="40">
        <v>1216.8999999999999</v>
      </c>
      <c r="E17" s="40">
        <v>1202.9499999999998</v>
      </c>
      <c r="F17" s="40">
        <v>1194.05</v>
      </c>
      <c r="G17" s="40">
        <v>1180.0999999999999</v>
      </c>
      <c r="H17" s="40">
        <v>1225.7999999999997</v>
      </c>
      <c r="I17" s="40">
        <v>1239.75</v>
      </c>
      <c r="J17" s="40">
        <v>1248.6499999999996</v>
      </c>
      <c r="K17" s="31">
        <v>1230.8499999999999</v>
      </c>
      <c r="L17" s="31">
        <v>1208</v>
      </c>
      <c r="M17" s="31">
        <v>4.4464699999999997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624.25</v>
      </c>
      <c r="D18" s="40">
        <v>627.25</v>
      </c>
      <c r="E18" s="40">
        <v>619.79999999999995</v>
      </c>
      <c r="F18" s="40">
        <v>615.34999999999991</v>
      </c>
      <c r="G18" s="40">
        <v>607.89999999999986</v>
      </c>
      <c r="H18" s="40">
        <v>631.70000000000005</v>
      </c>
      <c r="I18" s="40">
        <v>639.15000000000009</v>
      </c>
      <c r="J18" s="40">
        <v>643.60000000000014</v>
      </c>
      <c r="K18" s="31">
        <v>634.70000000000005</v>
      </c>
      <c r="L18" s="31">
        <v>622.79999999999995</v>
      </c>
      <c r="M18" s="31">
        <v>1.70583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1111.45</v>
      </c>
      <c r="D19" s="40">
        <v>1113.4833333333333</v>
      </c>
      <c r="E19" s="40">
        <v>1095.1666666666667</v>
      </c>
      <c r="F19" s="40">
        <v>1078.8833333333334</v>
      </c>
      <c r="G19" s="40">
        <v>1060.5666666666668</v>
      </c>
      <c r="H19" s="40">
        <v>1129.7666666666667</v>
      </c>
      <c r="I19" s="40">
        <v>1148.0833333333333</v>
      </c>
      <c r="J19" s="40">
        <v>1164.3666666666666</v>
      </c>
      <c r="K19" s="31">
        <v>1131.8</v>
      </c>
      <c r="L19" s="31">
        <v>1097.2</v>
      </c>
      <c r="M19" s="31">
        <v>8.4505099999999995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2755.75</v>
      </c>
      <c r="D20" s="40">
        <v>2773.5833333333335</v>
      </c>
      <c r="E20" s="40">
        <v>2707.166666666667</v>
      </c>
      <c r="F20" s="40">
        <v>2658.5833333333335</v>
      </c>
      <c r="G20" s="40">
        <v>2592.166666666667</v>
      </c>
      <c r="H20" s="40">
        <v>2822.166666666667</v>
      </c>
      <c r="I20" s="40">
        <v>2888.5833333333339</v>
      </c>
      <c r="J20" s="40">
        <v>2937.166666666667</v>
      </c>
      <c r="K20" s="31">
        <v>2840</v>
      </c>
      <c r="L20" s="31">
        <v>2725</v>
      </c>
      <c r="M20" s="31">
        <v>0.85331000000000001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22024.6</v>
      </c>
      <c r="D21" s="40">
        <v>21965.3</v>
      </c>
      <c r="E21" s="40">
        <v>21759.3</v>
      </c>
      <c r="F21" s="40">
        <v>21494</v>
      </c>
      <c r="G21" s="40">
        <v>21288</v>
      </c>
      <c r="H21" s="40">
        <v>22230.6</v>
      </c>
      <c r="I21" s="40">
        <v>22436.6</v>
      </c>
      <c r="J21" s="40">
        <v>22701.899999999998</v>
      </c>
      <c r="K21" s="31">
        <v>22171.3</v>
      </c>
      <c r="L21" s="31">
        <v>21700</v>
      </c>
      <c r="M21" s="31">
        <v>0.17443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1539.75</v>
      </c>
      <c r="D22" s="40">
        <v>1545.2</v>
      </c>
      <c r="E22" s="40">
        <v>1526.7</v>
      </c>
      <c r="F22" s="40">
        <v>1513.65</v>
      </c>
      <c r="G22" s="40">
        <v>1495.15</v>
      </c>
      <c r="H22" s="40">
        <v>1558.25</v>
      </c>
      <c r="I22" s="40">
        <v>1576.75</v>
      </c>
      <c r="J22" s="40">
        <v>1589.8</v>
      </c>
      <c r="K22" s="31">
        <v>1563.7</v>
      </c>
      <c r="L22" s="31">
        <v>1532.15</v>
      </c>
      <c r="M22" s="31">
        <v>19.100950000000001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1162.0999999999999</v>
      </c>
      <c r="D23" s="40">
        <v>1177.4333333333334</v>
      </c>
      <c r="E23" s="40">
        <v>1143.6666666666667</v>
      </c>
      <c r="F23" s="40">
        <v>1125.2333333333333</v>
      </c>
      <c r="G23" s="40">
        <v>1091.4666666666667</v>
      </c>
      <c r="H23" s="40">
        <v>1195.8666666666668</v>
      </c>
      <c r="I23" s="40">
        <v>1229.6333333333332</v>
      </c>
      <c r="J23" s="40">
        <v>1248.0666666666668</v>
      </c>
      <c r="K23" s="31">
        <v>1211.2</v>
      </c>
      <c r="L23" s="31">
        <v>1159</v>
      </c>
      <c r="M23" s="31">
        <v>1.81216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737.45</v>
      </c>
      <c r="D24" s="40">
        <v>739.98333333333323</v>
      </c>
      <c r="E24" s="40">
        <v>733.96666666666647</v>
      </c>
      <c r="F24" s="40">
        <v>730.48333333333323</v>
      </c>
      <c r="G24" s="40">
        <v>724.46666666666647</v>
      </c>
      <c r="H24" s="40">
        <v>743.46666666666647</v>
      </c>
      <c r="I24" s="40">
        <v>749.48333333333312</v>
      </c>
      <c r="J24" s="40">
        <v>752.96666666666647</v>
      </c>
      <c r="K24" s="31">
        <v>746</v>
      </c>
      <c r="L24" s="31">
        <v>736.5</v>
      </c>
      <c r="M24" s="31">
        <v>21.182469999999999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1415.2</v>
      </c>
      <c r="D25" s="40">
        <v>1393.3999999999999</v>
      </c>
      <c r="E25" s="40">
        <v>1366.7999999999997</v>
      </c>
      <c r="F25" s="40">
        <v>1318.3999999999999</v>
      </c>
      <c r="G25" s="40">
        <v>1291.7999999999997</v>
      </c>
      <c r="H25" s="40">
        <v>1441.7999999999997</v>
      </c>
      <c r="I25" s="40">
        <v>1468.3999999999996</v>
      </c>
      <c r="J25" s="40">
        <v>1516.7999999999997</v>
      </c>
      <c r="K25" s="31">
        <v>1420</v>
      </c>
      <c r="L25" s="31">
        <v>1345</v>
      </c>
      <c r="M25" s="31">
        <v>1.2192799999999999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1696.7</v>
      </c>
      <c r="D26" s="40">
        <v>1679.5666666666666</v>
      </c>
      <c r="E26" s="40">
        <v>1652.1333333333332</v>
      </c>
      <c r="F26" s="40">
        <v>1607.5666666666666</v>
      </c>
      <c r="G26" s="40">
        <v>1580.1333333333332</v>
      </c>
      <c r="H26" s="40">
        <v>1724.1333333333332</v>
      </c>
      <c r="I26" s="40">
        <v>1751.5666666666666</v>
      </c>
      <c r="J26" s="40">
        <v>1796.1333333333332</v>
      </c>
      <c r="K26" s="31">
        <v>1707</v>
      </c>
      <c r="L26" s="31">
        <v>1635</v>
      </c>
      <c r="M26" s="31">
        <v>0.70248999999999995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109.1</v>
      </c>
      <c r="D27" s="40">
        <v>110.23333333333333</v>
      </c>
      <c r="E27" s="40">
        <v>107.66666666666667</v>
      </c>
      <c r="F27" s="40">
        <v>106.23333333333333</v>
      </c>
      <c r="G27" s="40">
        <v>103.66666666666667</v>
      </c>
      <c r="H27" s="40">
        <v>111.66666666666667</v>
      </c>
      <c r="I27" s="40">
        <v>114.23333333333333</v>
      </c>
      <c r="J27" s="40">
        <v>115.66666666666667</v>
      </c>
      <c r="K27" s="31">
        <v>112.8</v>
      </c>
      <c r="L27" s="31">
        <v>108.8</v>
      </c>
      <c r="M27" s="31">
        <v>39.474040000000002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262.60000000000002</v>
      </c>
      <c r="D28" s="40">
        <v>260.43333333333334</v>
      </c>
      <c r="E28" s="40">
        <v>255.86666666666667</v>
      </c>
      <c r="F28" s="40">
        <v>249.13333333333333</v>
      </c>
      <c r="G28" s="40">
        <v>244.56666666666666</v>
      </c>
      <c r="H28" s="40">
        <v>267.16666666666669</v>
      </c>
      <c r="I28" s="40">
        <v>271.73333333333341</v>
      </c>
      <c r="J28" s="40">
        <v>278.4666666666667</v>
      </c>
      <c r="K28" s="31">
        <v>265</v>
      </c>
      <c r="L28" s="31">
        <v>253.7</v>
      </c>
      <c r="M28" s="31">
        <v>48.59599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412.9</v>
      </c>
      <c r="D29" s="40">
        <v>412.9666666666667</v>
      </c>
      <c r="E29" s="40">
        <v>404.43333333333339</v>
      </c>
      <c r="F29" s="40">
        <v>395.9666666666667</v>
      </c>
      <c r="G29" s="40">
        <v>387.43333333333339</v>
      </c>
      <c r="H29" s="40">
        <v>421.43333333333339</v>
      </c>
      <c r="I29" s="40">
        <v>429.9666666666667</v>
      </c>
      <c r="J29" s="40">
        <v>438.43333333333339</v>
      </c>
      <c r="K29" s="31">
        <v>421.5</v>
      </c>
      <c r="L29" s="31">
        <v>404.5</v>
      </c>
      <c r="M29" s="31">
        <v>7.3128599999999997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238.9</v>
      </c>
      <c r="D30" s="40">
        <v>238.5</v>
      </c>
      <c r="E30" s="40">
        <v>230</v>
      </c>
      <c r="F30" s="40">
        <v>221.1</v>
      </c>
      <c r="G30" s="40">
        <v>212.6</v>
      </c>
      <c r="H30" s="40">
        <v>247.4</v>
      </c>
      <c r="I30" s="40">
        <v>255.9</v>
      </c>
      <c r="J30" s="40">
        <v>264.8</v>
      </c>
      <c r="K30" s="31">
        <v>247</v>
      </c>
      <c r="L30" s="31">
        <v>229.6</v>
      </c>
      <c r="M30" s="31">
        <v>53.497390000000003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1219.25</v>
      </c>
      <c r="D31" s="40">
        <v>1200.6000000000001</v>
      </c>
      <c r="E31" s="40">
        <v>1141.2000000000003</v>
      </c>
      <c r="F31" s="40">
        <v>1063.1500000000001</v>
      </c>
      <c r="G31" s="40">
        <v>1003.7500000000002</v>
      </c>
      <c r="H31" s="40">
        <v>1278.6500000000003</v>
      </c>
      <c r="I31" s="40">
        <v>1338.0500000000004</v>
      </c>
      <c r="J31" s="40">
        <v>1416.1000000000004</v>
      </c>
      <c r="K31" s="31">
        <v>1260</v>
      </c>
      <c r="L31" s="31">
        <v>1122.55</v>
      </c>
      <c r="M31" s="31">
        <v>14.965249999999999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2301.4</v>
      </c>
      <c r="D32" s="40">
        <v>2313.0666666666671</v>
      </c>
      <c r="E32" s="40">
        <v>2260.3333333333339</v>
      </c>
      <c r="F32" s="40">
        <v>2219.2666666666669</v>
      </c>
      <c r="G32" s="40">
        <v>2166.5333333333338</v>
      </c>
      <c r="H32" s="40">
        <v>2354.1333333333341</v>
      </c>
      <c r="I32" s="40">
        <v>2406.8666666666668</v>
      </c>
      <c r="J32" s="40">
        <v>2447.9333333333343</v>
      </c>
      <c r="K32" s="31">
        <v>2365.8000000000002</v>
      </c>
      <c r="L32" s="31">
        <v>2272</v>
      </c>
      <c r="M32" s="31">
        <v>1.0816300000000001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2227.9499999999998</v>
      </c>
      <c r="D33" s="40">
        <v>2238.9500000000003</v>
      </c>
      <c r="E33" s="40">
        <v>2214.0000000000005</v>
      </c>
      <c r="F33" s="40">
        <v>2200.0500000000002</v>
      </c>
      <c r="G33" s="40">
        <v>2175.1000000000004</v>
      </c>
      <c r="H33" s="40">
        <v>2252.9000000000005</v>
      </c>
      <c r="I33" s="40">
        <v>2277.8500000000004</v>
      </c>
      <c r="J33" s="40">
        <v>2291.8000000000006</v>
      </c>
      <c r="K33" s="31">
        <v>2263.9</v>
      </c>
      <c r="L33" s="31">
        <v>2225</v>
      </c>
      <c r="M33" s="31">
        <v>6.762E-2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114.45</v>
      </c>
      <c r="D34" s="40">
        <v>114.31666666666666</v>
      </c>
      <c r="E34" s="40">
        <v>113.13333333333333</v>
      </c>
      <c r="F34" s="40">
        <v>111.81666666666666</v>
      </c>
      <c r="G34" s="40">
        <v>110.63333333333333</v>
      </c>
      <c r="H34" s="40">
        <v>115.63333333333333</v>
      </c>
      <c r="I34" s="40">
        <v>116.81666666666666</v>
      </c>
      <c r="J34" s="40">
        <v>118.13333333333333</v>
      </c>
      <c r="K34" s="31">
        <v>115.5</v>
      </c>
      <c r="L34" s="31">
        <v>113</v>
      </c>
      <c r="M34" s="31">
        <v>4.4832799999999997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820.05</v>
      </c>
      <c r="D35" s="40">
        <v>810.01666666666677</v>
      </c>
      <c r="E35" s="40">
        <v>785.03333333333353</v>
      </c>
      <c r="F35" s="40">
        <v>750.01666666666677</v>
      </c>
      <c r="G35" s="40">
        <v>725.03333333333353</v>
      </c>
      <c r="H35" s="40">
        <v>845.03333333333353</v>
      </c>
      <c r="I35" s="40">
        <v>870.01666666666688</v>
      </c>
      <c r="J35" s="40">
        <v>905.03333333333353</v>
      </c>
      <c r="K35" s="31">
        <v>835</v>
      </c>
      <c r="L35" s="31">
        <v>775</v>
      </c>
      <c r="M35" s="31">
        <v>13.717219999999999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3933.55</v>
      </c>
      <c r="D36" s="40">
        <v>3946.2000000000003</v>
      </c>
      <c r="E36" s="40">
        <v>3902.4000000000005</v>
      </c>
      <c r="F36" s="40">
        <v>3871.2500000000005</v>
      </c>
      <c r="G36" s="40">
        <v>3827.4500000000007</v>
      </c>
      <c r="H36" s="40">
        <v>3977.3500000000004</v>
      </c>
      <c r="I36" s="40">
        <v>4021.1500000000005</v>
      </c>
      <c r="J36" s="40">
        <v>4052.3</v>
      </c>
      <c r="K36" s="31">
        <v>3990</v>
      </c>
      <c r="L36" s="31">
        <v>3915.05</v>
      </c>
      <c r="M36" s="31">
        <v>2.7427999999999999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4008</v>
      </c>
      <c r="D37" s="40">
        <v>4035.9833333333336</v>
      </c>
      <c r="E37" s="40">
        <v>3972.0166666666673</v>
      </c>
      <c r="F37" s="40">
        <v>3936.0333333333338</v>
      </c>
      <c r="G37" s="40">
        <v>3872.0666666666675</v>
      </c>
      <c r="H37" s="40">
        <v>4071.9666666666672</v>
      </c>
      <c r="I37" s="40">
        <v>4135.9333333333334</v>
      </c>
      <c r="J37" s="40">
        <v>4171.916666666667</v>
      </c>
      <c r="K37" s="31">
        <v>4099.95</v>
      </c>
      <c r="L37" s="31">
        <v>4000</v>
      </c>
      <c r="M37" s="31">
        <v>0.48105999999999999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24.6</v>
      </c>
      <c r="D38" s="40">
        <v>24.666666666666668</v>
      </c>
      <c r="E38" s="40">
        <v>24.233333333333334</v>
      </c>
      <c r="F38" s="40">
        <v>23.866666666666667</v>
      </c>
      <c r="G38" s="40">
        <v>23.433333333333334</v>
      </c>
      <c r="H38" s="40">
        <v>25.033333333333335</v>
      </c>
      <c r="I38" s="40">
        <v>25.466666666666665</v>
      </c>
      <c r="J38" s="40">
        <v>25.833333333333336</v>
      </c>
      <c r="K38" s="31">
        <v>25.1</v>
      </c>
      <c r="L38" s="31">
        <v>24.3</v>
      </c>
      <c r="M38" s="31">
        <v>133.3013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770.55</v>
      </c>
      <c r="D39" s="40">
        <v>770.7166666666667</v>
      </c>
      <c r="E39" s="40">
        <v>759.83333333333337</v>
      </c>
      <c r="F39" s="40">
        <v>749.11666666666667</v>
      </c>
      <c r="G39" s="40">
        <v>738.23333333333335</v>
      </c>
      <c r="H39" s="40">
        <v>781.43333333333339</v>
      </c>
      <c r="I39" s="40">
        <v>792.31666666666661</v>
      </c>
      <c r="J39" s="40">
        <v>803.03333333333342</v>
      </c>
      <c r="K39" s="31">
        <v>781.6</v>
      </c>
      <c r="L39" s="31">
        <v>760</v>
      </c>
      <c r="M39" s="31">
        <v>16.552900000000001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3639.1</v>
      </c>
      <c r="D40" s="40">
        <v>3647.1166666666663</v>
      </c>
      <c r="E40" s="40">
        <v>3523.4333333333325</v>
      </c>
      <c r="F40" s="40">
        <v>3407.766666666666</v>
      </c>
      <c r="G40" s="40">
        <v>3284.0833333333321</v>
      </c>
      <c r="H40" s="40">
        <v>3762.7833333333328</v>
      </c>
      <c r="I40" s="40">
        <v>3886.4666666666662</v>
      </c>
      <c r="J40" s="40">
        <v>4002.1333333333332</v>
      </c>
      <c r="K40" s="31">
        <v>3770.8</v>
      </c>
      <c r="L40" s="31">
        <v>3531.45</v>
      </c>
      <c r="M40" s="31">
        <v>2.782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402.95</v>
      </c>
      <c r="D41" s="40">
        <v>403.40000000000003</v>
      </c>
      <c r="E41" s="40">
        <v>399.85000000000008</v>
      </c>
      <c r="F41" s="40">
        <v>396.75000000000006</v>
      </c>
      <c r="G41" s="40">
        <v>393.2000000000001</v>
      </c>
      <c r="H41" s="40">
        <v>406.50000000000006</v>
      </c>
      <c r="I41" s="40">
        <v>410.05</v>
      </c>
      <c r="J41" s="40">
        <v>413.15000000000003</v>
      </c>
      <c r="K41" s="31">
        <v>406.95</v>
      </c>
      <c r="L41" s="31">
        <v>400.3</v>
      </c>
      <c r="M41" s="31">
        <v>35.224020000000003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1377</v>
      </c>
      <c r="D42" s="40">
        <v>1388.1499999999999</v>
      </c>
      <c r="E42" s="40">
        <v>1351.2999999999997</v>
      </c>
      <c r="F42" s="40">
        <v>1325.6</v>
      </c>
      <c r="G42" s="40">
        <v>1288.7499999999998</v>
      </c>
      <c r="H42" s="40">
        <v>1413.8499999999997</v>
      </c>
      <c r="I42" s="40">
        <v>1450.6999999999996</v>
      </c>
      <c r="J42" s="40">
        <v>1476.3999999999996</v>
      </c>
      <c r="K42" s="31">
        <v>1425</v>
      </c>
      <c r="L42" s="31">
        <v>1362.45</v>
      </c>
      <c r="M42" s="31">
        <v>5.2983900000000004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4377.1499999999996</v>
      </c>
      <c r="D43" s="40">
        <v>4386.7</v>
      </c>
      <c r="E43" s="40">
        <v>4350.45</v>
      </c>
      <c r="F43" s="40">
        <v>4323.75</v>
      </c>
      <c r="G43" s="40">
        <v>4287.5</v>
      </c>
      <c r="H43" s="40">
        <v>4413.3999999999996</v>
      </c>
      <c r="I43" s="40">
        <v>4449.6499999999996</v>
      </c>
      <c r="J43" s="40">
        <v>4476.3499999999995</v>
      </c>
      <c r="K43" s="31">
        <v>4422.95</v>
      </c>
      <c r="L43" s="31">
        <v>4360</v>
      </c>
      <c r="M43" s="31">
        <v>3.3132000000000001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240.55</v>
      </c>
      <c r="D44" s="40">
        <v>239.93333333333331</v>
      </c>
      <c r="E44" s="40">
        <v>234.61666666666662</v>
      </c>
      <c r="F44" s="40">
        <v>228.68333333333331</v>
      </c>
      <c r="G44" s="40">
        <v>223.36666666666662</v>
      </c>
      <c r="H44" s="40">
        <v>245.86666666666662</v>
      </c>
      <c r="I44" s="40">
        <v>251.18333333333328</v>
      </c>
      <c r="J44" s="40">
        <v>257.11666666666662</v>
      </c>
      <c r="K44" s="31">
        <v>245.25</v>
      </c>
      <c r="L44" s="31">
        <v>234</v>
      </c>
      <c r="M44" s="31">
        <v>107.44056999999999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362.15</v>
      </c>
      <c r="D45" s="40">
        <v>364.58333333333331</v>
      </c>
      <c r="E45" s="40">
        <v>358.66666666666663</v>
      </c>
      <c r="F45" s="40">
        <v>355.18333333333334</v>
      </c>
      <c r="G45" s="40">
        <v>349.26666666666665</v>
      </c>
      <c r="H45" s="40">
        <v>368.06666666666661</v>
      </c>
      <c r="I45" s="40">
        <v>373.98333333333323</v>
      </c>
      <c r="J45" s="40">
        <v>377.46666666666658</v>
      </c>
      <c r="K45" s="31">
        <v>370.5</v>
      </c>
      <c r="L45" s="31">
        <v>361.1</v>
      </c>
      <c r="M45" s="31">
        <v>1.9070499999999999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136.75</v>
      </c>
      <c r="D46" s="40">
        <v>136.96666666666667</v>
      </c>
      <c r="E46" s="40">
        <v>134.78333333333333</v>
      </c>
      <c r="F46" s="40">
        <v>132.81666666666666</v>
      </c>
      <c r="G46" s="40">
        <v>130.63333333333333</v>
      </c>
      <c r="H46" s="40">
        <v>138.93333333333334</v>
      </c>
      <c r="I46" s="40">
        <v>141.11666666666667</v>
      </c>
      <c r="J46" s="40">
        <v>143.08333333333334</v>
      </c>
      <c r="K46" s="31">
        <v>139.15</v>
      </c>
      <c r="L46" s="31">
        <v>135</v>
      </c>
      <c r="M46" s="31">
        <v>149.43042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119.6</v>
      </c>
      <c r="D47" s="40">
        <v>119.93333333333332</v>
      </c>
      <c r="E47" s="40">
        <v>115.76666666666665</v>
      </c>
      <c r="F47" s="40">
        <v>111.93333333333332</v>
      </c>
      <c r="G47" s="40">
        <v>107.76666666666665</v>
      </c>
      <c r="H47" s="40">
        <v>123.76666666666665</v>
      </c>
      <c r="I47" s="40">
        <v>127.93333333333331</v>
      </c>
      <c r="J47" s="40">
        <v>131.76666666666665</v>
      </c>
      <c r="K47" s="31">
        <v>124.1</v>
      </c>
      <c r="L47" s="31">
        <v>116.1</v>
      </c>
      <c r="M47" s="31">
        <v>108.74456000000001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3306.05</v>
      </c>
      <c r="D48" s="40">
        <v>3316.0499999999997</v>
      </c>
      <c r="E48" s="40">
        <v>3287.7499999999995</v>
      </c>
      <c r="F48" s="40">
        <v>3269.45</v>
      </c>
      <c r="G48" s="40">
        <v>3241.1499999999996</v>
      </c>
      <c r="H48" s="40">
        <v>3334.3499999999995</v>
      </c>
      <c r="I48" s="40">
        <v>3362.6499999999996</v>
      </c>
      <c r="J48" s="40">
        <v>3380.9499999999994</v>
      </c>
      <c r="K48" s="31">
        <v>3344.35</v>
      </c>
      <c r="L48" s="31">
        <v>3297.75</v>
      </c>
      <c r="M48" s="31">
        <v>4.6019699999999997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212.7</v>
      </c>
      <c r="D49" s="40">
        <v>213.6</v>
      </c>
      <c r="E49" s="40">
        <v>210.45</v>
      </c>
      <c r="F49" s="40">
        <v>208.2</v>
      </c>
      <c r="G49" s="40">
        <v>205.04999999999998</v>
      </c>
      <c r="H49" s="40">
        <v>215.85</v>
      </c>
      <c r="I49" s="40">
        <v>219.00000000000003</v>
      </c>
      <c r="J49" s="40">
        <v>221.25</v>
      </c>
      <c r="K49" s="31">
        <v>216.75</v>
      </c>
      <c r="L49" s="31">
        <v>211.35</v>
      </c>
      <c r="M49" s="31">
        <v>6.0157699999999998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3146.7</v>
      </c>
      <c r="D50" s="40">
        <v>3142.2333333333336</v>
      </c>
      <c r="E50" s="40">
        <v>3124.4666666666672</v>
      </c>
      <c r="F50" s="40">
        <v>3102.2333333333336</v>
      </c>
      <c r="G50" s="40">
        <v>3084.4666666666672</v>
      </c>
      <c r="H50" s="40">
        <v>3164.4666666666672</v>
      </c>
      <c r="I50" s="40">
        <v>3182.2333333333336</v>
      </c>
      <c r="J50" s="40">
        <v>3204.4666666666672</v>
      </c>
      <c r="K50" s="31">
        <v>3160</v>
      </c>
      <c r="L50" s="31">
        <v>3120</v>
      </c>
      <c r="M50" s="31">
        <v>0.18745000000000001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2270.65</v>
      </c>
      <c r="D51" s="40">
        <v>2274.8833333333332</v>
      </c>
      <c r="E51" s="40">
        <v>2250.7666666666664</v>
      </c>
      <c r="F51" s="40">
        <v>2230.8833333333332</v>
      </c>
      <c r="G51" s="40">
        <v>2206.7666666666664</v>
      </c>
      <c r="H51" s="40">
        <v>2294.7666666666664</v>
      </c>
      <c r="I51" s="40">
        <v>2318.8833333333332</v>
      </c>
      <c r="J51" s="40">
        <v>2338.7666666666664</v>
      </c>
      <c r="K51" s="31">
        <v>2299</v>
      </c>
      <c r="L51" s="31">
        <v>2255</v>
      </c>
      <c r="M51" s="31">
        <v>1.9759500000000001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10824.15</v>
      </c>
      <c r="D52" s="40">
        <v>10744.016666666668</v>
      </c>
      <c r="E52" s="40">
        <v>10519.033333333336</v>
      </c>
      <c r="F52" s="40">
        <v>10213.916666666668</v>
      </c>
      <c r="G52" s="40">
        <v>9988.9333333333361</v>
      </c>
      <c r="H52" s="40">
        <v>11049.133333333337</v>
      </c>
      <c r="I52" s="40">
        <v>11274.11666666667</v>
      </c>
      <c r="J52" s="40">
        <v>11579.233333333337</v>
      </c>
      <c r="K52" s="31">
        <v>10969</v>
      </c>
      <c r="L52" s="31">
        <v>10438.9</v>
      </c>
      <c r="M52" s="31">
        <v>0.25161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720.55</v>
      </c>
      <c r="D53" s="40">
        <v>718.88333333333333</v>
      </c>
      <c r="E53" s="40">
        <v>712.76666666666665</v>
      </c>
      <c r="F53" s="40">
        <v>704.98333333333335</v>
      </c>
      <c r="G53" s="40">
        <v>698.86666666666667</v>
      </c>
      <c r="H53" s="40">
        <v>726.66666666666663</v>
      </c>
      <c r="I53" s="40">
        <v>732.78333333333319</v>
      </c>
      <c r="J53" s="40">
        <v>740.56666666666661</v>
      </c>
      <c r="K53" s="31">
        <v>725</v>
      </c>
      <c r="L53" s="31">
        <v>711.1</v>
      </c>
      <c r="M53" s="31">
        <v>13.09853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577.35</v>
      </c>
      <c r="D54" s="40">
        <v>580.55000000000007</v>
      </c>
      <c r="E54" s="40">
        <v>571.15000000000009</v>
      </c>
      <c r="F54" s="40">
        <v>564.95000000000005</v>
      </c>
      <c r="G54" s="40">
        <v>555.55000000000007</v>
      </c>
      <c r="H54" s="40">
        <v>586.75000000000011</v>
      </c>
      <c r="I54" s="40">
        <v>596.15</v>
      </c>
      <c r="J54" s="40">
        <v>602.35000000000014</v>
      </c>
      <c r="K54" s="31">
        <v>589.95000000000005</v>
      </c>
      <c r="L54" s="31">
        <v>574.35</v>
      </c>
      <c r="M54" s="31">
        <v>1.78535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4719.45</v>
      </c>
      <c r="D55" s="40">
        <v>4655.4833333333336</v>
      </c>
      <c r="E55" s="40">
        <v>4470.9666666666672</v>
      </c>
      <c r="F55" s="40">
        <v>4222.4833333333336</v>
      </c>
      <c r="G55" s="40">
        <v>4037.9666666666672</v>
      </c>
      <c r="H55" s="40">
        <v>4903.9666666666672</v>
      </c>
      <c r="I55" s="40">
        <v>5088.4833333333336</v>
      </c>
      <c r="J55" s="40">
        <v>5336.9666666666672</v>
      </c>
      <c r="K55" s="31">
        <v>4840</v>
      </c>
      <c r="L55" s="31">
        <v>4407</v>
      </c>
      <c r="M55" s="31">
        <v>10.1716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787.15</v>
      </c>
      <c r="D56" s="40">
        <v>786.38333333333333</v>
      </c>
      <c r="E56" s="40">
        <v>779.76666666666665</v>
      </c>
      <c r="F56" s="40">
        <v>772.38333333333333</v>
      </c>
      <c r="G56" s="40">
        <v>765.76666666666665</v>
      </c>
      <c r="H56" s="40">
        <v>793.76666666666665</v>
      </c>
      <c r="I56" s="40">
        <v>800.38333333333321</v>
      </c>
      <c r="J56" s="40">
        <v>807.76666666666665</v>
      </c>
      <c r="K56" s="31">
        <v>793</v>
      </c>
      <c r="L56" s="31">
        <v>779</v>
      </c>
      <c r="M56" s="31">
        <v>44.174550000000004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3479.95</v>
      </c>
      <c r="D57" s="40">
        <v>3481.3166666666671</v>
      </c>
      <c r="E57" s="40">
        <v>3433.6333333333341</v>
      </c>
      <c r="F57" s="40">
        <v>3387.3166666666671</v>
      </c>
      <c r="G57" s="40">
        <v>3339.6333333333341</v>
      </c>
      <c r="H57" s="40">
        <v>3527.6333333333341</v>
      </c>
      <c r="I57" s="40">
        <v>3575.3166666666675</v>
      </c>
      <c r="J57" s="40">
        <v>3621.6333333333341</v>
      </c>
      <c r="K57" s="31">
        <v>3529</v>
      </c>
      <c r="L57" s="31">
        <v>3435</v>
      </c>
      <c r="M57" s="31">
        <v>0.23250999999999999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1558.65</v>
      </c>
      <c r="D58" s="40">
        <v>1550.25</v>
      </c>
      <c r="E58" s="40">
        <v>1512.55</v>
      </c>
      <c r="F58" s="40">
        <v>1466.45</v>
      </c>
      <c r="G58" s="40">
        <v>1428.75</v>
      </c>
      <c r="H58" s="40">
        <v>1596.35</v>
      </c>
      <c r="I58" s="40">
        <v>1634.0499999999997</v>
      </c>
      <c r="J58" s="40">
        <v>1680.1499999999999</v>
      </c>
      <c r="K58" s="31">
        <v>1587.95</v>
      </c>
      <c r="L58" s="31">
        <v>1504.15</v>
      </c>
      <c r="M58" s="31">
        <v>7.2965799999999996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1434.65</v>
      </c>
      <c r="D59" s="40">
        <v>1411.55</v>
      </c>
      <c r="E59" s="40">
        <v>1373.1</v>
      </c>
      <c r="F59" s="40">
        <v>1311.55</v>
      </c>
      <c r="G59" s="40">
        <v>1273.0999999999999</v>
      </c>
      <c r="H59" s="40">
        <v>1473.1</v>
      </c>
      <c r="I59" s="40">
        <v>1511.5500000000002</v>
      </c>
      <c r="J59" s="40">
        <v>1573.1</v>
      </c>
      <c r="K59" s="31">
        <v>1450</v>
      </c>
      <c r="L59" s="31">
        <v>1350</v>
      </c>
      <c r="M59" s="31">
        <v>28.968640000000001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3852.1</v>
      </c>
      <c r="D60" s="40">
        <v>3854.1166666666668</v>
      </c>
      <c r="E60" s="40">
        <v>3828.3333333333335</v>
      </c>
      <c r="F60" s="40">
        <v>3804.5666666666666</v>
      </c>
      <c r="G60" s="40">
        <v>3778.7833333333333</v>
      </c>
      <c r="H60" s="40">
        <v>3877.8833333333337</v>
      </c>
      <c r="I60" s="40">
        <v>3903.6666666666665</v>
      </c>
      <c r="J60" s="40">
        <v>3927.4333333333338</v>
      </c>
      <c r="K60" s="31">
        <v>3879.9</v>
      </c>
      <c r="L60" s="31">
        <v>3830.35</v>
      </c>
      <c r="M60" s="31">
        <v>2.3932099999999998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259.64999999999998</v>
      </c>
      <c r="D61" s="40">
        <v>258.2833333333333</v>
      </c>
      <c r="E61" s="40">
        <v>254.36666666666662</v>
      </c>
      <c r="F61" s="40">
        <v>249.08333333333331</v>
      </c>
      <c r="G61" s="40">
        <v>245.16666666666663</v>
      </c>
      <c r="H61" s="40">
        <v>263.56666666666661</v>
      </c>
      <c r="I61" s="40">
        <v>267.48333333333335</v>
      </c>
      <c r="J61" s="40">
        <v>272.76666666666659</v>
      </c>
      <c r="K61" s="31">
        <v>262.2</v>
      </c>
      <c r="L61" s="31">
        <v>253</v>
      </c>
      <c r="M61" s="31">
        <v>8.79373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1238.4000000000001</v>
      </c>
      <c r="D62" s="40">
        <v>1242.1333333333334</v>
      </c>
      <c r="E62" s="40">
        <v>1229.2666666666669</v>
      </c>
      <c r="F62" s="40">
        <v>1220.1333333333334</v>
      </c>
      <c r="G62" s="40">
        <v>1207.2666666666669</v>
      </c>
      <c r="H62" s="40">
        <v>1251.2666666666669</v>
      </c>
      <c r="I62" s="40">
        <v>1264.1333333333332</v>
      </c>
      <c r="J62" s="40">
        <v>1273.2666666666669</v>
      </c>
      <c r="K62" s="31">
        <v>1255</v>
      </c>
      <c r="L62" s="31">
        <v>1233</v>
      </c>
      <c r="M62" s="31">
        <v>1.0074000000000001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7817.1</v>
      </c>
      <c r="D63" s="40">
        <v>7824.5</v>
      </c>
      <c r="E63" s="40">
        <v>7744.6</v>
      </c>
      <c r="F63" s="40">
        <v>7672.1</v>
      </c>
      <c r="G63" s="40">
        <v>7592.2000000000007</v>
      </c>
      <c r="H63" s="40">
        <v>7897</v>
      </c>
      <c r="I63" s="40">
        <v>7976.9</v>
      </c>
      <c r="J63" s="40">
        <v>8049.4</v>
      </c>
      <c r="K63" s="31">
        <v>7904.4</v>
      </c>
      <c r="L63" s="31">
        <v>7752</v>
      </c>
      <c r="M63" s="31">
        <v>9.0864799999999999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17713.95</v>
      </c>
      <c r="D64" s="40">
        <v>17788.649999999998</v>
      </c>
      <c r="E64" s="40">
        <v>17532.299999999996</v>
      </c>
      <c r="F64" s="40">
        <v>17350.649999999998</v>
      </c>
      <c r="G64" s="40">
        <v>17094.299999999996</v>
      </c>
      <c r="H64" s="40">
        <v>17970.299999999996</v>
      </c>
      <c r="I64" s="40">
        <v>18226.649999999994</v>
      </c>
      <c r="J64" s="40">
        <v>18408.299999999996</v>
      </c>
      <c r="K64" s="31">
        <v>18045</v>
      </c>
      <c r="L64" s="31">
        <v>17607</v>
      </c>
      <c r="M64" s="31">
        <v>2.3409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4700.75</v>
      </c>
      <c r="D65" s="40">
        <v>4717.6166666666668</v>
      </c>
      <c r="E65" s="40">
        <v>4655.2333333333336</v>
      </c>
      <c r="F65" s="40">
        <v>4609.7166666666672</v>
      </c>
      <c r="G65" s="40">
        <v>4547.3333333333339</v>
      </c>
      <c r="H65" s="40">
        <v>4763.1333333333332</v>
      </c>
      <c r="I65" s="40">
        <v>4825.5166666666664</v>
      </c>
      <c r="J65" s="40">
        <v>4871.0333333333328</v>
      </c>
      <c r="K65" s="31">
        <v>4780</v>
      </c>
      <c r="L65" s="31">
        <v>4672.1000000000004</v>
      </c>
      <c r="M65" s="31">
        <v>0.29110000000000003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4506.95</v>
      </c>
      <c r="D66" s="40">
        <v>4541.5166666666673</v>
      </c>
      <c r="E66" s="40">
        <v>4438.0333333333347</v>
      </c>
      <c r="F66" s="40">
        <v>4369.1166666666677</v>
      </c>
      <c r="G66" s="40">
        <v>4265.633333333335</v>
      </c>
      <c r="H66" s="40">
        <v>4610.4333333333343</v>
      </c>
      <c r="I66" s="40">
        <v>4713.9166666666661</v>
      </c>
      <c r="J66" s="40">
        <v>4782.8333333333339</v>
      </c>
      <c r="K66" s="31">
        <v>4645</v>
      </c>
      <c r="L66" s="31">
        <v>4472.6000000000004</v>
      </c>
      <c r="M66" s="31">
        <v>0.45018999999999998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2603.4</v>
      </c>
      <c r="D67" s="40">
        <v>2608.85</v>
      </c>
      <c r="E67" s="40">
        <v>2580.6999999999998</v>
      </c>
      <c r="F67" s="40">
        <v>2558</v>
      </c>
      <c r="G67" s="40">
        <v>2529.85</v>
      </c>
      <c r="H67" s="40">
        <v>2631.5499999999997</v>
      </c>
      <c r="I67" s="40">
        <v>2659.7000000000003</v>
      </c>
      <c r="J67" s="40">
        <v>2682.3999999999996</v>
      </c>
      <c r="K67" s="31">
        <v>2637</v>
      </c>
      <c r="L67" s="31">
        <v>2586.15</v>
      </c>
      <c r="M67" s="31">
        <v>3.5861700000000001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129.6</v>
      </c>
      <c r="D68" s="40">
        <v>130.06666666666666</v>
      </c>
      <c r="E68" s="40">
        <v>128.73333333333332</v>
      </c>
      <c r="F68" s="40">
        <v>127.86666666666665</v>
      </c>
      <c r="G68" s="40">
        <v>126.5333333333333</v>
      </c>
      <c r="H68" s="40">
        <v>130.93333333333334</v>
      </c>
      <c r="I68" s="40">
        <v>132.26666666666671</v>
      </c>
      <c r="J68" s="40">
        <v>133.13333333333335</v>
      </c>
      <c r="K68" s="31">
        <v>131.4</v>
      </c>
      <c r="L68" s="31">
        <v>129.19999999999999</v>
      </c>
      <c r="M68" s="31">
        <v>2.21393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372.85</v>
      </c>
      <c r="D69" s="40">
        <v>374.16666666666669</v>
      </c>
      <c r="E69" s="40">
        <v>366.68333333333339</v>
      </c>
      <c r="F69" s="40">
        <v>360.51666666666671</v>
      </c>
      <c r="G69" s="40">
        <v>353.03333333333342</v>
      </c>
      <c r="H69" s="40">
        <v>380.33333333333337</v>
      </c>
      <c r="I69" s="40">
        <v>387.81666666666661</v>
      </c>
      <c r="J69" s="40">
        <v>393.98333333333335</v>
      </c>
      <c r="K69" s="31">
        <v>381.65</v>
      </c>
      <c r="L69" s="31">
        <v>368</v>
      </c>
      <c r="M69" s="31">
        <v>8.9053500000000003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326.5</v>
      </c>
      <c r="D70" s="40">
        <v>329.83333333333331</v>
      </c>
      <c r="E70" s="40">
        <v>320.76666666666665</v>
      </c>
      <c r="F70" s="40">
        <v>315.03333333333336</v>
      </c>
      <c r="G70" s="40">
        <v>305.9666666666667</v>
      </c>
      <c r="H70" s="40">
        <v>335.56666666666661</v>
      </c>
      <c r="I70" s="40">
        <v>344.63333333333333</v>
      </c>
      <c r="J70" s="40">
        <v>350.36666666666656</v>
      </c>
      <c r="K70" s="31">
        <v>338.9</v>
      </c>
      <c r="L70" s="31">
        <v>324.10000000000002</v>
      </c>
      <c r="M70" s="31">
        <v>144.56522000000001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87.5</v>
      </c>
      <c r="D71" s="40">
        <v>88.266666666666652</v>
      </c>
      <c r="E71" s="40">
        <v>86.3333333333333</v>
      </c>
      <c r="F71" s="40">
        <v>85.166666666666643</v>
      </c>
      <c r="G71" s="40">
        <v>83.233333333333292</v>
      </c>
      <c r="H71" s="40">
        <v>89.433333333333309</v>
      </c>
      <c r="I71" s="40">
        <v>91.366666666666646</v>
      </c>
      <c r="J71" s="40">
        <v>92.533333333333317</v>
      </c>
      <c r="K71" s="31">
        <v>90.2</v>
      </c>
      <c r="L71" s="31">
        <v>87.1</v>
      </c>
      <c r="M71" s="31">
        <v>738.10234000000003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57.7</v>
      </c>
      <c r="D72" s="40">
        <v>58</v>
      </c>
      <c r="E72" s="40">
        <v>57.2</v>
      </c>
      <c r="F72" s="40">
        <v>56.7</v>
      </c>
      <c r="G72" s="40">
        <v>55.900000000000006</v>
      </c>
      <c r="H72" s="40">
        <v>58.5</v>
      </c>
      <c r="I72" s="40">
        <v>59.3</v>
      </c>
      <c r="J72" s="40">
        <v>59.8</v>
      </c>
      <c r="K72" s="31">
        <v>58.8</v>
      </c>
      <c r="L72" s="31">
        <v>57.5</v>
      </c>
      <c r="M72" s="31">
        <v>83.076570000000004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20.55</v>
      </c>
      <c r="D73" s="40">
        <v>20.716666666666669</v>
      </c>
      <c r="E73" s="40">
        <v>20.333333333333336</v>
      </c>
      <c r="F73" s="40">
        <v>20.116666666666667</v>
      </c>
      <c r="G73" s="40">
        <v>19.733333333333334</v>
      </c>
      <c r="H73" s="40">
        <v>20.933333333333337</v>
      </c>
      <c r="I73" s="40">
        <v>21.31666666666667</v>
      </c>
      <c r="J73" s="40">
        <v>21.533333333333339</v>
      </c>
      <c r="K73" s="31">
        <v>21.1</v>
      </c>
      <c r="L73" s="31">
        <v>20.5</v>
      </c>
      <c r="M73" s="31">
        <v>66.417850000000001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1969.2</v>
      </c>
      <c r="D74" s="40">
        <v>1982.5</v>
      </c>
      <c r="E74" s="40">
        <v>1941.7</v>
      </c>
      <c r="F74" s="40">
        <v>1914.2</v>
      </c>
      <c r="G74" s="40">
        <v>1873.4</v>
      </c>
      <c r="H74" s="40">
        <v>2010</v>
      </c>
      <c r="I74" s="40">
        <v>2050.8000000000002</v>
      </c>
      <c r="J74" s="40">
        <v>2078.3000000000002</v>
      </c>
      <c r="K74" s="31">
        <v>2023.3</v>
      </c>
      <c r="L74" s="31">
        <v>1955</v>
      </c>
      <c r="M74" s="31">
        <v>7.8521000000000001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5191.7</v>
      </c>
      <c r="D75" s="40">
        <v>5204.3</v>
      </c>
      <c r="E75" s="40">
        <v>5171.4000000000005</v>
      </c>
      <c r="F75" s="40">
        <v>5151.1000000000004</v>
      </c>
      <c r="G75" s="40">
        <v>5118.2000000000007</v>
      </c>
      <c r="H75" s="40">
        <v>5224.6000000000004</v>
      </c>
      <c r="I75" s="40">
        <v>5257.5</v>
      </c>
      <c r="J75" s="40">
        <v>5277.8</v>
      </c>
      <c r="K75" s="31">
        <v>5237.2</v>
      </c>
      <c r="L75" s="31">
        <v>5184</v>
      </c>
      <c r="M75" s="31">
        <v>9.7670000000000007E-2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824</v>
      </c>
      <c r="D76" s="40">
        <v>828.25</v>
      </c>
      <c r="E76" s="40">
        <v>817.5</v>
      </c>
      <c r="F76" s="40">
        <v>811</v>
      </c>
      <c r="G76" s="40">
        <v>800.25</v>
      </c>
      <c r="H76" s="40">
        <v>834.75</v>
      </c>
      <c r="I76" s="40">
        <v>845.5</v>
      </c>
      <c r="J76" s="40">
        <v>852</v>
      </c>
      <c r="K76" s="31">
        <v>839</v>
      </c>
      <c r="L76" s="31">
        <v>821.75</v>
      </c>
      <c r="M76" s="31">
        <v>3.76566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376.35</v>
      </c>
      <c r="D77" s="40">
        <v>376.01666666666665</v>
      </c>
      <c r="E77" s="40">
        <v>372.13333333333333</v>
      </c>
      <c r="F77" s="40">
        <v>367.91666666666669</v>
      </c>
      <c r="G77" s="40">
        <v>364.03333333333336</v>
      </c>
      <c r="H77" s="40">
        <v>380.23333333333329</v>
      </c>
      <c r="I77" s="40">
        <v>384.11666666666662</v>
      </c>
      <c r="J77" s="40">
        <v>388.33333333333326</v>
      </c>
      <c r="K77" s="31">
        <v>379.9</v>
      </c>
      <c r="L77" s="31">
        <v>371.8</v>
      </c>
      <c r="M77" s="31">
        <v>3.9583400000000002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208.6</v>
      </c>
      <c r="D78" s="40">
        <v>206.58333333333334</v>
      </c>
      <c r="E78" s="40">
        <v>202.16666666666669</v>
      </c>
      <c r="F78" s="40">
        <v>195.73333333333335</v>
      </c>
      <c r="G78" s="40">
        <v>191.31666666666669</v>
      </c>
      <c r="H78" s="40">
        <v>213.01666666666668</v>
      </c>
      <c r="I78" s="40">
        <v>217.43333333333337</v>
      </c>
      <c r="J78" s="40">
        <v>223.86666666666667</v>
      </c>
      <c r="K78" s="31">
        <v>211</v>
      </c>
      <c r="L78" s="31">
        <v>200.15</v>
      </c>
      <c r="M78" s="31">
        <v>72.497399999999999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794</v>
      </c>
      <c r="D79" s="40">
        <v>784.31666666666661</v>
      </c>
      <c r="E79" s="40">
        <v>772.23333333333323</v>
      </c>
      <c r="F79" s="40">
        <v>750.46666666666658</v>
      </c>
      <c r="G79" s="40">
        <v>738.38333333333321</v>
      </c>
      <c r="H79" s="40">
        <v>806.08333333333326</v>
      </c>
      <c r="I79" s="40">
        <v>818.16666666666674</v>
      </c>
      <c r="J79" s="40">
        <v>839.93333333333328</v>
      </c>
      <c r="K79" s="31">
        <v>796.4</v>
      </c>
      <c r="L79" s="31">
        <v>762.55</v>
      </c>
      <c r="M79" s="31">
        <v>37.655650000000001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66.75</v>
      </c>
      <c r="D80" s="40">
        <v>66.63333333333334</v>
      </c>
      <c r="E80" s="40">
        <v>64.966666666666683</v>
      </c>
      <c r="F80" s="40">
        <v>63.183333333333337</v>
      </c>
      <c r="G80" s="40">
        <v>61.51666666666668</v>
      </c>
      <c r="H80" s="40">
        <v>68.416666666666686</v>
      </c>
      <c r="I80" s="40">
        <v>70.083333333333343</v>
      </c>
      <c r="J80" s="40">
        <v>71.866666666666688</v>
      </c>
      <c r="K80" s="31">
        <v>68.3</v>
      </c>
      <c r="L80" s="31">
        <v>64.849999999999994</v>
      </c>
      <c r="M80" s="31">
        <v>798.04444999999998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454.4</v>
      </c>
      <c r="D81" s="40">
        <v>453.01666666666665</v>
      </c>
      <c r="E81" s="40">
        <v>450.88333333333333</v>
      </c>
      <c r="F81" s="40">
        <v>447.36666666666667</v>
      </c>
      <c r="G81" s="40">
        <v>445.23333333333335</v>
      </c>
      <c r="H81" s="40">
        <v>456.5333333333333</v>
      </c>
      <c r="I81" s="40">
        <v>458.66666666666663</v>
      </c>
      <c r="J81" s="40">
        <v>462.18333333333328</v>
      </c>
      <c r="K81" s="31">
        <v>455.15</v>
      </c>
      <c r="L81" s="31">
        <v>449.5</v>
      </c>
      <c r="M81" s="31">
        <v>59.16666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12240.1</v>
      </c>
      <c r="D82" s="40">
        <v>12319.533333333333</v>
      </c>
      <c r="E82" s="40">
        <v>12139.966666666665</v>
      </c>
      <c r="F82" s="40">
        <v>12039.833333333332</v>
      </c>
      <c r="G82" s="40">
        <v>11860.266666666665</v>
      </c>
      <c r="H82" s="40">
        <v>12419.666666666666</v>
      </c>
      <c r="I82" s="40">
        <v>12599.233333333332</v>
      </c>
      <c r="J82" s="40">
        <v>12699.366666666667</v>
      </c>
      <c r="K82" s="31">
        <v>12499.1</v>
      </c>
      <c r="L82" s="31">
        <v>12219.4</v>
      </c>
      <c r="M82" s="31">
        <v>1.7260000000000001E-2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690.85</v>
      </c>
      <c r="D83" s="40">
        <v>690.63333333333333</v>
      </c>
      <c r="E83" s="40">
        <v>685.2166666666667</v>
      </c>
      <c r="F83" s="40">
        <v>679.58333333333337</v>
      </c>
      <c r="G83" s="40">
        <v>674.16666666666674</v>
      </c>
      <c r="H83" s="40">
        <v>696.26666666666665</v>
      </c>
      <c r="I83" s="40">
        <v>701.68333333333339</v>
      </c>
      <c r="J83" s="40">
        <v>707.31666666666661</v>
      </c>
      <c r="K83" s="31">
        <v>696.05</v>
      </c>
      <c r="L83" s="31">
        <v>685</v>
      </c>
      <c r="M83" s="31">
        <v>87.920500000000004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360.1</v>
      </c>
      <c r="D84" s="40">
        <v>359.5333333333333</v>
      </c>
      <c r="E84" s="40">
        <v>357.06666666666661</v>
      </c>
      <c r="F84" s="40">
        <v>354.0333333333333</v>
      </c>
      <c r="G84" s="40">
        <v>351.56666666666661</v>
      </c>
      <c r="H84" s="40">
        <v>362.56666666666661</v>
      </c>
      <c r="I84" s="40">
        <v>365.0333333333333</v>
      </c>
      <c r="J84" s="40">
        <v>368.06666666666661</v>
      </c>
      <c r="K84" s="31">
        <v>362</v>
      </c>
      <c r="L84" s="31">
        <v>356.5</v>
      </c>
      <c r="M84" s="31">
        <v>17.075230000000001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1391.85</v>
      </c>
      <c r="D85" s="40">
        <v>1396.2833333333335</v>
      </c>
      <c r="E85" s="40">
        <v>1380.5666666666671</v>
      </c>
      <c r="F85" s="40">
        <v>1369.2833333333335</v>
      </c>
      <c r="G85" s="40">
        <v>1353.5666666666671</v>
      </c>
      <c r="H85" s="40">
        <v>1407.5666666666671</v>
      </c>
      <c r="I85" s="40">
        <v>1423.2833333333338</v>
      </c>
      <c r="J85" s="40">
        <v>1434.5666666666671</v>
      </c>
      <c r="K85" s="31">
        <v>1412</v>
      </c>
      <c r="L85" s="31">
        <v>1385</v>
      </c>
      <c r="M85" s="31">
        <v>0.72172999999999998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427.1</v>
      </c>
      <c r="D86" s="40">
        <v>428.90000000000003</v>
      </c>
      <c r="E86" s="40">
        <v>421.80000000000007</v>
      </c>
      <c r="F86" s="40">
        <v>416.50000000000006</v>
      </c>
      <c r="G86" s="40">
        <v>409.40000000000009</v>
      </c>
      <c r="H86" s="40">
        <v>434.20000000000005</v>
      </c>
      <c r="I86" s="40">
        <v>441.30000000000007</v>
      </c>
      <c r="J86" s="40">
        <v>446.6</v>
      </c>
      <c r="K86" s="31">
        <v>436</v>
      </c>
      <c r="L86" s="31">
        <v>423.6</v>
      </c>
      <c r="M86" s="31">
        <v>14.986219999999999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112.45</v>
      </c>
      <c r="D87" s="40">
        <v>112.78333333333335</v>
      </c>
      <c r="E87" s="40">
        <v>111.66666666666669</v>
      </c>
      <c r="F87" s="40">
        <v>110.88333333333334</v>
      </c>
      <c r="G87" s="40">
        <v>109.76666666666668</v>
      </c>
      <c r="H87" s="40">
        <v>113.56666666666669</v>
      </c>
      <c r="I87" s="40">
        <v>114.68333333333334</v>
      </c>
      <c r="J87" s="40">
        <v>115.4666666666667</v>
      </c>
      <c r="K87" s="31">
        <v>113.9</v>
      </c>
      <c r="L87" s="31">
        <v>112</v>
      </c>
      <c r="M87" s="31">
        <v>2.55558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6444.8</v>
      </c>
      <c r="D88" s="40">
        <v>6463.2666666666664</v>
      </c>
      <c r="E88" s="40">
        <v>6366.5333333333328</v>
      </c>
      <c r="F88" s="40">
        <v>6288.2666666666664</v>
      </c>
      <c r="G88" s="40">
        <v>6191.5333333333328</v>
      </c>
      <c r="H88" s="40">
        <v>6541.5333333333328</v>
      </c>
      <c r="I88" s="40">
        <v>6638.2666666666664</v>
      </c>
      <c r="J88" s="40">
        <v>6716.5333333333328</v>
      </c>
      <c r="K88" s="31">
        <v>6560</v>
      </c>
      <c r="L88" s="31">
        <v>6385</v>
      </c>
      <c r="M88" s="31">
        <v>0.19447999999999999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902.55</v>
      </c>
      <c r="D89" s="40">
        <v>905.15</v>
      </c>
      <c r="E89" s="40">
        <v>875.3</v>
      </c>
      <c r="F89" s="40">
        <v>848.05</v>
      </c>
      <c r="G89" s="40">
        <v>818.19999999999993</v>
      </c>
      <c r="H89" s="40">
        <v>932.4</v>
      </c>
      <c r="I89" s="40">
        <v>962.25000000000011</v>
      </c>
      <c r="J89" s="40">
        <v>989.5</v>
      </c>
      <c r="K89" s="31">
        <v>935</v>
      </c>
      <c r="L89" s="31">
        <v>877.9</v>
      </c>
      <c r="M89" s="31">
        <v>1.45695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1154.5</v>
      </c>
      <c r="D90" s="40">
        <v>1159.1000000000001</v>
      </c>
      <c r="E90" s="40">
        <v>1138.2000000000003</v>
      </c>
      <c r="F90" s="40">
        <v>1121.9000000000001</v>
      </c>
      <c r="G90" s="40">
        <v>1101.0000000000002</v>
      </c>
      <c r="H90" s="40">
        <v>1175.4000000000003</v>
      </c>
      <c r="I90" s="40">
        <v>1196.3000000000004</v>
      </c>
      <c r="J90" s="40">
        <v>1212.6000000000004</v>
      </c>
      <c r="K90" s="31">
        <v>1180</v>
      </c>
      <c r="L90" s="31">
        <v>1142.8</v>
      </c>
      <c r="M90" s="31">
        <v>0.83842000000000005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17789.5</v>
      </c>
      <c r="D91" s="40">
        <v>17953.983333333334</v>
      </c>
      <c r="E91" s="40">
        <v>17587.966666666667</v>
      </c>
      <c r="F91" s="40">
        <v>17386.433333333334</v>
      </c>
      <c r="G91" s="40">
        <v>17020.416666666668</v>
      </c>
      <c r="H91" s="40">
        <v>18155.516666666666</v>
      </c>
      <c r="I91" s="40">
        <v>18521.533333333336</v>
      </c>
      <c r="J91" s="40">
        <v>18723.066666666666</v>
      </c>
      <c r="K91" s="31">
        <v>18320</v>
      </c>
      <c r="L91" s="31">
        <v>17752.45</v>
      </c>
      <c r="M91" s="31">
        <v>0.80381000000000002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475</v>
      </c>
      <c r="D92" s="40">
        <v>478.09999999999997</v>
      </c>
      <c r="E92" s="40">
        <v>459.29999999999995</v>
      </c>
      <c r="F92" s="40">
        <v>443.59999999999997</v>
      </c>
      <c r="G92" s="40">
        <v>424.79999999999995</v>
      </c>
      <c r="H92" s="40">
        <v>493.79999999999995</v>
      </c>
      <c r="I92" s="40">
        <v>512.6</v>
      </c>
      <c r="J92" s="40">
        <v>528.29999999999995</v>
      </c>
      <c r="K92" s="31">
        <v>496.9</v>
      </c>
      <c r="L92" s="31">
        <v>462.4</v>
      </c>
      <c r="M92" s="31">
        <v>12.478730000000001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3840.6</v>
      </c>
      <c r="D93" s="40">
        <v>3857.5166666666664</v>
      </c>
      <c r="E93" s="40">
        <v>3814.2833333333328</v>
      </c>
      <c r="F93" s="40">
        <v>3787.9666666666662</v>
      </c>
      <c r="G93" s="40">
        <v>3744.7333333333327</v>
      </c>
      <c r="H93" s="40">
        <v>3883.833333333333</v>
      </c>
      <c r="I93" s="40">
        <v>3927.0666666666666</v>
      </c>
      <c r="J93" s="40">
        <v>3953.3833333333332</v>
      </c>
      <c r="K93" s="31">
        <v>3900.75</v>
      </c>
      <c r="L93" s="31">
        <v>3831.2</v>
      </c>
      <c r="M93" s="31">
        <v>2.53051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160.15</v>
      </c>
      <c r="D94" s="40">
        <v>160.88333333333333</v>
      </c>
      <c r="E94" s="40">
        <v>159.01666666666665</v>
      </c>
      <c r="F94" s="40">
        <v>157.88333333333333</v>
      </c>
      <c r="G94" s="40">
        <v>156.01666666666665</v>
      </c>
      <c r="H94" s="40">
        <v>162.01666666666665</v>
      </c>
      <c r="I94" s="40">
        <v>163.88333333333333</v>
      </c>
      <c r="J94" s="40">
        <v>165.01666666666665</v>
      </c>
      <c r="K94" s="31">
        <v>162.75</v>
      </c>
      <c r="L94" s="31">
        <v>159.75</v>
      </c>
      <c r="M94" s="31">
        <v>10.4255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410.2</v>
      </c>
      <c r="D95" s="40">
        <v>412.7</v>
      </c>
      <c r="E95" s="40">
        <v>405.5</v>
      </c>
      <c r="F95" s="40">
        <v>400.8</v>
      </c>
      <c r="G95" s="40">
        <v>393.6</v>
      </c>
      <c r="H95" s="40">
        <v>417.4</v>
      </c>
      <c r="I95" s="40">
        <v>424.59999999999991</v>
      </c>
      <c r="J95" s="40">
        <v>429.29999999999995</v>
      </c>
      <c r="K95" s="31">
        <v>419.9</v>
      </c>
      <c r="L95" s="31">
        <v>408</v>
      </c>
      <c r="M95" s="31">
        <v>3.1655500000000001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90.05</v>
      </c>
      <c r="D96" s="40">
        <v>90.3</v>
      </c>
      <c r="E96" s="40">
        <v>88.5</v>
      </c>
      <c r="F96" s="40">
        <v>86.95</v>
      </c>
      <c r="G96" s="40">
        <v>85.15</v>
      </c>
      <c r="H96" s="40">
        <v>91.85</v>
      </c>
      <c r="I96" s="40">
        <v>93.649999999999977</v>
      </c>
      <c r="J96" s="40">
        <v>95.199999999999989</v>
      </c>
      <c r="K96" s="31">
        <v>92.1</v>
      </c>
      <c r="L96" s="31">
        <v>88.75</v>
      </c>
      <c r="M96" s="31">
        <v>43.989199999999997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2998.6</v>
      </c>
      <c r="D97" s="40">
        <v>2966.0666666666671</v>
      </c>
      <c r="E97" s="40">
        <v>2915.5333333333342</v>
      </c>
      <c r="F97" s="40">
        <v>2832.4666666666672</v>
      </c>
      <c r="G97" s="40">
        <v>2781.9333333333343</v>
      </c>
      <c r="H97" s="40">
        <v>3049.1333333333341</v>
      </c>
      <c r="I97" s="40">
        <v>3099.666666666667</v>
      </c>
      <c r="J97" s="40">
        <v>3182.733333333334</v>
      </c>
      <c r="K97" s="31">
        <v>3016.6</v>
      </c>
      <c r="L97" s="31">
        <v>2883</v>
      </c>
      <c r="M97" s="31">
        <v>0.71403000000000005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311.85000000000002</v>
      </c>
      <c r="D98" s="40">
        <v>312.41666666666669</v>
      </c>
      <c r="E98" s="40">
        <v>309.58333333333337</v>
      </c>
      <c r="F98" s="40">
        <v>307.31666666666666</v>
      </c>
      <c r="G98" s="40">
        <v>304.48333333333335</v>
      </c>
      <c r="H98" s="40">
        <v>314.68333333333339</v>
      </c>
      <c r="I98" s="40">
        <v>317.51666666666677</v>
      </c>
      <c r="J98" s="40">
        <v>319.78333333333342</v>
      </c>
      <c r="K98" s="31">
        <v>315.25</v>
      </c>
      <c r="L98" s="31">
        <v>310.14999999999998</v>
      </c>
      <c r="M98" s="31">
        <v>1.15842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548.45000000000005</v>
      </c>
      <c r="D99" s="40">
        <v>549.70000000000005</v>
      </c>
      <c r="E99" s="40">
        <v>545.20000000000005</v>
      </c>
      <c r="F99" s="40">
        <v>541.95000000000005</v>
      </c>
      <c r="G99" s="40">
        <v>537.45000000000005</v>
      </c>
      <c r="H99" s="40">
        <v>552.95000000000005</v>
      </c>
      <c r="I99" s="40">
        <v>557.45000000000005</v>
      </c>
      <c r="J99" s="40">
        <v>560.70000000000005</v>
      </c>
      <c r="K99" s="31">
        <v>554.20000000000005</v>
      </c>
      <c r="L99" s="31">
        <v>546.45000000000005</v>
      </c>
      <c r="M99" s="31">
        <v>12.274929999999999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695.6</v>
      </c>
      <c r="D100" s="40">
        <v>698.86666666666667</v>
      </c>
      <c r="E100" s="40">
        <v>676.73333333333335</v>
      </c>
      <c r="F100" s="40">
        <v>657.86666666666667</v>
      </c>
      <c r="G100" s="40">
        <v>635.73333333333335</v>
      </c>
      <c r="H100" s="40">
        <v>717.73333333333335</v>
      </c>
      <c r="I100" s="40">
        <v>739.86666666666679</v>
      </c>
      <c r="J100" s="40">
        <v>758.73333333333335</v>
      </c>
      <c r="K100" s="31">
        <v>721</v>
      </c>
      <c r="L100" s="31">
        <v>680</v>
      </c>
      <c r="M100" s="31">
        <v>23.98779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176.65</v>
      </c>
      <c r="D101" s="40">
        <v>177.7166666666667</v>
      </c>
      <c r="E101" s="40">
        <v>174.48333333333341</v>
      </c>
      <c r="F101" s="40">
        <v>172.31666666666672</v>
      </c>
      <c r="G101" s="40">
        <v>169.08333333333343</v>
      </c>
      <c r="H101" s="40">
        <v>179.88333333333338</v>
      </c>
      <c r="I101" s="40">
        <v>183.11666666666667</v>
      </c>
      <c r="J101" s="40">
        <v>185.28333333333336</v>
      </c>
      <c r="K101" s="31">
        <v>180.95</v>
      </c>
      <c r="L101" s="31">
        <v>175.55</v>
      </c>
      <c r="M101" s="31">
        <v>165.26973000000001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873.45</v>
      </c>
      <c r="D102" s="40">
        <v>877.9</v>
      </c>
      <c r="E102" s="40">
        <v>863.59999999999991</v>
      </c>
      <c r="F102" s="40">
        <v>853.74999999999989</v>
      </c>
      <c r="G102" s="40">
        <v>839.44999999999982</v>
      </c>
      <c r="H102" s="40">
        <v>887.75</v>
      </c>
      <c r="I102" s="40">
        <v>902.05</v>
      </c>
      <c r="J102" s="40">
        <v>911.90000000000009</v>
      </c>
      <c r="K102" s="31">
        <v>892.2</v>
      </c>
      <c r="L102" s="31">
        <v>868.05</v>
      </c>
      <c r="M102" s="31">
        <v>2.6970499999999999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521.25</v>
      </c>
      <c r="D103" s="40">
        <v>523.58333333333337</v>
      </c>
      <c r="E103" s="40">
        <v>518.66666666666674</v>
      </c>
      <c r="F103" s="40">
        <v>516.08333333333337</v>
      </c>
      <c r="G103" s="40">
        <v>511.16666666666674</v>
      </c>
      <c r="H103" s="40">
        <v>526.16666666666674</v>
      </c>
      <c r="I103" s="40">
        <v>531.08333333333348</v>
      </c>
      <c r="J103" s="40">
        <v>533.66666666666674</v>
      </c>
      <c r="K103" s="31">
        <v>528.5</v>
      </c>
      <c r="L103" s="31">
        <v>521</v>
      </c>
      <c r="M103" s="31">
        <v>0.14757000000000001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884.05</v>
      </c>
      <c r="D104" s="40">
        <v>881.31666666666661</v>
      </c>
      <c r="E104" s="40">
        <v>872.73333333333323</v>
      </c>
      <c r="F104" s="40">
        <v>861.41666666666663</v>
      </c>
      <c r="G104" s="40">
        <v>852.83333333333326</v>
      </c>
      <c r="H104" s="40">
        <v>892.63333333333321</v>
      </c>
      <c r="I104" s="40">
        <v>901.2166666666667</v>
      </c>
      <c r="J104" s="40">
        <v>912.53333333333319</v>
      </c>
      <c r="K104" s="31">
        <v>889.9</v>
      </c>
      <c r="L104" s="31">
        <v>870</v>
      </c>
      <c r="M104" s="31">
        <v>3.2132999999999998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142.25</v>
      </c>
      <c r="D105" s="40">
        <v>142.61666666666667</v>
      </c>
      <c r="E105" s="40">
        <v>140.23333333333335</v>
      </c>
      <c r="F105" s="40">
        <v>138.21666666666667</v>
      </c>
      <c r="G105" s="40">
        <v>135.83333333333334</v>
      </c>
      <c r="H105" s="40">
        <v>144.63333333333335</v>
      </c>
      <c r="I105" s="40">
        <v>147.01666666666668</v>
      </c>
      <c r="J105" s="40">
        <v>149.03333333333336</v>
      </c>
      <c r="K105" s="31">
        <v>145</v>
      </c>
      <c r="L105" s="31">
        <v>140.6</v>
      </c>
      <c r="M105" s="31">
        <v>8.5316799999999997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1392</v>
      </c>
      <c r="D106" s="40">
        <v>1395</v>
      </c>
      <c r="E106" s="40">
        <v>1368.6</v>
      </c>
      <c r="F106" s="40">
        <v>1345.1999999999998</v>
      </c>
      <c r="G106" s="40">
        <v>1318.7999999999997</v>
      </c>
      <c r="H106" s="40">
        <v>1418.4</v>
      </c>
      <c r="I106" s="40">
        <v>1444.8000000000002</v>
      </c>
      <c r="J106" s="40">
        <v>1468.2000000000003</v>
      </c>
      <c r="K106" s="31">
        <v>1421.4</v>
      </c>
      <c r="L106" s="31">
        <v>1371.6</v>
      </c>
      <c r="M106" s="31">
        <v>5.9617399999999998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22.65</v>
      </c>
      <c r="D107" s="40">
        <v>22.766666666666666</v>
      </c>
      <c r="E107" s="40">
        <v>22.43333333333333</v>
      </c>
      <c r="F107" s="40">
        <v>22.216666666666665</v>
      </c>
      <c r="G107" s="40">
        <v>21.883333333333329</v>
      </c>
      <c r="H107" s="40">
        <v>22.983333333333331</v>
      </c>
      <c r="I107" s="40">
        <v>23.316666666666666</v>
      </c>
      <c r="J107" s="40">
        <v>23.533333333333331</v>
      </c>
      <c r="K107" s="31">
        <v>23.1</v>
      </c>
      <c r="L107" s="31">
        <v>22.55</v>
      </c>
      <c r="M107" s="31">
        <v>51.435380000000002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1385.65</v>
      </c>
      <c r="D108" s="40">
        <v>1365.8666666666668</v>
      </c>
      <c r="E108" s="40">
        <v>1332.7833333333335</v>
      </c>
      <c r="F108" s="40">
        <v>1279.9166666666667</v>
      </c>
      <c r="G108" s="40">
        <v>1246.8333333333335</v>
      </c>
      <c r="H108" s="40">
        <v>1418.7333333333336</v>
      </c>
      <c r="I108" s="40">
        <v>1451.8166666666666</v>
      </c>
      <c r="J108" s="40">
        <v>1504.6833333333336</v>
      </c>
      <c r="K108" s="31">
        <v>1398.95</v>
      </c>
      <c r="L108" s="31">
        <v>1313</v>
      </c>
      <c r="M108" s="31">
        <v>7.0609099999999998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505.2</v>
      </c>
      <c r="D109" s="40">
        <v>500.0333333333333</v>
      </c>
      <c r="E109" s="40">
        <v>490.66666666666663</v>
      </c>
      <c r="F109" s="40">
        <v>476.13333333333333</v>
      </c>
      <c r="G109" s="40">
        <v>466.76666666666665</v>
      </c>
      <c r="H109" s="40">
        <v>514.56666666666661</v>
      </c>
      <c r="I109" s="40">
        <v>523.93333333333328</v>
      </c>
      <c r="J109" s="40">
        <v>538.46666666666658</v>
      </c>
      <c r="K109" s="31">
        <v>509.4</v>
      </c>
      <c r="L109" s="31">
        <v>485.5</v>
      </c>
      <c r="M109" s="31">
        <v>2.5730499999999998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943.9</v>
      </c>
      <c r="D110" s="40">
        <v>953.75</v>
      </c>
      <c r="E110" s="40">
        <v>927.6</v>
      </c>
      <c r="F110" s="40">
        <v>911.30000000000007</v>
      </c>
      <c r="G110" s="40">
        <v>885.15000000000009</v>
      </c>
      <c r="H110" s="40">
        <v>970.05</v>
      </c>
      <c r="I110" s="40">
        <v>996.2</v>
      </c>
      <c r="J110" s="40">
        <v>1012.4999999999999</v>
      </c>
      <c r="K110" s="31">
        <v>979.9</v>
      </c>
      <c r="L110" s="31">
        <v>937.45</v>
      </c>
      <c r="M110" s="31">
        <v>8.2091700000000003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5481.1</v>
      </c>
      <c r="D111" s="40">
        <v>5440.1833333333334</v>
      </c>
      <c r="E111" s="40">
        <v>5240.916666666667</v>
      </c>
      <c r="F111" s="40">
        <v>5000.7333333333336</v>
      </c>
      <c r="G111" s="40">
        <v>4801.4666666666672</v>
      </c>
      <c r="H111" s="40">
        <v>5680.3666666666668</v>
      </c>
      <c r="I111" s="40">
        <v>5879.6333333333332</v>
      </c>
      <c r="J111" s="40">
        <v>6119.8166666666666</v>
      </c>
      <c r="K111" s="31">
        <v>5639.45</v>
      </c>
      <c r="L111" s="31">
        <v>5200</v>
      </c>
      <c r="M111" s="31">
        <v>0.25420999999999999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248.4</v>
      </c>
      <c r="D112" s="40">
        <v>246.38333333333333</v>
      </c>
      <c r="E112" s="40">
        <v>242.76666666666665</v>
      </c>
      <c r="F112" s="40">
        <v>237.13333333333333</v>
      </c>
      <c r="G112" s="40">
        <v>233.51666666666665</v>
      </c>
      <c r="H112" s="40">
        <v>252.01666666666665</v>
      </c>
      <c r="I112" s="40">
        <v>255.63333333333333</v>
      </c>
      <c r="J112" s="40">
        <v>261.26666666666665</v>
      </c>
      <c r="K112" s="31">
        <v>250</v>
      </c>
      <c r="L112" s="31">
        <v>240.75</v>
      </c>
      <c r="M112" s="31">
        <v>7.7251599999999998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404.95</v>
      </c>
      <c r="D113" s="40">
        <v>411.86666666666662</v>
      </c>
      <c r="E113" s="40">
        <v>396.08333333333326</v>
      </c>
      <c r="F113" s="40">
        <v>387.21666666666664</v>
      </c>
      <c r="G113" s="40">
        <v>371.43333333333328</v>
      </c>
      <c r="H113" s="40">
        <v>420.73333333333323</v>
      </c>
      <c r="I113" s="40">
        <v>436.51666666666665</v>
      </c>
      <c r="J113" s="40">
        <v>445.38333333333321</v>
      </c>
      <c r="K113" s="31">
        <v>427.65</v>
      </c>
      <c r="L113" s="31">
        <v>403</v>
      </c>
      <c r="M113" s="31">
        <v>26.783709999999999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717</v>
      </c>
      <c r="D114" s="40">
        <v>716</v>
      </c>
      <c r="E114" s="40">
        <v>702</v>
      </c>
      <c r="F114" s="40">
        <v>687</v>
      </c>
      <c r="G114" s="40">
        <v>673</v>
      </c>
      <c r="H114" s="40">
        <v>731</v>
      </c>
      <c r="I114" s="40">
        <v>745</v>
      </c>
      <c r="J114" s="40">
        <v>760</v>
      </c>
      <c r="K114" s="31">
        <v>730</v>
      </c>
      <c r="L114" s="31">
        <v>701</v>
      </c>
      <c r="M114" s="31">
        <v>0.36946000000000001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570.35</v>
      </c>
      <c r="D115" s="40">
        <v>572.15</v>
      </c>
      <c r="E115" s="40">
        <v>564.19999999999993</v>
      </c>
      <c r="F115" s="40">
        <v>558.04999999999995</v>
      </c>
      <c r="G115" s="40">
        <v>550.09999999999991</v>
      </c>
      <c r="H115" s="40">
        <v>578.29999999999995</v>
      </c>
      <c r="I115" s="40">
        <v>586.25</v>
      </c>
      <c r="J115" s="40">
        <v>592.4</v>
      </c>
      <c r="K115" s="31">
        <v>580.1</v>
      </c>
      <c r="L115" s="31">
        <v>566</v>
      </c>
      <c r="M115" s="31">
        <v>11.04683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913.75</v>
      </c>
      <c r="D116" s="40">
        <v>915.63333333333333</v>
      </c>
      <c r="E116" s="40">
        <v>908.11666666666667</v>
      </c>
      <c r="F116" s="40">
        <v>902.48333333333335</v>
      </c>
      <c r="G116" s="40">
        <v>894.9666666666667</v>
      </c>
      <c r="H116" s="40">
        <v>921.26666666666665</v>
      </c>
      <c r="I116" s="40">
        <v>928.7833333333333</v>
      </c>
      <c r="J116" s="40">
        <v>934.41666666666663</v>
      </c>
      <c r="K116" s="31">
        <v>923.15</v>
      </c>
      <c r="L116" s="31">
        <v>910</v>
      </c>
      <c r="M116" s="31">
        <v>14.49593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168.85</v>
      </c>
      <c r="D117" s="40">
        <v>168.38333333333333</v>
      </c>
      <c r="E117" s="40">
        <v>166.16666666666666</v>
      </c>
      <c r="F117" s="40">
        <v>163.48333333333332</v>
      </c>
      <c r="G117" s="40">
        <v>161.26666666666665</v>
      </c>
      <c r="H117" s="40">
        <v>171.06666666666666</v>
      </c>
      <c r="I117" s="40">
        <v>173.28333333333336</v>
      </c>
      <c r="J117" s="40">
        <v>175.96666666666667</v>
      </c>
      <c r="K117" s="31">
        <v>170.6</v>
      </c>
      <c r="L117" s="31">
        <v>165.7</v>
      </c>
      <c r="M117" s="31">
        <v>51.110320000000002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196.85</v>
      </c>
      <c r="D118" s="40">
        <v>196.06666666666663</v>
      </c>
      <c r="E118" s="40">
        <v>192.43333333333328</v>
      </c>
      <c r="F118" s="40">
        <v>188.01666666666665</v>
      </c>
      <c r="G118" s="40">
        <v>184.3833333333333</v>
      </c>
      <c r="H118" s="40">
        <v>200.48333333333326</v>
      </c>
      <c r="I118" s="40">
        <v>204.11666666666665</v>
      </c>
      <c r="J118" s="40">
        <v>208.53333333333325</v>
      </c>
      <c r="K118" s="31">
        <v>199.7</v>
      </c>
      <c r="L118" s="31">
        <v>191.65</v>
      </c>
      <c r="M118" s="31">
        <v>349.52222999999998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360.9</v>
      </c>
      <c r="D119" s="40">
        <v>362.16666666666669</v>
      </c>
      <c r="E119" s="40">
        <v>358.83333333333337</v>
      </c>
      <c r="F119" s="40">
        <v>356.76666666666671</v>
      </c>
      <c r="G119" s="40">
        <v>353.43333333333339</v>
      </c>
      <c r="H119" s="40">
        <v>364.23333333333335</v>
      </c>
      <c r="I119" s="40">
        <v>367.56666666666672</v>
      </c>
      <c r="J119" s="40">
        <v>369.63333333333333</v>
      </c>
      <c r="K119" s="31">
        <v>365.5</v>
      </c>
      <c r="L119" s="31">
        <v>360.1</v>
      </c>
      <c r="M119" s="31">
        <v>2.1861199999999998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5362.05</v>
      </c>
      <c r="D120" s="40">
        <v>5373.8</v>
      </c>
      <c r="E120" s="40">
        <v>5147.6000000000004</v>
      </c>
      <c r="F120" s="40">
        <v>4933.1500000000005</v>
      </c>
      <c r="G120" s="40">
        <v>4706.9500000000007</v>
      </c>
      <c r="H120" s="40">
        <v>5588.25</v>
      </c>
      <c r="I120" s="40">
        <v>5814.4499999999989</v>
      </c>
      <c r="J120" s="40">
        <v>6028.9</v>
      </c>
      <c r="K120" s="31">
        <v>5600</v>
      </c>
      <c r="L120" s="31">
        <v>5159.3500000000004</v>
      </c>
      <c r="M120" s="31">
        <v>5.0022399999999996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1697.1</v>
      </c>
      <c r="D121" s="40">
        <v>1697.1499999999999</v>
      </c>
      <c r="E121" s="40">
        <v>1684.3999999999996</v>
      </c>
      <c r="F121" s="40">
        <v>1671.6999999999998</v>
      </c>
      <c r="G121" s="40">
        <v>1658.9499999999996</v>
      </c>
      <c r="H121" s="40">
        <v>1709.8499999999997</v>
      </c>
      <c r="I121" s="40">
        <v>1722.6000000000001</v>
      </c>
      <c r="J121" s="40">
        <v>1735.2999999999997</v>
      </c>
      <c r="K121" s="31">
        <v>1709.9</v>
      </c>
      <c r="L121" s="31">
        <v>1684.45</v>
      </c>
      <c r="M121" s="31">
        <v>2.8992800000000001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3133.6</v>
      </c>
      <c r="D122" s="40">
        <v>3146.8333333333335</v>
      </c>
      <c r="E122" s="40">
        <v>3113.7666666666669</v>
      </c>
      <c r="F122" s="40">
        <v>3093.9333333333334</v>
      </c>
      <c r="G122" s="40">
        <v>3060.8666666666668</v>
      </c>
      <c r="H122" s="40">
        <v>3166.666666666667</v>
      </c>
      <c r="I122" s="40">
        <v>3199.7333333333336</v>
      </c>
      <c r="J122" s="40">
        <v>3219.5666666666671</v>
      </c>
      <c r="K122" s="31">
        <v>3179.9</v>
      </c>
      <c r="L122" s="31">
        <v>3127</v>
      </c>
      <c r="M122" s="31">
        <v>2.15584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687.6</v>
      </c>
      <c r="D123" s="40">
        <v>693.08333333333337</v>
      </c>
      <c r="E123" s="40">
        <v>680.51666666666677</v>
      </c>
      <c r="F123" s="40">
        <v>673.43333333333339</v>
      </c>
      <c r="G123" s="40">
        <v>660.86666666666679</v>
      </c>
      <c r="H123" s="40">
        <v>700.16666666666674</v>
      </c>
      <c r="I123" s="40">
        <v>712.73333333333335</v>
      </c>
      <c r="J123" s="40">
        <v>719.81666666666672</v>
      </c>
      <c r="K123" s="31">
        <v>705.65</v>
      </c>
      <c r="L123" s="31">
        <v>686</v>
      </c>
      <c r="M123" s="31">
        <v>18.792210000000001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856.9</v>
      </c>
      <c r="D124" s="40">
        <v>861.48333333333323</v>
      </c>
      <c r="E124" s="40">
        <v>846.21666666666647</v>
      </c>
      <c r="F124" s="40">
        <v>835.53333333333319</v>
      </c>
      <c r="G124" s="40">
        <v>820.26666666666642</v>
      </c>
      <c r="H124" s="40">
        <v>872.16666666666652</v>
      </c>
      <c r="I124" s="40">
        <v>887.43333333333317</v>
      </c>
      <c r="J124" s="40">
        <v>898.11666666666656</v>
      </c>
      <c r="K124" s="31">
        <v>876.75</v>
      </c>
      <c r="L124" s="31">
        <v>850.8</v>
      </c>
      <c r="M124" s="31">
        <v>4.0404999999999998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669.95</v>
      </c>
      <c r="D125" s="40">
        <v>668</v>
      </c>
      <c r="E125" s="40">
        <v>661</v>
      </c>
      <c r="F125" s="40">
        <v>652.04999999999995</v>
      </c>
      <c r="G125" s="40">
        <v>645.04999999999995</v>
      </c>
      <c r="H125" s="40">
        <v>676.95</v>
      </c>
      <c r="I125" s="40">
        <v>683.95</v>
      </c>
      <c r="J125" s="40">
        <v>692.90000000000009</v>
      </c>
      <c r="K125" s="31">
        <v>675</v>
      </c>
      <c r="L125" s="31">
        <v>659.05</v>
      </c>
      <c r="M125" s="31">
        <v>0.47171000000000002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480.25</v>
      </c>
      <c r="D126" s="40">
        <v>479.68333333333334</v>
      </c>
      <c r="E126" s="40">
        <v>475.56666666666666</v>
      </c>
      <c r="F126" s="40">
        <v>470.88333333333333</v>
      </c>
      <c r="G126" s="40">
        <v>466.76666666666665</v>
      </c>
      <c r="H126" s="40">
        <v>484.36666666666667</v>
      </c>
      <c r="I126" s="40">
        <v>488.48333333333335</v>
      </c>
      <c r="J126" s="40">
        <v>493.16666666666669</v>
      </c>
      <c r="K126" s="31">
        <v>483.8</v>
      </c>
      <c r="L126" s="31">
        <v>475</v>
      </c>
      <c r="M126" s="31">
        <v>13.92123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909.4</v>
      </c>
      <c r="D127" s="40">
        <v>901.66666666666663</v>
      </c>
      <c r="E127" s="40">
        <v>891.33333333333326</v>
      </c>
      <c r="F127" s="40">
        <v>873.26666666666665</v>
      </c>
      <c r="G127" s="40">
        <v>862.93333333333328</v>
      </c>
      <c r="H127" s="40">
        <v>919.73333333333323</v>
      </c>
      <c r="I127" s="40">
        <v>930.06666666666649</v>
      </c>
      <c r="J127" s="40">
        <v>948.13333333333321</v>
      </c>
      <c r="K127" s="31">
        <v>912</v>
      </c>
      <c r="L127" s="31">
        <v>883.6</v>
      </c>
      <c r="M127" s="31">
        <v>10.83385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1096</v>
      </c>
      <c r="D128" s="40">
        <v>1101.5</v>
      </c>
      <c r="E128" s="40">
        <v>1078</v>
      </c>
      <c r="F128" s="40">
        <v>1060</v>
      </c>
      <c r="G128" s="40">
        <v>1036.5</v>
      </c>
      <c r="H128" s="40">
        <v>1119.5</v>
      </c>
      <c r="I128" s="40">
        <v>1143</v>
      </c>
      <c r="J128" s="40">
        <v>1161</v>
      </c>
      <c r="K128" s="31">
        <v>1125</v>
      </c>
      <c r="L128" s="31">
        <v>1083.5</v>
      </c>
      <c r="M128" s="31">
        <v>1.8464100000000001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90.45</v>
      </c>
      <c r="D129" s="40">
        <v>90.533333333333346</v>
      </c>
      <c r="E129" s="40">
        <v>90.066666666666691</v>
      </c>
      <c r="F129" s="40">
        <v>89.683333333333351</v>
      </c>
      <c r="G129" s="40">
        <v>89.216666666666697</v>
      </c>
      <c r="H129" s="40">
        <v>90.916666666666686</v>
      </c>
      <c r="I129" s="40">
        <v>91.383333333333354</v>
      </c>
      <c r="J129" s="40">
        <v>91.76666666666668</v>
      </c>
      <c r="K129" s="31">
        <v>91</v>
      </c>
      <c r="L129" s="31">
        <v>90.15</v>
      </c>
      <c r="M129" s="31">
        <v>20.163709999999998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1217.6500000000001</v>
      </c>
      <c r="D130" s="40">
        <v>1218.8833333333334</v>
      </c>
      <c r="E130" s="40">
        <v>1197.7666666666669</v>
      </c>
      <c r="F130" s="40">
        <v>1177.8833333333334</v>
      </c>
      <c r="G130" s="40">
        <v>1156.7666666666669</v>
      </c>
      <c r="H130" s="40">
        <v>1238.7666666666669</v>
      </c>
      <c r="I130" s="40">
        <v>1259.8833333333332</v>
      </c>
      <c r="J130" s="40">
        <v>1279.7666666666669</v>
      </c>
      <c r="K130" s="31">
        <v>1240</v>
      </c>
      <c r="L130" s="31">
        <v>1199</v>
      </c>
      <c r="M130" s="31">
        <v>0.96762000000000004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424.85</v>
      </c>
      <c r="D131" s="40">
        <v>426.25</v>
      </c>
      <c r="E131" s="40">
        <v>414.6</v>
      </c>
      <c r="F131" s="40">
        <v>404.35</v>
      </c>
      <c r="G131" s="40">
        <v>392.70000000000005</v>
      </c>
      <c r="H131" s="40">
        <v>436.5</v>
      </c>
      <c r="I131" s="40">
        <v>448.15</v>
      </c>
      <c r="J131" s="40">
        <v>458.4</v>
      </c>
      <c r="K131" s="31">
        <v>437.9</v>
      </c>
      <c r="L131" s="31">
        <v>416</v>
      </c>
      <c r="M131" s="31">
        <v>135.87772000000001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608.65</v>
      </c>
      <c r="D132" s="40">
        <v>608.88333333333333</v>
      </c>
      <c r="E132" s="40">
        <v>606.76666666666665</v>
      </c>
      <c r="F132" s="40">
        <v>604.88333333333333</v>
      </c>
      <c r="G132" s="40">
        <v>602.76666666666665</v>
      </c>
      <c r="H132" s="40">
        <v>610.76666666666665</v>
      </c>
      <c r="I132" s="40">
        <v>612.88333333333321</v>
      </c>
      <c r="J132" s="40">
        <v>614.76666666666665</v>
      </c>
      <c r="K132" s="31">
        <v>611</v>
      </c>
      <c r="L132" s="31">
        <v>607</v>
      </c>
      <c r="M132" s="31">
        <v>14.265829999999999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2077.85</v>
      </c>
      <c r="D133" s="40">
        <v>2087.6166666666668</v>
      </c>
      <c r="E133" s="40">
        <v>2057.2333333333336</v>
      </c>
      <c r="F133" s="40">
        <v>2036.6166666666668</v>
      </c>
      <c r="G133" s="40">
        <v>2006.2333333333336</v>
      </c>
      <c r="H133" s="40">
        <v>2108.2333333333336</v>
      </c>
      <c r="I133" s="40">
        <v>2138.6166666666668</v>
      </c>
      <c r="J133" s="40">
        <v>2159.2333333333336</v>
      </c>
      <c r="K133" s="31">
        <v>2118</v>
      </c>
      <c r="L133" s="31">
        <v>2067</v>
      </c>
      <c r="M133" s="31">
        <v>3.48861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2866.75</v>
      </c>
      <c r="D134" s="40">
        <v>2903.6666666666665</v>
      </c>
      <c r="E134" s="40">
        <v>2817.3833333333332</v>
      </c>
      <c r="F134" s="40">
        <v>2768.0166666666669</v>
      </c>
      <c r="G134" s="40">
        <v>2681.7333333333336</v>
      </c>
      <c r="H134" s="40">
        <v>2953.0333333333328</v>
      </c>
      <c r="I134" s="40">
        <v>3039.3166666666666</v>
      </c>
      <c r="J134" s="40">
        <v>3088.6833333333325</v>
      </c>
      <c r="K134" s="31">
        <v>2989.95</v>
      </c>
      <c r="L134" s="31">
        <v>2854.3</v>
      </c>
      <c r="M134" s="31">
        <v>13.61327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272.3</v>
      </c>
      <c r="D135" s="40">
        <v>270.2833333333333</v>
      </c>
      <c r="E135" s="40">
        <v>259.56666666666661</v>
      </c>
      <c r="F135" s="40">
        <v>246.83333333333331</v>
      </c>
      <c r="G135" s="40">
        <v>236.11666666666662</v>
      </c>
      <c r="H135" s="40">
        <v>283.01666666666659</v>
      </c>
      <c r="I135" s="40">
        <v>293.73333333333329</v>
      </c>
      <c r="J135" s="40">
        <v>306.46666666666658</v>
      </c>
      <c r="K135" s="31">
        <v>281</v>
      </c>
      <c r="L135" s="31">
        <v>257.55</v>
      </c>
      <c r="M135" s="31">
        <v>104.31885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201.85</v>
      </c>
      <c r="D136" s="40">
        <v>199.03333333333333</v>
      </c>
      <c r="E136" s="40">
        <v>194.56666666666666</v>
      </c>
      <c r="F136" s="40">
        <v>187.28333333333333</v>
      </c>
      <c r="G136" s="40">
        <v>182.81666666666666</v>
      </c>
      <c r="H136" s="40">
        <v>206.31666666666666</v>
      </c>
      <c r="I136" s="40">
        <v>210.7833333333333</v>
      </c>
      <c r="J136" s="40">
        <v>218.06666666666666</v>
      </c>
      <c r="K136" s="31">
        <v>203.5</v>
      </c>
      <c r="L136" s="31">
        <v>191.75</v>
      </c>
      <c r="M136" s="31">
        <v>30.519130000000001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830.8</v>
      </c>
      <c r="D137" s="40">
        <v>831.9</v>
      </c>
      <c r="E137" s="40">
        <v>818.9</v>
      </c>
      <c r="F137" s="40">
        <v>807</v>
      </c>
      <c r="G137" s="40">
        <v>794</v>
      </c>
      <c r="H137" s="40">
        <v>843.8</v>
      </c>
      <c r="I137" s="40">
        <v>856.8</v>
      </c>
      <c r="J137" s="40">
        <v>868.69999999999993</v>
      </c>
      <c r="K137" s="31">
        <v>844.9</v>
      </c>
      <c r="L137" s="31">
        <v>820</v>
      </c>
      <c r="M137" s="31">
        <v>1.8748100000000001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677.8</v>
      </c>
      <c r="D138" s="40">
        <v>677.43333333333328</v>
      </c>
      <c r="E138" s="40">
        <v>660.86666666666656</v>
      </c>
      <c r="F138" s="40">
        <v>643.93333333333328</v>
      </c>
      <c r="G138" s="40">
        <v>627.36666666666656</v>
      </c>
      <c r="H138" s="40">
        <v>694.36666666666656</v>
      </c>
      <c r="I138" s="40">
        <v>710.93333333333339</v>
      </c>
      <c r="J138" s="40">
        <v>727.86666666666656</v>
      </c>
      <c r="K138" s="31">
        <v>694</v>
      </c>
      <c r="L138" s="31">
        <v>660.5</v>
      </c>
      <c r="M138" s="31">
        <v>16.8598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19.55</v>
      </c>
      <c r="D139" s="40">
        <v>19.683333333333334</v>
      </c>
      <c r="E139" s="40">
        <v>19.216666666666669</v>
      </c>
      <c r="F139" s="40">
        <v>18.883333333333336</v>
      </c>
      <c r="G139" s="40">
        <v>18.416666666666671</v>
      </c>
      <c r="H139" s="40">
        <v>20.016666666666666</v>
      </c>
      <c r="I139" s="40">
        <v>20.483333333333327</v>
      </c>
      <c r="J139" s="40">
        <v>20.816666666666663</v>
      </c>
      <c r="K139" s="31">
        <v>20.149999999999999</v>
      </c>
      <c r="L139" s="31">
        <v>19.350000000000001</v>
      </c>
      <c r="M139" s="31">
        <v>96.442509999999999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240</v>
      </c>
      <c r="D140" s="40">
        <v>242.25</v>
      </c>
      <c r="E140" s="40">
        <v>236</v>
      </c>
      <c r="F140" s="40">
        <v>232</v>
      </c>
      <c r="G140" s="40">
        <v>225.75</v>
      </c>
      <c r="H140" s="40">
        <v>246.25</v>
      </c>
      <c r="I140" s="40">
        <v>252.5</v>
      </c>
      <c r="J140" s="40">
        <v>256.5</v>
      </c>
      <c r="K140" s="31">
        <v>248.5</v>
      </c>
      <c r="L140" s="31">
        <v>238.25</v>
      </c>
      <c r="M140" s="31">
        <v>7.5400799999999997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5143.05</v>
      </c>
      <c r="D141" s="40">
        <v>5142.5</v>
      </c>
      <c r="E141" s="40">
        <v>5061.05</v>
      </c>
      <c r="F141" s="40">
        <v>4979.05</v>
      </c>
      <c r="G141" s="40">
        <v>4897.6000000000004</v>
      </c>
      <c r="H141" s="40">
        <v>5224.5</v>
      </c>
      <c r="I141" s="40">
        <v>5305.9500000000007</v>
      </c>
      <c r="J141" s="40">
        <v>5387.95</v>
      </c>
      <c r="K141" s="31">
        <v>5223.95</v>
      </c>
      <c r="L141" s="31">
        <v>5060.5</v>
      </c>
      <c r="M141" s="31">
        <v>3.8669600000000002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5393.7</v>
      </c>
      <c r="D142" s="40">
        <v>5388.2833333333338</v>
      </c>
      <c r="E142" s="40">
        <v>5206.5666666666675</v>
      </c>
      <c r="F142" s="40">
        <v>5019.4333333333334</v>
      </c>
      <c r="G142" s="40">
        <v>4837.7166666666672</v>
      </c>
      <c r="H142" s="40">
        <v>5575.4166666666679</v>
      </c>
      <c r="I142" s="40">
        <v>5757.1333333333332</v>
      </c>
      <c r="J142" s="40">
        <v>5944.2666666666682</v>
      </c>
      <c r="K142" s="31">
        <v>5570</v>
      </c>
      <c r="L142" s="31">
        <v>5201.1499999999996</v>
      </c>
      <c r="M142" s="31">
        <v>13.91361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3696.25</v>
      </c>
      <c r="D143" s="40">
        <v>3694.75</v>
      </c>
      <c r="E143" s="40">
        <v>3651.5</v>
      </c>
      <c r="F143" s="40">
        <v>3606.75</v>
      </c>
      <c r="G143" s="40">
        <v>3563.5</v>
      </c>
      <c r="H143" s="40">
        <v>3739.5</v>
      </c>
      <c r="I143" s="40">
        <v>3782.75</v>
      </c>
      <c r="J143" s="40">
        <v>3827.5</v>
      </c>
      <c r="K143" s="31">
        <v>3738</v>
      </c>
      <c r="L143" s="31">
        <v>3650</v>
      </c>
      <c r="M143" s="31">
        <v>1.56907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4894.3500000000004</v>
      </c>
      <c r="D144" s="40">
        <v>4881.25</v>
      </c>
      <c r="E144" s="40">
        <v>4841</v>
      </c>
      <c r="F144" s="40">
        <v>4787.6499999999996</v>
      </c>
      <c r="G144" s="40">
        <v>4747.3999999999996</v>
      </c>
      <c r="H144" s="40">
        <v>4934.6000000000004</v>
      </c>
      <c r="I144" s="40">
        <v>4974.8500000000004</v>
      </c>
      <c r="J144" s="40">
        <v>5028.2000000000007</v>
      </c>
      <c r="K144" s="31">
        <v>4921.5</v>
      </c>
      <c r="L144" s="31">
        <v>4827.8999999999996</v>
      </c>
      <c r="M144" s="31">
        <v>6.8806399999999996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436.4</v>
      </c>
      <c r="D145" s="40">
        <v>437.3</v>
      </c>
      <c r="E145" s="40">
        <v>432.70000000000005</v>
      </c>
      <c r="F145" s="40">
        <v>429.00000000000006</v>
      </c>
      <c r="G145" s="40">
        <v>424.40000000000009</v>
      </c>
      <c r="H145" s="40">
        <v>441</v>
      </c>
      <c r="I145" s="40">
        <v>445.6</v>
      </c>
      <c r="J145" s="40">
        <v>449.29999999999995</v>
      </c>
      <c r="K145" s="31">
        <v>441.9</v>
      </c>
      <c r="L145" s="31">
        <v>433.6</v>
      </c>
      <c r="M145" s="31">
        <v>1.45763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141.6</v>
      </c>
      <c r="D146" s="40">
        <v>141.9</v>
      </c>
      <c r="E146" s="40">
        <v>136</v>
      </c>
      <c r="F146" s="40">
        <v>130.4</v>
      </c>
      <c r="G146" s="40">
        <v>124.5</v>
      </c>
      <c r="H146" s="40">
        <v>147.5</v>
      </c>
      <c r="I146" s="40">
        <v>153.40000000000003</v>
      </c>
      <c r="J146" s="40">
        <v>159</v>
      </c>
      <c r="K146" s="31">
        <v>147.80000000000001</v>
      </c>
      <c r="L146" s="31">
        <v>136.30000000000001</v>
      </c>
      <c r="M146" s="31">
        <v>20.728619999999999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242.55</v>
      </c>
      <c r="D147" s="40">
        <v>242.21666666666667</v>
      </c>
      <c r="E147" s="40">
        <v>239.68333333333334</v>
      </c>
      <c r="F147" s="40">
        <v>236.81666666666666</v>
      </c>
      <c r="G147" s="40">
        <v>234.28333333333333</v>
      </c>
      <c r="H147" s="40">
        <v>245.08333333333334</v>
      </c>
      <c r="I147" s="40">
        <v>247.6166666666667</v>
      </c>
      <c r="J147" s="40">
        <v>250.48333333333335</v>
      </c>
      <c r="K147" s="31">
        <v>244.75</v>
      </c>
      <c r="L147" s="31">
        <v>239.35</v>
      </c>
      <c r="M147" s="31">
        <v>3.1458300000000001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78.849999999999994</v>
      </c>
      <c r="D148" s="40">
        <v>79.11666666666666</v>
      </c>
      <c r="E148" s="40">
        <v>78.23333333333332</v>
      </c>
      <c r="F148" s="40">
        <v>77.61666666666666</v>
      </c>
      <c r="G148" s="40">
        <v>76.73333333333332</v>
      </c>
      <c r="H148" s="40">
        <v>79.73333333333332</v>
      </c>
      <c r="I148" s="40">
        <v>80.616666666666674</v>
      </c>
      <c r="J148" s="40">
        <v>81.23333333333332</v>
      </c>
      <c r="K148" s="31">
        <v>80</v>
      </c>
      <c r="L148" s="31">
        <v>78.5</v>
      </c>
      <c r="M148" s="31">
        <v>18.395050000000001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2851.75</v>
      </c>
      <c r="D149" s="40">
        <v>2859.5499999999997</v>
      </c>
      <c r="E149" s="40">
        <v>2820.4499999999994</v>
      </c>
      <c r="F149" s="40">
        <v>2789.1499999999996</v>
      </c>
      <c r="G149" s="40">
        <v>2750.0499999999993</v>
      </c>
      <c r="H149" s="40">
        <v>2890.8499999999995</v>
      </c>
      <c r="I149" s="40">
        <v>2929.95</v>
      </c>
      <c r="J149" s="40">
        <v>2961.2499999999995</v>
      </c>
      <c r="K149" s="31">
        <v>2898.65</v>
      </c>
      <c r="L149" s="31">
        <v>2828.25</v>
      </c>
      <c r="M149" s="31">
        <v>6.2240099999999998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203.05</v>
      </c>
      <c r="D150" s="40">
        <v>203.38333333333333</v>
      </c>
      <c r="E150" s="40">
        <v>200.76666666666665</v>
      </c>
      <c r="F150" s="40">
        <v>198.48333333333332</v>
      </c>
      <c r="G150" s="40">
        <v>195.86666666666665</v>
      </c>
      <c r="H150" s="40">
        <v>205.66666666666666</v>
      </c>
      <c r="I150" s="40">
        <v>208.28333333333333</v>
      </c>
      <c r="J150" s="40">
        <v>210.56666666666666</v>
      </c>
      <c r="K150" s="31">
        <v>206</v>
      </c>
      <c r="L150" s="31">
        <v>201.1</v>
      </c>
      <c r="M150" s="31">
        <v>1.3374699999999999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545.20000000000005</v>
      </c>
      <c r="D151" s="40">
        <v>548.15</v>
      </c>
      <c r="E151" s="40">
        <v>537.5</v>
      </c>
      <c r="F151" s="40">
        <v>529.80000000000007</v>
      </c>
      <c r="G151" s="40">
        <v>519.15000000000009</v>
      </c>
      <c r="H151" s="40">
        <v>555.84999999999991</v>
      </c>
      <c r="I151" s="40">
        <v>566.49999999999977</v>
      </c>
      <c r="J151" s="40">
        <v>574.19999999999982</v>
      </c>
      <c r="K151" s="31">
        <v>558.79999999999995</v>
      </c>
      <c r="L151" s="31">
        <v>540.45000000000005</v>
      </c>
      <c r="M151" s="31">
        <v>7.3998999999999997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1666.2</v>
      </c>
      <c r="D152" s="40">
        <v>1659.3999999999999</v>
      </c>
      <c r="E152" s="40">
        <v>1643.7999999999997</v>
      </c>
      <c r="F152" s="40">
        <v>1621.3999999999999</v>
      </c>
      <c r="G152" s="40">
        <v>1605.7999999999997</v>
      </c>
      <c r="H152" s="40">
        <v>1681.7999999999997</v>
      </c>
      <c r="I152" s="40">
        <v>1697.3999999999996</v>
      </c>
      <c r="J152" s="40">
        <v>1719.7999999999997</v>
      </c>
      <c r="K152" s="31">
        <v>1675</v>
      </c>
      <c r="L152" s="31">
        <v>1637</v>
      </c>
      <c r="M152" s="31">
        <v>1.43696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78.75</v>
      </c>
      <c r="D153" s="40">
        <v>79.216666666666669</v>
      </c>
      <c r="E153" s="40">
        <v>77.933333333333337</v>
      </c>
      <c r="F153" s="40">
        <v>77.116666666666674</v>
      </c>
      <c r="G153" s="40">
        <v>75.833333333333343</v>
      </c>
      <c r="H153" s="40">
        <v>80.033333333333331</v>
      </c>
      <c r="I153" s="40">
        <v>81.316666666666663</v>
      </c>
      <c r="J153" s="40">
        <v>82.133333333333326</v>
      </c>
      <c r="K153" s="31">
        <v>80.5</v>
      </c>
      <c r="L153" s="31">
        <v>78.400000000000006</v>
      </c>
      <c r="M153" s="31">
        <v>27.810919999999999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133</v>
      </c>
      <c r="D154" s="40">
        <v>131.08333333333334</v>
      </c>
      <c r="E154" s="40">
        <v>127.91666666666669</v>
      </c>
      <c r="F154" s="40">
        <v>122.83333333333334</v>
      </c>
      <c r="G154" s="40">
        <v>119.66666666666669</v>
      </c>
      <c r="H154" s="40">
        <v>136.16666666666669</v>
      </c>
      <c r="I154" s="40">
        <v>139.33333333333337</v>
      </c>
      <c r="J154" s="40">
        <v>144.41666666666669</v>
      </c>
      <c r="K154" s="31">
        <v>134.25</v>
      </c>
      <c r="L154" s="31">
        <v>126</v>
      </c>
      <c r="M154" s="31">
        <v>25.19293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790.05</v>
      </c>
      <c r="D155" s="40">
        <v>798.18333333333339</v>
      </c>
      <c r="E155" s="40">
        <v>771.36666666666679</v>
      </c>
      <c r="F155" s="40">
        <v>752.68333333333339</v>
      </c>
      <c r="G155" s="40">
        <v>725.86666666666679</v>
      </c>
      <c r="H155" s="40">
        <v>816.86666666666679</v>
      </c>
      <c r="I155" s="40">
        <v>843.68333333333339</v>
      </c>
      <c r="J155" s="40">
        <v>862.36666666666679</v>
      </c>
      <c r="K155" s="31">
        <v>825</v>
      </c>
      <c r="L155" s="31">
        <v>779.5</v>
      </c>
      <c r="M155" s="31">
        <v>2.0697899999999998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1491.75</v>
      </c>
      <c r="D156" s="40">
        <v>1502.75</v>
      </c>
      <c r="E156" s="40">
        <v>1475.6</v>
      </c>
      <c r="F156" s="40">
        <v>1459.4499999999998</v>
      </c>
      <c r="G156" s="40">
        <v>1432.2999999999997</v>
      </c>
      <c r="H156" s="40">
        <v>1518.9</v>
      </c>
      <c r="I156" s="40">
        <v>1546.0500000000002</v>
      </c>
      <c r="J156" s="40">
        <v>1562.2000000000003</v>
      </c>
      <c r="K156" s="31">
        <v>1529.9</v>
      </c>
      <c r="L156" s="31">
        <v>1486.6</v>
      </c>
      <c r="M156" s="31">
        <v>9.0744399999999992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187.05</v>
      </c>
      <c r="D157" s="40">
        <v>188.03333333333333</v>
      </c>
      <c r="E157" s="40">
        <v>184.16666666666666</v>
      </c>
      <c r="F157" s="40">
        <v>181.28333333333333</v>
      </c>
      <c r="G157" s="40">
        <v>177.41666666666666</v>
      </c>
      <c r="H157" s="40">
        <v>190.91666666666666</v>
      </c>
      <c r="I157" s="40">
        <v>194.78333333333333</v>
      </c>
      <c r="J157" s="40">
        <v>197.66666666666666</v>
      </c>
      <c r="K157" s="31">
        <v>191.9</v>
      </c>
      <c r="L157" s="31">
        <v>185.15</v>
      </c>
      <c r="M157" s="31">
        <v>80.2911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350.5</v>
      </c>
      <c r="D158" s="40">
        <v>347.0333333333333</v>
      </c>
      <c r="E158" s="40">
        <v>339.01666666666659</v>
      </c>
      <c r="F158" s="40">
        <v>327.5333333333333</v>
      </c>
      <c r="G158" s="40">
        <v>319.51666666666659</v>
      </c>
      <c r="H158" s="40">
        <v>358.51666666666659</v>
      </c>
      <c r="I158" s="40">
        <v>366.53333333333325</v>
      </c>
      <c r="J158" s="40">
        <v>378.01666666666659</v>
      </c>
      <c r="K158" s="31">
        <v>355.05</v>
      </c>
      <c r="L158" s="31">
        <v>335.55</v>
      </c>
      <c r="M158" s="31">
        <v>2.1684600000000001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86.25</v>
      </c>
      <c r="D159" s="40">
        <v>86.516666666666666</v>
      </c>
      <c r="E159" s="40">
        <v>85.533333333333331</v>
      </c>
      <c r="F159" s="40">
        <v>84.816666666666663</v>
      </c>
      <c r="G159" s="40">
        <v>83.833333333333329</v>
      </c>
      <c r="H159" s="40">
        <v>87.233333333333334</v>
      </c>
      <c r="I159" s="40">
        <v>88.216666666666654</v>
      </c>
      <c r="J159" s="40">
        <v>88.933333333333337</v>
      </c>
      <c r="K159" s="31">
        <v>87.5</v>
      </c>
      <c r="L159" s="31">
        <v>85.8</v>
      </c>
      <c r="M159" s="31">
        <v>128.22354000000001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3332.75</v>
      </c>
      <c r="D160" s="40">
        <v>3347.25</v>
      </c>
      <c r="E160" s="40">
        <v>3270.5</v>
      </c>
      <c r="F160" s="40">
        <v>3208.25</v>
      </c>
      <c r="G160" s="40">
        <v>3131.5</v>
      </c>
      <c r="H160" s="40">
        <v>3409.5</v>
      </c>
      <c r="I160" s="40">
        <v>3486.25</v>
      </c>
      <c r="J160" s="40">
        <v>3548.5</v>
      </c>
      <c r="K160" s="31">
        <v>3424</v>
      </c>
      <c r="L160" s="31">
        <v>3285</v>
      </c>
      <c r="M160" s="31">
        <v>0.32740999999999998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503.25</v>
      </c>
      <c r="D161" s="40">
        <v>503.33333333333331</v>
      </c>
      <c r="E161" s="40">
        <v>498.86666666666662</v>
      </c>
      <c r="F161" s="40">
        <v>494.48333333333329</v>
      </c>
      <c r="G161" s="40">
        <v>490.01666666666659</v>
      </c>
      <c r="H161" s="40">
        <v>507.71666666666664</v>
      </c>
      <c r="I161" s="40">
        <v>512.18333333333339</v>
      </c>
      <c r="J161" s="40">
        <v>516.56666666666661</v>
      </c>
      <c r="K161" s="31">
        <v>507.8</v>
      </c>
      <c r="L161" s="31">
        <v>498.95</v>
      </c>
      <c r="M161" s="31">
        <v>0.91954000000000002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232.25</v>
      </c>
      <c r="D162" s="40">
        <v>232.41666666666666</v>
      </c>
      <c r="E162" s="40">
        <v>229.88333333333333</v>
      </c>
      <c r="F162" s="40">
        <v>227.51666666666668</v>
      </c>
      <c r="G162" s="40">
        <v>224.98333333333335</v>
      </c>
      <c r="H162" s="40">
        <v>234.7833333333333</v>
      </c>
      <c r="I162" s="40">
        <v>237.31666666666666</v>
      </c>
      <c r="J162" s="40">
        <v>239.68333333333328</v>
      </c>
      <c r="K162" s="31">
        <v>234.95</v>
      </c>
      <c r="L162" s="31">
        <v>230.05</v>
      </c>
      <c r="M162" s="31">
        <v>6.2632500000000002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205.4</v>
      </c>
      <c r="D163" s="40">
        <v>207.71666666666667</v>
      </c>
      <c r="E163" s="40">
        <v>202.68333333333334</v>
      </c>
      <c r="F163" s="40">
        <v>199.96666666666667</v>
      </c>
      <c r="G163" s="40">
        <v>194.93333333333334</v>
      </c>
      <c r="H163" s="40">
        <v>210.43333333333334</v>
      </c>
      <c r="I163" s="40">
        <v>215.4666666666667</v>
      </c>
      <c r="J163" s="40">
        <v>218.18333333333334</v>
      </c>
      <c r="K163" s="31">
        <v>212.75</v>
      </c>
      <c r="L163" s="31">
        <v>205</v>
      </c>
      <c r="M163" s="31">
        <v>35.167549999999999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268</v>
      </c>
      <c r="D164" s="40">
        <v>269.2833333333333</v>
      </c>
      <c r="E164" s="40">
        <v>264.76666666666659</v>
      </c>
      <c r="F164" s="40">
        <v>261.5333333333333</v>
      </c>
      <c r="G164" s="40">
        <v>257.01666666666659</v>
      </c>
      <c r="H164" s="40">
        <v>272.51666666666659</v>
      </c>
      <c r="I164" s="40">
        <v>277.03333333333325</v>
      </c>
      <c r="J164" s="40">
        <v>280.26666666666659</v>
      </c>
      <c r="K164" s="31">
        <v>273.8</v>
      </c>
      <c r="L164" s="31">
        <v>266.05</v>
      </c>
      <c r="M164" s="31">
        <v>11.889699999999999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7.45</v>
      </c>
      <c r="D165" s="40">
        <v>7.55</v>
      </c>
      <c r="E165" s="40">
        <v>7.35</v>
      </c>
      <c r="F165" s="40">
        <v>7.25</v>
      </c>
      <c r="G165" s="40">
        <v>7.05</v>
      </c>
      <c r="H165" s="40">
        <v>7.6499999999999995</v>
      </c>
      <c r="I165" s="40">
        <v>7.8500000000000005</v>
      </c>
      <c r="J165" s="40">
        <v>7.9499999999999993</v>
      </c>
      <c r="K165" s="31">
        <v>7.75</v>
      </c>
      <c r="L165" s="31">
        <v>7.45</v>
      </c>
      <c r="M165" s="31">
        <v>125.9986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53.45</v>
      </c>
      <c r="D166" s="40">
        <v>54.233333333333327</v>
      </c>
      <c r="E166" s="40">
        <v>52.516666666666652</v>
      </c>
      <c r="F166" s="40">
        <v>51.583333333333321</v>
      </c>
      <c r="G166" s="40">
        <v>49.866666666666646</v>
      </c>
      <c r="H166" s="40">
        <v>55.166666666666657</v>
      </c>
      <c r="I166" s="40">
        <v>56.88333333333334</v>
      </c>
      <c r="J166" s="40">
        <v>57.816666666666663</v>
      </c>
      <c r="K166" s="31">
        <v>55.95</v>
      </c>
      <c r="L166" s="31">
        <v>53.3</v>
      </c>
      <c r="M166" s="31">
        <v>25.734059999999999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158.75</v>
      </c>
      <c r="D167" s="40">
        <v>159.31666666666666</v>
      </c>
      <c r="E167" s="40">
        <v>157.93333333333334</v>
      </c>
      <c r="F167" s="40">
        <v>157.11666666666667</v>
      </c>
      <c r="G167" s="40">
        <v>155.73333333333335</v>
      </c>
      <c r="H167" s="40">
        <v>160.13333333333333</v>
      </c>
      <c r="I167" s="40">
        <v>161.51666666666665</v>
      </c>
      <c r="J167" s="40">
        <v>162.33333333333331</v>
      </c>
      <c r="K167" s="31">
        <v>160.69999999999999</v>
      </c>
      <c r="L167" s="31">
        <v>158.5</v>
      </c>
      <c r="M167" s="31">
        <v>63.542409999999997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307.25</v>
      </c>
      <c r="D168" s="40">
        <v>306.66666666666669</v>
      </c>
      <c r="E168" s="40">
        <v>303.43333333333339</v>
      </c>
      <c r="F168" s="40">
        <v>299.61666666666673</v>
      </c>
      <c r="G168" s="40">
        <v>296.38333333333344</v>
      </c>
      <c r="H168" s="40">
        <v>310.48333333333335</v>
      </c>
      <c r="I168" s="40">
        <v>313.71666666666658</v>
      </c>
      <c r="J168" s="40">
        <v>317.5333333333333</v>
      </c>
      <c r="K168" s="31">
        <v>309.89999999999998</v>
      </c>
      <c r="L168" s="31">
        <v>302.85000000000002</v>
      </c>
      <c r="M168" s="31">
        <v>0.69152000000000002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4734.6000000000004</v>
      </c>
      <c r="D169" s="40">
        <v>4718.0333333333338</v>
      </c>
      <c r="E169" s="40">
        <v>4616.5666666666675</v>
      </c>
      <c r="F169" s="40">
        <v>4498.5333333333338</v>
      </c>
      <c r="G169" s="40">
        <v>4397.0666666666675</v>
      </c>
      <c r="H169" s="40">
        <v>4836.0666666666675</v>
      </c>
      <c r="I169" s="40">
        <v>4937.5333333333328</v>
      </c>
      <c r="J169" s="40">
        <v>5055.5666666666675</v>
      </c>
      <c r="K169" s="31">
        <v>4819.5</v>
      </c>
      <c r="L169" s="31">
        <v>4600</v>
      </c>
      <c r="M169" s="31">
        <v>0.38105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43.05</v>
      </c>
      <c r="D170" s="40">
        <v>42.550000000000004</v>
      </c>
      <c r="E170" s="40">
        <v>40.100000000000009</v>
      </c>
      <c r="F170" s="40">
        <v>37.150000000000006</v>
      </c>
      <c r="G170" s="40">
        <v>34.70000000000001</v>
      </c>
      <c r="H170" s="40">
        <v>45.500000000000007</v>
      </c>
      <c r="I170" s="40">
        <v>47.95000000000001</v>
      </c>
      <c r="J170" s="40">
        <v>50.900000000000006</v>
      </c>
      <c r="K170" s="31">
        <v>45</v>
      </c>
      <c r="L170" s="31">
        <v>39.6</v>
      </c>
      <c r="M170" s="31">
        <v>781.74022000000002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3387.9</v>
      </c>
      <c r="D171" s="40">
        <v>3389.5666666666671</v>
      </c>
      <c r="E171" s="40">
        <v>3349.3333333333339</v>
      </c>
      <c r="F171" s="40">
        <v>3310.7666666666669</v>
      </c>
      <c r="G171" s="40">
        <v>3270.5333333333338</v>
      </c>
      <c r="H171" s="40">
        <v>3428.1333333333341</v>
      </c>
      <c r="I171" s="40">
        <v>3468.3666666666668</v>
      </c>
      <c r="J171" s="40">
        <v>3506.9333333333343</v>
      </c>
      <c r="K171" s="31">
        <v>3429.8</v>
      </c>
      <c r="L171" s="31">
        <v>3351</v>
      </c>
      <c r="M171" s="31">
        <v>0.18376000000000001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208.9</v>
      </c>
      <c r="D172" s="40">
        <v>209.08333333333334</v>
      </c>
      <c r="E172" s="40">
        <v>207.41666666666669</v>
      </c>
      <c r="F172" s="40">
        <v>205.93333333333334</v>
      </c>
      <c r="G172" s="40">
        <v>204.26666666666668</v>
      </c>
      <c r="H172" s="40">
        <v>210.56666666666669</v>
      </c>
      <c r="I172" s="40">
        <v>212.23333333333338</v>
      </c>
      <c r="J172" s="40">
        <v>213.7166666666667</v>
      </c>
      <c r="K172" s="31">
        <v>210.75</v>
      </c>
      <c r="L172" s="31">
        <v>207.6</v>
      </c>
      <c r="M172" s="31">
        <v>3.7189100000000002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3514.15</v>
      </c>
      <c r="D173" s="40">
        <v>3516.9</v>
      </c>
      <c r="E173" s="40">
        <v>3495.2000000000003</v>
      </c>
      <c r="F173" s="40">
        <v>3476.25</v>
      </c>
      <c r="G173" s="40">
        <v>3454.55</v>
      </c>
      <c r="H173" s="40">
        <v>3535.8500000000004</v>
      </c>
      <c r="I173" s="40">
        <v>3557.55</v>
      </c>
      <c r="J173" s="40">
        <v>3576.5000000000005</v>
      </c>
      <c r="K173" s="31">
        <v>3538.6</v>
      </c>
      <c r="L173" s="31">
        <v>3497.95</v>
      </c>
      <c r="M173" s="31">
        <v>7.195E-2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145.85</v>
      </c>
      <c r="D174" s="40">
        <v>146.38333333333333</v>
      </c>
      <c r="E174" s="40">
        <v>144.86666666666665</v>
      </c>
      <c r="F174" s="40">
        <v>143.88333333333333</v>
      </c>
      <c r="G174" s="40">
        <v>142.36666666666665</v>
      </c>
      <c r="H174" s="40">
        <v>147.36666666666665</v>
      </c>
      <c r="I174" s="40">
        <v>148.8833333333333</v>
      </c>
      <c r="J174" s="40">
        <v>149.86666666666665</v>
      </c>
      <c r="K174" s="31">
        <v>147.9</v>
      </c>
      <c r="L174" s="31">
        <v>145.4</v>
      </c>
      <c r="M174" s="31">
        <v>7.1777100000000003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5823.95</v>
      </c>
      <c r="D175" s="40">
        <v>5849.45</v>
      </c>
      <c r="E175" s="40">
        <v>5788.5</v>
      </c>
      <c r="F175" s="40">
        <v>5753.05</v>
      </c>
      <c r="G175" s="40">
        <v>5692.1</v>
      </c>
      <c r="H175" s="40">
        <v>5884.9</v>
      </c>
      <c r="I175" s="40">
        <v>5945.8499999999985</v>
      </c>
      <c r="J175" s="40">
        <v>5981.2999999999993</v>
      </c>
      <c r="K175" s="31">
        <v>5910.4</v>
      </c>
      <c r="L175" s="31">
        <v>5814</v>
      </c>
      <c r="M175" s="31">
        <v>6.5170000000000006E-2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3809.6</v>
      </c>
      <c r="D176" s="40">
        <v>3840.0833333333335</v>
      </c>
      <c r="E176" s="40">
        <v>3755.5666666666671</v>
      </c>
      <c r="F176" s="40">
        <v>3701.5333333333338</v>
      </c>
      <c r="G176" s="40">
        <v>3617.0166666666673</v>
      </c>
      <c r="H176" s="40">
        <v>3894.1166666666668</v>
      </c>
      <c r="I176" s="40">
        <v>3978.6333333333332</v>
      </c>
      <c r="J176" s="40">
        <v>4032.6666666666665</v>
      </c>
      <c r="K176" s="31">
        <v>3924.6</v>
      </c>
      <c r="L176" s="31">
        <v>3786.05</v>
      </c>
      <c r="M176" s="31">
        <v>1.2777700000000001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1477</v>
      </c>
      <c r="D177" s="40">
        <v>1483.3500000000001</v>
      </c>
      <c r="E177" s="40">
        <v>1468.6500000000003</v>
      </c>
      <c r="F177" s="40">
        <v>1460.3000000000002</v>
      </c>
      <c r="G177" s="40">
        <v>1445.6000000000004</v>
      </c>
      <c r="H177" s="40">
        <v>1491.7000000000003</v>
      </c>
      <c r="I177" s="40">
        <v>1506.4</v>
      </c>
      <c r="J177" s="40">
        <v>1514.7500000000002</v>
      </c>
      <c r="K177" s="31">
        <v>1498.05</v>
      </c>
      <c r="L177" s="31">
        <v>1475</v>
      </c>
      <c r="M177" s="31">
        <v>0.58511000000000002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534</v>
      </c>
      <c r="D178" s="40">
        <v>533.04999999999995</v>
      </c>
      <c r="E178" s="40">
        <v>527.24999999999989</v>
      </c>
      <c r="F178" s="40">
        <v>520.49999999999989</v>
      </c>
      <c r="G178" s="40">
        <v>514.69999999999982</v>
      </c>
      <c r="H178" s="40">
        <v>539.79999999999995</v>
      </c>
      <c r="I178" s="40">
        <v>545.60000000000014</v>
      </c>
      <c r="J178" s="40">
        <v>552.35</v>
      </c>
      <c r="K178" s="31">
        <v>538.85</v>
      </c>
      <c r="L178" s="31">
        <v>526.29999999999995</v>
      </c>
      <c r="M178" s="31">
        <v>18.770060000000001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1268.75</v>
      </c>
      <c r="D179" s="40">
        <v>1262.2333333333333</v>
      </c>
      <c r="E179" s="40">
        <v>1238.4166666666667</v>
      </c>
      <c r="F179" s="40">
        <v>1208.0833333333335</v>
      </c>
      <c r="G179" s="40">
        <v>1184.2666666666669</v>
      </c>
      <c r="H179" s="40">
        <v>1292.5666666666666</v>
      </c>
      <c r="I179" s="40">
        <v>1316.3833333333332</v>
      </c>
      <c r="J179" s="40">
        <v>1346.7166666666665</v>
      </c>
      <c r="K179" s="31">
        <v>1286.05</v>
      </c>
      <c r="L179" s="31">
        <v>1231.9000000000001</v>
      </c>
      <c r="M179" s="31">
        <v>0.44152000000000002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624.20000000000005</v>
      </c>
      <c r="D180" s="40">
        <v>625.61666666666667</v>
      </c>
      <c r="E180" s="40">
        <v>619.68333333333339</v>
      </c>
      <c r="F180" s="40">
        <v>615.16666666666674</v>
      </c>
      <c r="G180" s="40">
        <v>609.23333333333346</v>
      </c>
      <c r="H180" s="40">
        <v>630.13333333333333</v>
      </c>
      <c r="I180" s="40">
        <v>636.06666666666649</v>
      </c>
      <c r="J180" s="40">
        <v>640.58333333333326</v>
      </c>
      <c r="K180" s="31">
        <v>631.54999999999995</v>
      </c>
      <c r="L180" s="31">
        <v>621.1</v>
      </c>
      <c r="M180" s="31">
        <v>0.67630999999999997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1024.6500000000001</v>
      </c>
      <c r="D181" s="40">
        <v>1023.2833333333334</v>
      </c>
      <c r="E181" s="40">
        <v>1017.8666666666668</v>
      </c>
      <c r="F181" s="40">
        <v>1011.0833333333334</v>
      </c>
      <c r="G181" s="40">
        <v>1005.6666666666667</v>
      </c>
      <c r="H181" s="40">
        <v>1030.0666666666668</v>
      </c>
      <c r="I181" s="40">
        <v>1035.4833333333336</v>
      </c>
      <c r="J181" s="40">
        <v>1042.2666666666669</v>
      </c>
      <c r="K181" s="31">
        <v>1028.7</v>
      </c>
      <c r="L181" s="31">
        <v>1016.5</v>
      </c>
      <c r="M181" s="31">
        <v>5.5084600000000004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578.4</v>
      </c>
      <c r="D182" s="40">
        <v>582.36666666666667</v>
      </c>
      <c r="E182" s="40">
        <v>570.08333333333337</v>
      </c>
      <c r="F182" s="40">
        <v>561.76666666666665</v>
      </c>
      <c r="G182" s="40">
        <v>549.48333333333335</v>
      </c>
      <c r="H182" s="40">
        <v>590.68333333333339</v>
      </c>
      <c r="I182" s="40">
        <v>602.9666666666667</v>
      </c>
      <c r="J182" s="40">
        <v>611.28333333333342</v>
      </c>
      <c r="K182" s="31">
        <v>594.65</v>
      </c>
      <c r="L182" s="31">
        <v>574.04999999999995</v>
      </c>
      <c r="M182" s="31">
        <v>3.4209700000000001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2368.9499999999998</v>
      </c>
      <c r="D183" s="40">
        <v>2381.7833333333333</v>
      </c>
      <c r="E183" s="40">
        <v>2323.5666666666666</v>
      </c>
      <c r="F183" s="40">
        <v>2278.1833333333334</v>
      </c>
      <c r="G183" s="40">
        <v>2219.9666666666667</v>
      </c>
      <c r="H183" s="40">
        <v>2427.1666666666665</v>
      </c>
      <c r="I183" s="40">
        <v>2485.3833333333328</v>
      </c>
      <c r="J183" s="40">
        <v>2530.7666666666664</v>
      </c>
      <c r="K183" s="31">
        <v>2440</v>
      </c>
      <c r="L183" s="31">
        <v>2336.4</v>
      </c>
      <c r="M183" s="31">
        <v>18.676110000000001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327.9</v>
      </c>
      <c r="D184" s="40">
        <v>328.33333333333331</v>
      </c>
      <c r="E184" s="40">
        <v>325.81666666666661</v>
      </c>
      <c r="F184" s="40">
        <v>323.73333333333329</v>
      </c>
      <c r="G184" s="40">
        <v>321.21666666666658</v>
      </c>
      <c r="H184" s="40">
        <v>330.41666666666663</v>
      </c>
      <c r="I184" s="40">
        <v>332.93333333333339</v>
      </c>
      <c r="J184" s="40">
        <v>335.01666666666665</v>
      </c>
      <c r="K184" s="31">
        <v>330.85</v>
      </c>
      <c r="L184" s="31">
        <v>326.25</v>
      </c>
      <c r="M184" s="31">
        <v>8.4987899999999996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599.45000000000005</v>
      </c>
      <c r="D185" s="40">
        <v>601.4666666666667</v>
      </c>
      <c r="E185" s="40">
        <v>595.13333333333344</v>
      </c>
      <c r="F185" s="40">
        <v>590.81666666666672</v>
      </c>
      <c r="G185" s="40">
        <v>584.48333333333346</v>
      </c>
      <c r="H185" s="40">
        <v>605.78333333333342</v>
      </c>
      <c r="I185" s="40">
        <v>612.11666666666667</v>
      </c>
      <c r="J185" s="40">
        <v>616.43333333333339</v>
      </c>
      <c r="K185" s="31">
        <v>607.79999999999995</v>
      </c>
      <c r="L185" s="31">
        <v>597.15</v>
      </c>
      <c r="M185" s="31">
        <v>4.9963899999999999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1651.75</v>
      </c>
      <c r="D186" s="40">
        <v>1641.3999999999999</v>
      </c>
      <c r="E186" s="40">
        <v>1617.2999999999997</v>
      </c>
      <c r="F186" s="40">
        <v>1582.85</v>
      </c>
      <c r="G186" s="40">
        <v>1558.7499999999998</v>
      </c>
      <c r="H186" s="40">
        <v>1675.8499999999997</v>
      </c>
      <c r="I186" s="40">
        <v>1699.9499999999996</v>
      </c>
      <c r="J186" s="40">
        <v>1734.3999999999996</v>
      </c>
      <c r="K186" s="31">
        <v>1665.5</v>
      </c>
      <c r="L186" s="31">
        <v>1606.95</v>
      </c>
      <c r="M186" s="31">
        <v>16.971640000000001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373.45</v>
      </c>
      <c r="D187" s="40">
        <v>372.43333333333339</v>
      </c>
      <c r="E187" s="40">
        <v>369.36666666666679</v>
      </c>
      <c r="F187" s="40">
        <v>365.28333333333342</v>
      </c>
      <c r="G187" s="40">
        <v>362.21666666666681</v>
      </c>
      <c r="H187" s="40">
        <v>376.51666666666677</v>
      </c>
      <c r="I187" s="40">
        <v>379.58333333333337</v>
      </c>
      <c r="J187" s="40">
        <v>383.66666666666674</v>
      </c>
      <c r="K187" s="31">
        <v>375.5</v>
      </c>
      <c r="L187" s="31">
        <v>368.35</v>
      </c>
      <c r="M187" s="31">
        <v>4.1204700000000001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136.5</v>
      </c>
      <c r="D188" s="40">
        <v>137.4</v>
      </c>
      <c r="E188" s="40">
        <v>135.10000000000002</v>
      </c>
      <c r="F188" s="40">
        <v>133.70000000000002</v>
      </c>
      <c r="G188" s="40">
        <v>131.40000000000003</v>
      </c>
      <c r="H188" s="40">
        <v>138.80000000000001</v>
      </c>
      <c r="I188" s="40">
        <v>141.10000000000002</v>
      </c>
      <c r="J188" s="40">
        <v>142.5</v>
      </c>
      <c r="K188" s="31">
        <v>139.69999999999999</v>
      </c>
      <c r="L188" s="31">
        <v>136</v>
      </c>
      <c r="M188" s="31">
        <v>11.044129999999999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1465.65</v>
      </c>
      <c r="D189" s="40">
        <v>1459.4166666666667</v>
      </c>
      <c r="E189" s="40">
        <v>1444.8333333333335</v>
      </c>
      <c r="F189" s="40">
        <v>1424.0166666666667</v>
      </c>
      <c r="G189" s="40">
        <v>1409.4333333333334</v>
      </c>
      <c r="H189" s="40">
        <v>1480.2333333333336</v>
      </c>
      <c r="I189" s="40">
        <v>1494.8166666666671</v>
      </c>
      <c r="J189" s="40">
        <v>1515.6333333333337</v>
      </c>
      <c r="K189" s="31">
        <v>1474</v>
      </c>
      <c r="L189" s="31">
        <v>1438.6</v>
      </c>
      <c r="M189" s="31">
        <v>0.42548999999999998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810</v>
      </c>
      <c r="D190" s="40">
        <v>816.55000000000007</v>
      </c>
      <c r="E190" s="40">
        <v>791.45000000000016</v>
      </c>
      <c r="F190" s="40">
        <v>772.90000000000009</v>
      </c>
      <c r="G190" s="40">
        <v>747.80000000000018</v>
      </c>
      <c r="H190" s="40">
        <v>835.10000000000014</v>
      </c>
      <c r="I190" s="40">
        <v>860.2</v>
      </c>
      <c r="J190" s="40">
        <v>878.75000000000011</v>
      </c>
      <c r="K190" s="31">
        <v>841.65</v>
      </c>
      <c r="L190" s="31">
        <v>798</v>
      </c>
      <c r="M190" s="31">
        <v>8.6732899999999997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171.85</v>
      </c>
      <c r="D191" s="40">
        <v>171.75</v>
      </c>
      <c r="E191" s="40">
        <v>170.1</v>
      </c>
      <c r="F191" s="40">
        <v>168.35</v>
      </c>
      <c r="G191" s="40">
        <v>166.7</v>
      </c>
      <c r="H191" s="40">
        <v>173.5</v>
      </c>
      <c r="I191" s="40">
        <v>175.14999999999998</v>
      </c>
      <c r="J191" s="40">
        <v>176.9</v>
      </c>
      <c r="K191" s="31">
        <v>173.4</v>
      </c>
      <c r="L191" s="31">
        <v>170</v>
      </c>
      <c r="M191" s="31">
        <v>3.0180600000000002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2093.8000000000002</v>
      </c>
      <c r="D192" s="40">
        <v>2073.7000000000003</v>
      </c>
      <c r="E192" s="40">
        <v>2027.4000000000005</v>
      </c>
      <c r="F192" s="40">
        <v>1961.0000000000002</v>
      </c>
      <c r="G192" s="40">
        <v>1914.7000000000005</v>
      </c>
      <c r="H192" s="40">
        <v>2140.1000000000004</v>
      </c>
      <c r="I192" s="40">
        <v>2186.4000000000005</v>
      </c>
      <c r="J192" s="40">
        <v>2252.8000000000006</v>
      </c>
      <c r="K192" s="31">
        <v>2120</v>
      </c>
      <c r="L192" s="31">
        <v>2007.3</v>
      </c>
      <c r="M192" s="31">
        <v>0.74251999999999996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621.4</v>
      </c>
      <c r="D193" s="40">
        <v>623.48333333333323</v>
      </c>
      <c r="E193" s="40">
        <v>618.01666666666642</v>
      </c>
      <c r="F193" s="40">
        <v>614.63333333333321</v>
      </c>
      <c r="G193" s="40">
        <v>609.1666666666664</v>
      </c>
      <c r="H193" s="40">
        <v>626.86666666666645</v>
      </c>
      <c r="I193" s="40">
        <v>632.33333333333337</v>
      </c>
      <c r="J193" s="40">
        <v>635.71666666666647</v>
      </c>
      <c r="K193" s="31">
        <v>628.95000000000005</v>
      </c>
      <c r="L193" s="31">
        <v>620.1</v>
      </c>
      <c r="M193" s="31">
        <v>7.7695499999999997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466.3</v>
      </c>
      <c r="D194" s="40">
        <v>467.36666666666673</v>
      </c>
      <c r="E194" s="40">
        <v>459.13333333333344</v>
      </c>
      <c r="F194" s="40">
        <v>451.9666666666667</v>
      </c>
      <c r="G194" s="40">
        <v>443.73333333333341</v>
      </c>
      <c r="H194" s="40">
        <v>474.53333333333347</v>
      </c>
      <c r="I194" s="40">
        <v>482.76666666666671</v>
      </c>
      <c r="J194" s="40">
        <v>489.93333333333351</v>
      </c>
      <c r="K194" s="31">
        <v>475.6</v>
      </c>
      <c r="L194" s="31">
        <v>460.2</v>
      </c>
      <c r="M194" s="31">
        <v>11.226760000000001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111.65</v>
      </c>
      <c r="D195" s="40">
        <v>110.75</v>
      </c>
      <c r="E195" s="40">
        <v>109.3</v>
      </c>
      <c r="F195" s="40">
        <v>106.95</v>
      </c>
      <c r="G195" s="40">
        <v>105.5</v>
      </c>
      <c r="H195" s="40">
        <v>113.1</v>
      </c>
      <c r="I195" s="40">
        <v>114.54999999999998</v>
      </c>
      <c r="J195" s="40">
        <v>116.89999999999999</v>
      </c>
      <c r="K195" s="31">
        <v>112.2</v>
      </c>
      <c r="L195" s="31">
        <v>108.4</v>
      </c>
      <c r="M195" s="31">
        <v>18.956430000000001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128.15</v>
      </c>
      <c r="D196" s="40">
        <v>129.48333333333335</v>
      </c>
      <c r="E196" s="40">
        <v>126.16666666666669</v>
      </c>
      <c r="F196" s="40">
        <v>124.18333333333334</v>
      </c>
      <c r="G196" s="40">
        <v>120.86666666666667</v>
      </c>
      <c r="H196" s="40">
        <v>131.4666666666667</v>
      </c>
      <c r="I196" s="40">
        <v>134.78333333333336</v>
      </c>
      <c r="J196" s="40">
        <v>136.76666666666671</v>
      </c>
      <c r="K196" s="31">
        <v>132.80000000000001</v>
      </c>
      <c r="L196" s="31">
        <v>127.5</v>
      </c>
      <c r="M196" s="31">
        <v>32.551810000000003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315.35000000000002</v>
      </c>
      <c r="D197" s="40">
        <v>317.78333333333336</v>
      </c>
      <c r="E197" s="40">
        <v>309.56666666666672</v>
      </c>
      <c r="F197" s="40">
        <v>303.78333333333336</v>
      </c>
      <c r="G197" s="40">
        <v>295.56666666666672</v>
      </c>
      <c r="H197" s="40">
        <v>323.56666666666672</v>
      </c>
      <c r="I197" s="40">
        <v>331.7833333333333</v>
      </c>
      <c r="J197" s="40">
        <v>337.56666666666672</v>
      </c>
      <c r="K197" s="31">
        <v>326</v>
      </c>
      <c r="L197" s="31">
        <v>312</v>
      </c>
      <c r="M197" s="31">
        <v>5.9563499999999996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585.35</v>
      </c>
      <c r="D198" s="40">
        <v>588.1</v>
      </c>
      <c r="E198" s="40">
        <v>582.25</v>
      </c>
      <c r="F198" s="40">
        <v>579.15</v>
      </c>
      <c r="G198" s="40">
        <v>573.29999999999995</v>
      </c>
      <c r="H198" s="40">
        <v>591.20000000000005</v>
      </c>
      <c r="I198" s="40">
        <v>597.05000000000018</v>
      </c>
      <c r="J198" s="40">
        <v>600.15000000000009</v>
      </c>
      <c r="K198" s="31">
        <v>593.95000000000005</v>
      </c>
      <c r="L198" s="31">
        <v>585</v>
      </c>
      <c r="M198" s="31">
        <v>0.61170999999999998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2450.65</v>
      </c>
      <c r="D199" s="40">
        <v>2458.5499999999997</v>
      </c>
      <c r="E199" s="40">
        <v>2397.0999999999995</v>
      </c>
      <c r="F199" s="40">
        <v>2343.5499999999997</v>
      </c>
      <c r="G199" s="40">
        <v>2282.0999999999995</v>
      </c>
      <c r="H199" s="40">
        <v>2512.0999999999995</v>
      </c>
      <c r="I199" s="40">
        <v>2573.5499999999993</v>
      </c>
      <c r="J199" s="40">
        <v>2627.0999999999995</v>
      </c>
      <c r="K199" s="31">
        <v>2520</v>
      </c>
      <c r="L199" s="31">
        <v>2405</v>
      </c>
      <c r="M199" s="31">
        <v>1.18292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1302.9000000000001</v>
      </c>
      <c r="D200" s="40">
        <v>1287.8166666666668</v>
      </c>
      <c r="E200" s="40">
        <v>1250.7333333333336</v>
      </c>
      <c r="F200" s="40">
        <v>1198.5666666666668</v>
      </c>
      <c r="G200" s="40">
        <v>1161.4833333333336</v>
      </c>
      <c r="H200" s="40">
        <v>1339.9833333333336</v>
      </c>
      <c r="I200" s="40">
        <v>1377.0666666666671</v>
      </c>
      <c r="J200" s="40">
        <v>1429.2333333333336</v>
      </c>
      <c r="K200" s="31">
        <v>1324.9</v>
      </c>
      <c r="L200" s="31">
        <v>1235.6500000000001</v>
      </c>
      <c r="M200" s="31">
        <v>52.649979999999999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2914.2</v>
      </c>
      <c r="D201" s="40">
        <v>2909.7166666666667</v>
      </c>
      <c r="E201" s="40">
        <v>2898.4833333333336</v>
      </c>
      <c r="F201" s="40">
        <v>2882.7666666666669</v>
      </c>
      <c r="G201" s="40">
        <v>2871.5333333333338</v>
      </c>
      <c r="H201" s="40">
        <v>2925.4333333333334</v>
      </c>
      <c r="I201" s="40">
        <v>2936.6666666666661</v>
      </c>
      <c r="J201" s="40">
        <v>2952.3833333333332</v>
      </c>
      <c r="K201" s="31">
        <v>2920.95</v>
      </c>
      <c r="L201" s="31">
        <v>2894</v>
      </c>
      <c r="M201" s="31">
        <v>2.8423500000000002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1633.8</v>
      </c>
      <c r="D202" s="40">
        <v>1625.9333333333334</v>
      </c>
      <c r="E202" s="40">
        <v>1606.8666666666668</v>
      </c>
      <c r="F202" s="40">
        <v>1579.9333333333334</v>
      </c>
      <c r="G202" s="40">
        <v>1560.8666666666668</v>
      </c>
      <c r="H202" s="40">
        <v>1652.8666666666668</v>
      </c>
      <c r="I202" s="40">
        <v>1671.9333333333334</v>
      </c>
      <c r="J202" s="40">
        <v>1698.8666666666668</v>
      </c>
      <c r="K202" s="31">
        <v>1645</v>
      </c>
      <c r="L202" s="31">
        <v>1599</v>
      </c>
      <c r="M202" s="31">
        <v>65.404240000000001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717.3</v>
      </c>
      <c r="D203" s="40">
        <v>719.0333333333333</v>
      </c>
      <c r="E203" s="40">
        <v>713.16666666666663</v>
      </c>
      <c r="F203" s="40">
        <v>709.0333333333333</v>
      </c>
      <c r="G203" s="40">
        <v>703.16666666666663</v>
      </c>
      <c r="H203" s="40">
        <v>723.16666666666663</v>
      </c>
      <c r="I203" s="40">
        <v>729.03333333333342</v>
      </c>
      <c r="J203" s="40">
        <v>733.16666666666663</v>
      </c>
      <c r="K203" s="31">
        <v>724.9</v>
      </c>
      <c r="L203" s="31">
        <v>714.9</v>
      </c>
      <c r="M203" s="31">
        <v>30.07329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78.849999999999994</v>
      </c>
      <c r="D204" s="40">
        <v>79.166666666666671</v>
      </c>
      <c r="E204" s="40">
        <v>77.983333333333348</v>
      </c>
      <c r="F204" s="40">
        <v>77.116666666666674</v>
      </c>
      <c r="G204" s="40">
        <v>75.933333333333351</v>
      </c>
      <c r="H204" s="40">
        <v>80.033333333333346</v>
      </c>
      <c r="I204" s="40">
        <v>81.216666666666654</v>
      </c>
      <c r="J204" s="40">
        <v>82.083333333333343</v>
      </c>
      <c r="K204" s="31">
        <v>80.349999999999994</v>
      </c>
      <c r="L204" s="31">
        <v>78.3</v>
      </c>
      <c r="M204" s="31">
        <v>55.093269999999997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1389.3</v>
      </c>
      <c r="D205" s="40">
        <v>1397.7666666666667</v>
      </c>
      <c r="E205" s="40">
        <v>1376.5333333333333</v>
      </c>
      <c r="F205" s="40">
        <v>1363.7666666666667</v>
      </c>
      <c r="G205" s="40">
        <v>1342.5333333333333</v>
      </c>
      <c r="H205" s="40">
        <v>1410.5333333333333</v>
      </c>
      <c r="I205" s="40">
        <v>1431.7666666666664</v>
      </c>
      <c r="J205" s="40">
        <v>1444.5333333333333</v>
      </c>
      <c r="K205" s="31">
        <v>1419</v>
      </c>
      <c r="L205" s="31">
        <v>1385</v>
      </c>
      <c r="M205" s="31">
        <v>1.8501300000000001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1464.75</v>
      </c>
      <c r="D206" s="40">
        <v>1465.8500000000001</v>
      </c>
      <c r="E206" s="40">
        <v>1442.7000000000003</v>
      </c>
      <c r="F206" s="40">
        <v>1420.65</v>
      </c>
      <c r="G206" s="40">
        <v>1397.5000000000002</v>
      </c>
      <c r="H206" s="40">
        <v>1487.9000000000003</v>
      </c>
      <c r="I206" s="40">
        <v>1511.0500000000004</v>
      </c>
      <c r="J206" s="40">
        <v>1533.1000000000004</v>
      </c>
      <c r="K206" s="31">
        <v>1489</v>
      </c>
      <c r="L206" s="31">
        <v>1443.8</v>
      </c>
      <c r="M206" s="31">
        <v>0.39845000000000003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1382.15</v>
      </c>
      <c r="D207" s="40">
        <v>1387.1166666666668</v>
      </c>
      <c r="E207" s="40">
        <v>1364.3833333333337</v>
      </c>
      <c r="F207" s="40">
        <v>1346.6166666666668</v>
      </c>
      <c r="G207" s="40">
        <v>1323.8833333333337</v>
      </c>
      <c r="H207" s="40">
        <v>1404.8833333333337</v>
      </c>
      <c r="I207" s="40">
        <v>1427.6166666666668</v>
      </c>
      <c r="J207" s="40">
        <v>1445.3833333333337</v>
      </c>
      <c r="K207" s="31">
        <v>1409.85</v>
      </c>
      <c r="L207" s="31">
        <v>1369.35</v>
      </c>
      <c r="M207" s="31">
        <v>8.3639399999999995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255.25</v>
      </c>
      <c r="D208" s="40">
        <v>256.45</v>
      </c>
      <c r="E208" s="40">
        <v>252.89999999999998</v>
      </c>
      <c r="F208" s="40">
        <v>250.54999999999998</v>
      </c>
      <c r="G208" s="40">
        <v>246.99999999999997</v>
      </c>
      <c r="H208" s="40">
        <v>258.79999999999995</v>
      </c>
      <c r="I208" s="40">
        <v>262.35000000000002</v>
      </c>
      <c r="J208" s="40">
        <v>264.7</v>
      </c>
      <c r="K208" s="31">
        <v>260</v>
      </c>
      <c r="L208" s="31">
        <v>254.1</v>
      </c>
      <c r="M208" s="31">
        <v>1.7711300000000001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139.15</v>
      </c>
      <c r="D209" s="40">
        <v>139.75</v>
      </c>
      <c r="E209" s="40">
        <v>138</v>
      </c>
      <c r="F209" s="40">
        <v>136.85</v>
      </c>
      <c r="G209" s="40">
        <v>135.1</v>
      </c>
      <c r="H209" s="40">
        <v>140.9</v>
      </c>
      <c r="I209" s="40">
        <v>142.65</v>
      </c>
      <c r="J209" s="40">
        <v>143.80000000000001</v>
      </c>
      <c r="K209" s="31">
        <v>141.5</v>
      </c>
      <c r="L209" s="31">
        <v>138.6</v>
      </c>
      <c r="M209" s="31">
        <v>6.3330399999999996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2857.8</v>
      </c>
      <c r="D210" s="40">
        <v>2859.85</v>
      </c>
      <c r="E210" s="40">
        <v>2841.1499999999996</v>
      </c>
      <c r="F210" s="40">
        <v>2824.4999999999995</v>
      </c>
      <c r="G210" s="40">
        <v>2805.7999999999993</v>
      </c>
      <c r="H210" s="40">
        <v>2876.5</v>
      </c>
      <c r="I210" s="40">
        <v>2895.2</v>
      </c>
      <c r="J210" s="40">
        <v>2911.8500000000004</v>
      </c>
      <c r="K210" s="31">
        <v>2878.55</v>
      </c>
      <c r="L210" s="31">
        <v>2843.2</v>
      </c>
      <c r="M210" s="31">
        <v>6.58779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51.1</v>
      </c>
      <c r="D211" s="40">
        <v>51.483333333333341</v>
      </c>
      <c r="E211" s="40">
        <v>50.51666666666668</v>
      </c>
      <c r="F211" s="40">
        <v>49.933333333333337</v>
      </c>
      <c r="G211" s="40">
        <v>48.966666666666676</v>
      </c>
      <c r="H211" s="40">
        <v>52.066666666666684</v>
      </c>
      <c r="I211" s="40">
        <v>53.033333333333339</v>
      </c>
      <c r="J211" s="40">
        <v>53.616666666666688</v>
      </c>
      <c r="K211" s="31">
        <v>52.45</v>
      </c>
      <c r="L211" s="31">
        <v>50.9</v>
      </c>
      <c r="M211" s="31">
        <v>45.56223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487.5</v>
      </c>
      <c r="D212" s="40">
        <v>484.58333333333331</v>
      </c>
      <c r="E212" s="40">
        <v>479.16666666666663</v>
      </c>
      <c r="F212" s="40">
        <v>470.83333333333331</v>
      </c>
      <c r="G212" s="40">
        <v>465.41666666666663</v>
      </c>
      <c r="H212" s="40">
        <v>492.91666666666663</v>
      </c>
      <c r="I212" s="40">
        <v>498.33333333333326</v>
      </c>
      <c r="J212" s="40">
        <v>506.66666666666663</v>
      </c>
      <c r="K212" s="31">
        <v>490</v>
      </c>
      <c r="L212" s="31">
        <v>476.25</v>
      </c>
      <c r="M212" s="31">
        <v>55.656779999999998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1364.8</v>
      </c>
      <c r="D213" s="40">
        <v>1370.1833333333334</v>
      </c>
      <c r="E213" s="40">
        <v>1345.8166666666668</v>
      </c>
      <c r="F213" s="40">
        <v>1326.8333333333335</v>
      </c>
      <c r="G213" s="40">
        <v>1302.4666666666669</v>
      </c>
      <c r="H213" s="40">
        <v>1389.1666666666667</v>
      </c>
      <c r="I213" s="40">
        <v>1413.5333333333335</v>
      </c>
      <c r="J213" s="40">
        <v>1432.5166666666667</v>
      </c>
      <c r="K213" s="31">
        <v>1394.55</v>
      </c>
      <c r="L213" s="31">
        <v>1351.2</v>
      </c>
      <c r="M213" s="31">
        <v>5.6051599999999997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125.85</v>
      </c>
      <c r="D214" s="40">
        <v>126.21666666666665</v>
      </c>
      <c r="E214" s="40">
        <v>124.43333333333331</v>
      </c>
      <c r="F214" s="40">
        <v>123.01666666666665</v>
      </c>
      <c r="G214" s="40">
        <v>121.23333333333331</v>
      </c>
      <c r="H214" s="40">
        <v>127.63333333333331</v>
      </c>
      <c r="I214" s="40">
        <v>129.41666666666663</v>
      </c>
      <c r="J214" s="40">
        <v>130.83333333333331</v>
      </c>
      <c r="K214" s="31">
        <v>128</v>
      </c>
      <c r="L214" s="31">
        <v>124.8</v>
      </c>
      <c r="M214" s="31">
        <v>36.006599999999999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319.05</v>
      </c>
      <c r="D215" s="40">
        <v>320.98333333333335</v>
      </c>
      <c r="E215" s="40">
        <v>316.11666666666667</v>
      </c>
      <c r="F215" s="40">
        <v>313.18333333333334</v>
      </c>
      <c r="G215" s="40">
        <v>308.31666666666666</v>
      </c>
      <c r="H215" s="40">
        <v>323.91666666666669</v>
      </c>
      <c r="I215" s="40">
        <v>328.78333333333336</v>
      </c>
      <c r="J215" s="40">
        <v>331.7166666666667</v>
      </c>
      <c r="K215" s="31">
        <v>325.85000000000002</v>
      </c>
      <c r="L215" s="31">
        <v>318.05</v>
      </c>
      <c r="M215" s="31">
        <v>28.56794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2645.1</v>
      </c>
      <c r="D216" s="40">
        <v>2648.7000000000003</v>
      </c>
      <c r="E216" s="40">
        <v>2631.9000000000005</v>
      </c>
      <c r="F216" s="40">
        <v>2618.7000000000003</v>
      </c>
      <c r="G216" s="40">
        <v>2601.9000000000005</v>
      </c>
      <c r="H216" s="40">
        <v>2661.9000000000005</v>
      </c>
      <c r="I216" s="40">
        <v>2678.7000000000007</v>
      </c>
      <c r="J216" s="40">
        <v>2691.9000000000005</v>
      </c>
      <c r="K216" s="31">
        <v>2665.5</v>
      </c>
      <c r="L216" s="31">
        <v>2635.5</v>
      </c>
      <c r="M216" s="31">
        <v>10.86252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315.5</v>
      </c>
      <c r="D217" s="40">
        <v>316.08333333333331</v>
      </c>
      <c r="E217" s="40">
        <v>314.11666666666662</v>
      </c>
      <c r="F217" s="40">
        <v>312.73333333333329</v>
      </c>
      <c r="G217" s="40">
        <v>310.76666666666659</v>
      </c>
      <c r="H217" s="40">
        <v>317.46666666666664</v>
      </c>
      <c r="I217" s="40">
        <v>319.43333333333334</v>
      </c>
      <c r="J217" s="40">
        <v>320.81666666666666</v>
      </c>
      <c r="K217" s="31">
        <v>318.05</v>
      </c>
      <c r="L217" s="31">
        <v>314.7</v>
      </c>
      <c r="M217" s="31">
        <v>6.2960200000000004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45517.05</v>
      </c>
      <c r="D218" s="40">
        <v>45686.316666666673</v>
      </c>
      <c r="E218" s="40">
        <v>45330.733333333344</v>
      </c>
      <c r="F218" s="40">
        <v>45144.416666666672</v>
      </c>
      <c r="G218" s="40">
        <v>44788.833333333343</v>
      </c>
      <c r="H218" s="40">
        <v>45872.633333333346</v>
      </c>
      <c r="I218" s="40">
        <v>46228.216666666674</v>
      </c>
      <c r="J218" s="40">
        <v>46414.533333333347</v>
      </c>
      <c r="K218" s="31">
        <v>46041.9</v>
      </c>
      <c r="L218" s="31">
        <v>45500</v>
      </c>
      <c r="M218" s="31">
        <v>1.0529999999999999E-2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44.85</v>
      </c>
      <c r="D219" s="40">
        <v>45.033333333333331</v>
      </c>
      <c r="E219" s="40">
        <v>44.566666666666663</v>
      </c>
      <c r="F219" s="40">
        <v>44.283333333333331</v>
      </c>
      <c r="G219" s="40">
        <v>43.816666666666663</v>
      </c>
      <c r="H219" s="40">
        <v>45.316666666666663</v>
      </c>
      <c r="I219" s="40">
        <v>45.783333333333331</v>
      </c>
      <c r="J219" s="40">
        <v>46.066666666666663</v>
      </c>
      <c r="K219" s="31">
        <v>45.5</v>
      </c>
      <c r="L219" s="31">
        <v>44.75</v>
      </c>
      <c r="M219" s="31">
        <v>23.043410000000002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2749.25</v>
      </c>
      <c r="D220" s="40">
        <v>2748.35</v>
      </c>
      <c r="E220" s="40">
        <v>2727.7</v>
      </c>
      <c r="F220" s="40">
        <v>2706.15</v>
      </c>
      <c r="G220" s="40">
        <v>2685.5</v>
      </c>
      <c r="H220" s="40">
        <v>2769.8999999999996</v>
      </c>
      <c r="I220" s="40">
        <v>2790.55</v>
      </c>
      <c r="J220" s="40">
        <v>2812.0999999999995</v>
      </c>
      <c r="K220" s="31">
        <v>2769</v>
      </c>
      <c r="L220" s="31">
        <v>2726.8</v>
      </c>
      <c r="M220" s="31">
        <v>17.73236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265.8</v>
      </c>
      <c r="D221" s="40">
        <v>266.58333333333331</v>
      </c>
      <c r="E221" s="40">
        <v>264.21666666666664</v>
      </c>
      <c r="F221" s="40">
        <v>262.63333333333333</v>
      </c>
      <c r="G221" s="40">
        <v>260.26666666666665</v>
      </c>
      <c r="H221" s="40">
        <v>268.16666666666663</v>
      </c>
      <c r="I221" s="40">
        <v>270.5333333333333</v>
      </c>
      <c r="J221" s="40">
        <v>272.11666666666662</v>
      </c>
      <c r="K221" s="31">
        <v>268.95</v>
      </c>
      <c r="L221" s="31">
        <v>265</v>
      </c>
      <c r="M221" s="31">
        <v>0.66637999999999997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713.3</v>
      </c>
      <c r="D222" s="40">
        <v>711</v>
      </c>
      <c r="E222" s="40">
        <v>702.6</v>
      </c>
      <c r="F222" s="40">
        <v>691.9</v>
      </c>
      <c r="G222" s="40">
        <v>683.5</v>
      </c>
      <c r="H222" s="40">
        <v>721.7</v>
      </c>
      <c r="I222" s="40">
        <v>730.10000000000014</v>
      </c>
      <c r="J222" s="40">
        <v>740.80000000000007</v>
      </c>
      <c r="K222" s="31">
        <v>719.4</v>
      </c>
      <c r="L222" s="31">
        <v>700.3</v>
      </c>
      <c r="M222" s="31">
        <v>93.376369999999994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1536.6</v>
      </c>
      <c r="D223" s="40">
        <v>1532.4666666666665</v>
      </c>
      <c r="E223" s="40">
        <v>1521.4833333333329</v>
      </c>
      <c r="F223" s="40">
        <v>1506.3666666666663</v>
      </c>
      <c r="G223" s="40">
        <v>1495.3833333333328</v>
      </c>
      <c r="H223" s="40">
        <v>1547.583333333333</v>
      </c>
      <c r="I223" s="40">
        <v>1558.5666666666666</v>
      </c>
      <c r="J223" s="40">
        <v>1573.6833333333332</v>
      </c>
      <c r="K223" s="31">
        <v>1543.45</v>
      </c>
      <c r="L223" s="31">
        <v>1517.35</v>
      </c>
      <c r="M223" s="31">
        <v>7.3187499999999996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661.5</v>
      </c>
      <c r="D224" s="40">
        <v>659.18333333333328</v>
      </c>
      <c r="E224" s="40">
        <v>652.36666666666656</v>
      </c>
      <c r="F224" s="40">
        <v>643.23333333333323</v>
      </c>
      <c r="G224" s="40">
        <v>636.41666666666652</v>
      </c>
      <c r="H224" s="40">
        <v>668.31666666666661</v>
      </c>
      <c r="I224" s="40">
        <v>675.13333333333344</v>
      </c>
      <c r="J224" s="40">
        <v>684.26666666666665</v>
      </c>
      <c r="K224" s="31">
        <v>666</v>
      </c>
      <c r="L224" s="31">
        <v>650.04999999999995</v>
      </c>
      <c r="M224" s="31">
        <v>13.801460000000001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816.55</v>
      </c>
      <c r="D225" s="40">
        <v>798.31666666666661</v>
      </c>
      <c r="E225" s="40">
        <v>773.23333333333323</v>
      </c>
      <c r="F225" s="40">
        <v>729.91666666666663</v>
      </c>
      <c r="G225" s="40">
        <v>704.83333333333326</v>
      </c>
      <c r="H225" s="40">
        <v>841.63333333333321</v>
      </c>
      <c r="I225" s="40">
        <v>866.7166666666667</v>
      </c>
      <c r="J225" s="40">
        <v>910.03333333333319</v>
      </c>
      <c r="K225" s="31">
        <v>823.4</v>
      </c>
      <c r="L225" s="31">
        <v>755</v>
      </c>
      <c r="M225" s="31">
        <v>22.752330000000001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48.45</v>
      </c>
      <c r="D226" s="40">
        <v>48.449999999999996</v>
      </c>
      <c r="E226" s="40">
        <v>47.499999999999993</v>
      </c>
      <c r="F226" s="40">
        <v>46.55</v>
      </c>
      <c r="G226" s="40">
        <v>45.599999999999994</v>
      </c>
      <c r="H226" s="40">
        <v>49.399999999999991</v>
      </c>
      <c r="I226" s="40">
        <v>50.349999999999994</v>
      </c>
      <c r="J226" s="40">
        <v>51.29999999999999</v>
      </c>
      <c r="K226" s="31">
        <v>49.4</v>
      </c>
      <c r="L226" s="31">
        <v>47.5</v>
      </c>
      <c r="M226" s="31">
        <v>284.34935000000002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47.8</v>
      </c>
      <c r="D227" s="40">
        <v>47.95000000000001</v>
      </c>
      <c r="E227" s="40">
        <v>47.550000000000018</v>
      </c>
      <c r="F227" s="40">
        <v>47.300000000000011</v>
      </c>
      <c r="G227" s="40">
        <v>46.90000000000002</v>
      </c>
      <c r="H227" s="40">
        <v>48.200000000000017</v>
      </c>
      <c r="I227" s="40">
        <v>48.600000000000009</v>
      </c>
      <c r="J227" s="40">
        <v>48.850000000000016</v>
      </c>
      <c r="K227" s="31">
        <v>48.35</v>
      </c>
      <c r="L227" s="31">
        <v>47.7</v>
      </c>
      <c r="M227" s="31">
        <v>158.12924000000001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52.95</v>
      </c>
      <c r="D228" s="40">
        <v>53.433333333333337</v>
      </c>
      <c r="E228" s="40">
        <v>52.216666666666676</v>
      </c>
      <c r="F228" s="40">
        <v>51.483333333333341</v>
      </c>
      <c r="G228" s="40">
        <v>50.26666666666668</v>
      </c>
      <c r="H228" s="40">
        <v>54.166666666666671</v>
      </c>
      <c r="I228" s="40">
        <v>55.38333333333334</v>
      </c>
      <c r="J228" s="40">
        <v>56.116666666666667</v>
      </c>
      <c r="K228" s="31">
        <v>54.65</v>
      </c>
      <c r="L228" s="31">
        <v>52.7</v>
      </c>
      <c r="M228" s="31">
        <v>42.846960000000003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1158.25</v>
      </c>
      <c r="D229" s="40">
        <v>1164.7333333333333</v>
      </c>
      <c r="E229" s="40">
        <v>1140.5166666666667</v>
      </c>
      <c r="F229" s="40">
        <v>1122.7833333333333</v>
      </c>
      <c r="G229" s="40">
        <v>1098.5666666666666</v>
      </c>
      <c r="H229" s="40">
        <v>1182.4666666666667</v>
      </c>
      <c r="I229" s="40">
        <v>1206.6833333333334</v>
      </c>
      <c r="J229" s="40">
        <v>1224.4166666666667</v>
      </c>
      <c r="K229" s="31">
        <v>1188.95</v>
      </c>
      <c r="L229" s="31">
        <v>1147</v>
      </c>
      <c r="M229" s="31">
        <v>0.31763000000000002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306.35000000000002</v>
      </c>
      <c r="D230" s="40">
        <v>302.41666666666669</v>
      </c>
      <c r="E230" s="40">
        <v>298.48333333333335</v>
      </c>
      <c r="F230" s="40">
        <v>290.61666666666667</v>
      </c>
      <c r="G230" s="40">
        <v>286.68333333333334</v>
      </c>
      <c r="H230" s="40">
        <v>310.28333333333336</v>
      </c>
      <c r="I230" s="40">
        <v>314.21666666666664</v>
      </c>
      <c r="J230" s="40">
        <v>322.08333333333337</v>
      </c>
      <c r="K230" s="31">
        <v>306.35000000000002</v>
      </c>
      <c r="L230" s="31">
        <v>294.55</v>
      </c>
      <c r="M230" s="31">
        <v>12.755660000000001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1579.45</v>
      </c>
      <c r="D231" s="40">
        <v>1569.25</v>
      </c>
      <c r="E231" s="40">
        <v>1552.55</v>
      </c>
      <c r="F231" s="40">
        <v>1525.6499999999999</v>
      </c>
      <c r="G231" s="40">
        <v>1508.9499999999998</v>
      </c>
      <c r="H231" s="40">
        <v>1596.15</v>
      </c>
      <c r="I231" s="40">
        <v>1612.85</v>
      </c>
      <c r="J231" s="40">
        <v>1639.7500000000002</v>
      </c>
      <c r="K231" s="31">
        <v>1585.95</v>
      </c>
      <c r="L231" s="31">
        <v>1542.35</v>
      </c>
      <c r="M231" s="31">
        <v>0.49492999999999998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597.85</v>
      </c>
      <c r="D232" s="40">
        <v>602.21666666666658</v>
      </c>
      <c r="E232" s="40">
        <v>591.43333333333317</v>
      </c>
      <c r="F232" s="40">
        <v>585.01666666666654</v>
      </c>
      <c r="G232" s="40">
        <v>574.23333333333312</v>
      </c>
      <c r="H232" s="40">
        <v>608.63333333333321</v>
      </c>
      <c r="I232" s="40">
        <v>619.41666666666674</v>
      </c>
      <c r="J232" s="40">
        <v>625.83333333333326</v>
      </c>
      <c r="K232" s="31">
        <v>613</v>
      </c>
      <c r="L232" s="31">
        <v>595.79999999999995</v>
      </c>
      <c r="M232" s="31">
        <v>2.5592800000000002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211.2</v>
      </c>
      <c r="D233" s="40">
        <v>212.86666666666667</v>
      </c>
      <c r="E233" s="40">
        <v>208.33333333333334</v>
      </c>
      <c r="F233" s="40">
        <v>205.46666666666667</v>
      </c>
      <c r="G233" s="40">
        <v>200.93333333333334</v>
      </c>
      <c r="H233" s="40">
        <v>215.73333333333335</v>
      </c>
      <c r="I233" s="40">
        <v>220.26666666666665</v>
      </c>
      <c r="J233" s="40">
        <v>223.13333333333335</v>
      </c>
      <c r="K233" s="31">
        <v>217.4</v>
      </c>
      <c r="L233" s="31">
        <v>210</v>
      </c>
      <c r="M233" s="31">
        <v>45.883409999999998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45.95</v>
      </c>
      <c r="D234" s="40">
        <v>46.1</v>
      </c>
      <c r="E234" s="40">
        <v>45.650000000000006</v>
      </c>
      <c r="F234" s="40">
        <v>45.35</v>
      </c>
      <c r="G234" s="40">
        <v>44.900000000000006</v>
      </c>
      <c r="H234" s="40">
        <v>46.400000000000006</v>
      </c>
      <c r="I234" s="40">
        <v>46.850000000000009</v>
      </c>
      <c r="J234" s="40">
        <v>47.150000000000006</v>
      </c>
      <c r="K234" s="31">
        <v>46.55</v>
      </c>
      <c r="L234" s="31">
        <v>45.8</v>
      </c>
      <c r="M234" s="31">
        <v>17.677499999999998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238.05</v>
      </c>
      <c r="D235" s="40">
        <v>236.41666666666666</v>
      </c>
      <c r="E235" s="40">
        <v>233.33333333333331</v>
      </c>
      <c r="F235" s="40">
        <v>228.61666666666665</v>
      </c>
      <c r="G235" s="40">
        <v>225.5333333333333</v>
      </c>
      <c r="H235" s="40">
        <v>241.13333333333333</v>
      </c>
      <c r="I235" s="40">
        <v>244.21666666666664</v>
      </c>
      <c r="J235" s="40">
        <v>248.93333333333334</v>
      </c>
      <c r="K235" s="31">
        <v>239.5</v>
      </c>
      <c r="L235" s="31">
        <v>231.7</v>
      </c>
      <c r="M235" s="31">
        <v>211.84428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121.25</v>
      </c>
      <c r="D236" s="40">
        <v>121.64999999999999</v>
      </c>
      <c r="E236" s="40">
        <v>120.59999999999998</v>
      </c>
      <c r="F236" s="40">
        <v>119.94999999999999</v>
      </c>
      <c r="G236" s="40">
        <v>118.89999999999998</v>
      </c>
      <c r="H236" s="40">
        <v>122.29999999999998</v>
      </c>
      <c r="I236" s="40">
        <v>123.35</v>
      </c>
      <c r="J236" s="40">
        <v>123.99999999999999</v>
      </c>
      <c r="K236" s="31">
        <v>122.7</v>
      </c>
      <c r="L236" s="31">
        <v>121</v>
      </c>
      <c r="M236" s="31">
        <v>2.1727099999999999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195.2</v>
      </c>
      <c r="D237" s="40">
        <v>195.38333333333333</v>
      </c>
      <c r="E237" s="40">
        <v>193.56666666666666</v>
      </c>
      <c r="F237" s="40">
        <v>191.93333333333334</v>
      </c>
      <c r="G237" s="40">
        <v>190.11666666666667</v>
      </c>
      <c r="H237" s="40">
        <v>197.01666666666665</v>
      </c>
      <c r="I237" s="40">
        <v>198.83333333333331</v>
      </c>
      <c r="J237" s="40">
        <v>200.46666666666664</v>
      </c>
      <c r="K237" s="31">
        <v>197.2</v>
      </c>
      <c r="L237" s="31">
        <v>193.75</v>
      </c>
      <c r="M237" s="31">
        <v>14.83394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241.8</v>
      </c>
      <c r="D238" s="40">
        <v>243.01666666666668</v>
      </c>
      <c r="E238" s="40">
        <v>239.63333333333335</v>
      </c>
      <c r="F238" s="40">
        <v>237.46666666666667</v>
      </c>
      <c r="G238" s="40">
        <v>234.08333333333334</v>
      </c>
      <c r="H238" s="40">
        <v>245.18333333333337</v>
      </c>
      <c r="I238" s="40">
        <v>248.56666666666669</v>
      </c>
      <c r="J238" s="40">
        <v>250.73333333333338</v>
      </c>
      <c r="K238" s="31">
        <v>246.4</v>
      </c>
      <c r="L238" s="31">
        <v>240.85</v>
      </c>
      <c r="M238" s="31">
        <v>59.18018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150</v>
      </c>
      <c r="D239" s="40">
        <v>150.76666666666665</v>
      </c>
      <c r="E239" s="40">
        <v>147.83333333333331</v>
      </c>
      <c r="F239" s="40">
        <v>145.66666666666666</v>
      </c>
      <c r="G239" s="40">
        <v>142.73333333333332</v>
      </c>
      <c r="H239" s="40">
        <v>152.93333333333331</v>
      </c>
      <c r="I239" s="40">
        <v>155.86666666666665</v>
      </c>
      <c r="J239" s="40">
        <v>158.0333333333333</v>
      </c>
      <c r="K239" s="31">
        <v>153.69999999999999</v>
      </c>
      <c r="L239" s="31">
        <v>148.6</v>
      </c>
      <c r="M239" s="31">
        <v>75.004570000000001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8806.65</v>
      </c>
      <c r="D240" s="40">
        <v>8895.9166666666661</v>
      </c>
      <c r="E240" s="40">
        <v>8692.3333333333321</v>
      </c>
      <c r="F240" s="40">
        <v>8578.0166666666664</v>
      </c>
      <c r="G240" s="40">
        <v>8374.4333333333325</v>
      </c>
      <c r="H240" s="40">
        <v>9010.2333333333318</v>
      </c>
      <c r="I240" s="40">
        <v>9213.8166666666639</v>
      </c>
      <c r="J240" s="40">
        <v>9328.1333333333314</v>
      </c>
      <c r="K240" s="31">
        <v>9099.5</v>
      </c>
      <c r="L240" s="31">
        <v>8781.6</v>
      </c>
      <c r="M240" s="31">
        <v>2.1707100000000001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145.80000000000001</v>
      </c>
      <c r="D241" s="40">
        <v>144.98333333333332</v>
      </c>
      <c r="E241" s="40">
        <v>142.11666666666665</v>
      </c>
      <c r="F241" s="40">
        <v>138.43333333333334</v>
      </c>
      <c r="G241" s="40">
        <v>135.56666666666666</v>
      </c>
      <c r="H241" s="40">
        <v>148.66666666666663</v>
      </c>
      <c r="I241" s="40">
        <v>151.5333333333333</v>
      </c>
      <c r="J241" s="40">
        <v>155.21666666666661</v>
      </c>
      <c r="K241" s="31">
        <v>147.85</v>
      </c>
      <c r="L241" s="31">
        <v>141.30000000000001</v>
      </c>
      <c r="M241" s="31">
        <v>67.861940000000004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780.9</v>
      </c>
      <c r="D242" s="40">
        <v>763.86666666666667</v>
      </c>
      <c r="E242" s="40">
        <v>729.0333333333333</v>
      </c>
      <c r="F242" s="40">
        <v>677.16666666666663</v>
      </c>
      <c r="G242" s="40">
        <v>642.33333333333326</v>
      </c>
      <c r="H242" s="40">
        <v>815.73333333333335</v>
      </c>
      <c r="I242" s="40">
        <v>850.56666666666661</v>
      </c>
      <c r="J242" s="40">
        <v>902.43333333333339</v>
      </c>
      <c r="K242" s="31">
        <v>798.7</v>
      </c>
      <c r="L242" s="31">
        <v>712</v>
      </c>
      <c r="M242" s="31">
        <v>408.51794999999998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206.8</v>
      </c>
      <c r="D243" s="40">
        <v>206.43333333333331</v>
      </c>
      <c r="E243" s="40">
        <v>201.36666666666662</v>
      </c>
      <c r="F243" s="40">
        <v>195.93333333333331</v>
      </c>
      <c r="G243" s="40">
        <v>190.86666666666662</v>
      </c>
      <c r="H243" s="40">
        <v>211.86666666666662</v>
      </c>
      <c r="I243" s="40">
        <v>216.93333333333328</v>
      </c>
      <c r="J243" s="40">
        <v>222.36666666666662</v>
      </c>
      <c r="K243" s="31">
        <v>211.5</v>
      </c>
      <c r="L243" s="31">
        <v>201</v>
      </c>
      <c r="M243" s="31">
        <v>134.99861999999999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131.55000000000001</v>
      </c>
      <c r="D244" s="40">
        <v>132.23333333333332</v>
      </c>
      <c r="E244" s="40">
        <v>130.51666666666665</v>
      </c>
      <c r="F244" s="40">
        <v>129.48333333333332</v>
      </c>
      <c r="G244" s="40">
        <v>127.76666666666665</v>
      </c>
      <c r="H244" s="40">
        <v>133.26666666666665</v>
      </c>
      <c r="I244" s="40">
        <v>134.98333333333329</v>
      </c>
      <c r="J244" s="40">
        <v>136.01666666666665</v>
      </c>
      <c r="K244" s="31">
        <v>133.94999999999999</v>
      </c>
      <c r="L244" s="31">
        <v>131.19999999999999</v>
      </c>
      <c r="M244" s="31">
        <v>63.078130000000002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22.25</v>
      </c>
      <c r="D245" s="40">
        <v>22.366666666666664</v>
      </c>
      <c r="E245" s="40">
        <v>22.033333333333328</v>
      </c>
      <c r="F245" s="40">
        <v>21.816666666666663</v>
      </c>
      <c r="G245" s="40">
        <v>21.483333333333327</v>
      </c>
      <c r="H245" s="40">
        <v>22.583333333333329</v>
      </c>
      <c r="I245" s="40">
        <v>22.916666666666664</v>
      </c>
      <c r="J245" s="40">
        <v>23.133333333333329</v>
      </c>
      <c r="K245" s="31">
        <v>22.7</v>
      </c>
      <c r="L245" s="31">
        <v>22.15</v>
      </c>
      <c r="M245" s="31">
        <v>68.791030000000006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4772.55</v>
      </c>
      <c r="D246" s="40">
        <v>4817.0166666666664</v>
      </c>
      <c r="E246" s="40">
        <v>4705.5333333333328</v>
      </c>
      <c r="F246" s="40">
        <v>4638.5166666666664</v>
      </c>
      <c r="G246" s="40">
        <v>4527.0333333333328</v>
      </c>
      <c r="H246" s="40">
        <v>4884.0333333333328</v>
      </c>
      <c r="I246" s="40">
        <v>4995.5166666666664</v>
      </c>
      <c r="J246" s="40">
        <v>5062.5333333333328</v>
      </c>
      <c r="K246" s="31">
        <v>4928.5</v>
      </c>
      <c r="L246" s="31">
        <v>4750</v>
      </c>
      <c r="M246" s="31">
        <v>60.149369999999998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309.39999999999998</v>
      </c>
      <c r="D247" s="40">
        <v>309.13333333333333</v>
      </c>
      <c r="E247" s="40">
        <v>303.26666666666665</v>
      </c>
      <c r="F247" s="40">
        <v>297.13333333333333</v>
      </c>
      <c r="G247" s="40">
        <v>291.26666666666665</v>
      </c>
      <c r="H247" s="40">
        <v>315.26666666666665</v>
      </c>
      <c r="I247" s="40">
        <v>321.13333333333333</v>
      </c>
      <c r="J247" s="40">
        <v>327.26666666666665</v>
      </c>
      <c r="K247" s="31">
        <v>315</v>
      </c>
      <c r="L247" s="31">
        <v>303</v>
      </c>
      <c r="M247" s="31">
        <v>11.49963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446.45</v>
      </c>
      <c r="D248" s="40">
        <v>448.09999999999997</v>
      </c>
      <c r="E248" s="40">
        <v>442.34999999999991</v>
      </c>
      <c r="F248" s="40">
        <v>438.24999999999994</v>
      </c>
      <c r="G248" s="40">
        <v>432.49999999999989</v>
      </c>
      <c r="H248" s="40">
        <v>452.19999999999993</v>
      </c>
      <c r="I248" s="40">
        <v>457.95000000000005</v>
      </c>
      <c r="J248" s="40">
        <v>462.04999999999995</v>
      </c>
      <c r="K248" s="31">
        <v>453.85</v>
      </c>
      <c r="L248" s="31">
        <v>444</v>
      </c>
      <c r="M248" s="31">
        <v>4.1502699999999999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514.45000000000005</v>
      </c>
      <c r="D249" s="40">
        <v>517.44999999999993</v>
      </c>
      <c r="E249" s="40">
        <v>510.99999999999989</v>
      </c>
      <c r="F249" s="40">
        <v>507.54999999999995</v>
      </c>
      <c r="G249" s="40">
        <v>501.09999999999991</v>
      </c>
      <c r="H249" s="40">
        <v>520.89999999999986</v>
      </c>
      <c r="I249" s="40">
        <v>527.34999999999991</v>
      </c>
      <c r="J249" s="40">
        <v>530.79999999999984</v>
      </c>
      <c r="K249" s="31">
        <v>523.9</v>
      </c>
      <c r="L249" s="31">
        <v>514</v>
      </c>
      <c r="M249" s="31">
        <v>27.622689999999999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303.7</v>
      </c>
      <c r="D250" s="40">
        <v>301.48333333333335</v>
      </c>
      <c r="E250" s="40">
        <v>295.16666666666669</v>
      </c>
      <c r="F250" s="40">
        <v>286.63333333333333</v>
      </c>
      <c r="G250" s="40">
        <v>280.31666666666666</v>
      </c>
      <c r="H250" s="40">
        <v>310.01666666666671</v>
      </c>
      <c r="I250" s="40">
        <v>316.33333333333331</v>
      </c>
      <c r="J250" s="40">
        <v>324.86666666666673</v>
      </c>
      <c r="K250" s="31">
        <v>307.8</v>
      </c>
      <c r="L250" s="31">
        <v>292.95</v>
      </c>
      <c r="M250" s="31">
        <v>35.954970000000003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1173.25</v>
      </c>
      <c r="D251" s="40">
        <v>1179.2333333333333</v>
      </c>
      <c r="E251" s="40">
        <v>1164.0166666666667</v>
      </c>
      <c r="F251" s="40">
        <v>1154.7833333333333</v>
      </c>
      <c r="G251" s="40">
        <v>1139.5666666666666</v>
      </c>
      <c r="H251" s="40">
        <v>1188.4666666666667</v>
      </c>
      <c r="I251" s="40">
        <v>1203.6833333333334</v>
      </c>
      <c r="J251" s="40">
        <v>1212.9166666666667</v>
      </c>
      <c r="K251" s="31">
        <v>1194.45</v>
      </c>
      <c r="L251" s="31">
        <v>1170</v>
      </c>
      <c r="M251" s="31">
        <v>25.3584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46.35</v>
      </c>
      <c r="D252" s="40">
        <v>46.566666666666663</v>
      </c>
      <c r="E252" s="40">
        <v>45.883333333333326</v>
      </c>
      <c r="F252" s="40">
        <v>45.416666666666664</v>
      </c>
      <c r="G252" s="40">
        <v>44.733333333333327</v>
      </c>
      <c r="H252" s="40">
        <v>47.033333333333324</v>
      </c>
      <c r="I252" s="40">
        <v>47.716666666666661</v>
      </c>
      <c r="J252" s="40">
        <v>48.183333333333323</v>
      </c>
      <c r="K252" s="31">
        <v>47.25</v>
      </c>
      <c r="L252" s="31">
        <v>46.1</v>
      </c>
      <c r="M252" s="31">
        <v>38.224919999999997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6632.25</v>
      </c>
      <c r="D253" s="40">
        <v>6620.2666666666664</v>
      </c>
      <c r="E253" s="40">
        <v>6494.4833333333327</v>
      </c>
      <c r="F253" s="40">
        <v>6356.7166666666662</v>
      </c>
      <c r="G253" s="40">
        <v>6230.9333333333325</v>
      </c>
      <c r="H253" s="40">
        <v>6758.0333333333328</v>
      </c>
      <c r="I253" s="40">
        <v>6883.8166666666657</v>
      </c>
      <c r="J253" s="40">
        <v>7021.583333333333</v>
      </c>
      <c r="K253" s="31">
        <v>6746.05</v>
      </c>
      <c r="L253" s="31">
        <v>6482.5</v>
      </c>
      <c r="M253" s="31">
        <v>2.1636199999999999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1690.95</v>
      </c>
      <c r="D254" s="40">
        <v>1694.8833333333332</v>
      </c>
      <c r="E254" s="40">
        <v>1659.7666666666664</v>
      </c>
      <c r="F254" s="40">
        <v>1628.5833333333333</v>
      </c>
      <c r="G254" s="40">
        <v>1593.4666666666665</v>
      </c>
      <c r="H254" s="40">
        <v>1726.0666666666664</v>
      </c>
      <c r="I254" s="40">
        <v>1761.1833333333332</v>
      </c>
      <c r="J254" s="40">
        <v>1792.3666666666663</v>
      </c>
      <c r="K254" s="31">
        <v>1730</v>
      </c>
      <c r="L254" s="31">
        <v>1663.7</v>
      </c>
      <c r="M254" s="31">
        <v>88.406329999999997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1163.95</v>
      </c>
      <c r="D255" s="40">
        <v>1169.75</v>
      </c>
      <c r="E255" s="40">
        <v>1149.2</v>
      </c>
      <c r="F255" s="40">
        <v>1134.45</v>
      </c>
      <c r="G255" s="40">
        <v>1113.9000000000001</v>
      </c>
      <c r="H255" s="40">
        <v>1184.5</v>
      </c>
      <c r="I255" s="40">
        <v>1205.0500000000002</v>
      </c>
      <c r="J255" s="40">
        <v>1219.8</v>
      </c>
      <c r="K255" s="31">
        <v>1190.3</v>
      </c>
      <c r="L255" s="31">
        <v>1155</v>
      </c>
      <c r="M255" s="31">
        <v>0.41800999999999999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412.3</v>
      </c>
      <c r="D256" s="40">
        <v>415.84999999999997</v>
      </c>
      <c r="E256" s="40">
        <v>406.99999999999994</v>
      </c>
      <c r="F256" s="40">
        <v>401.7</v>
      </c>
      <c r="G256" s="40">
        <v>392.84999999999997</v>
      </c>
      <c r="H256" s="40">
        <v>421.14999999999992</v>
      </c>
      <c r="I256" s="40">
        <v>429.99999999999994</v>
      </c>
      <c r="J256" s="40">
        <v>435.2999999999999</v>
      </c>
      <c r="K256" s="31">
        <v>424.7</v>
      </c>
      <c r="L256" s="31">
        <v>410.55</v>
      </c>
      <c r="M256" s="31">
        <v>4.9433600000000002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695.3</v>
      </c>
      <c r="D257" s="40">
        <v>698.41666666666663</v>
      </c>
      <c r="E257" s="40">
        <v>682.08333333333326</v>
      </c>
      <c r="F257" s="40">
        <v>668.86666666666667</v>
      </c>
      <c r="G257" s="40">
        <v>652.5333333333333</v>
      </c>
      <c r="H257" s="40">
        <v>711.63333333333321</v>
      </c>
      <c r="I257" s="40">
        <v>727.96666666666647</v>
      </c>
      <c r="J257" s="40">
        <v>741.18333333333317</v>
      </c>
      <c r="K257" s="31">
        <v>714.75</v>
      </c>
      <c r="L257" s="31">
        <v>685.2</v>
      </c>
      <c r="M257" s="31">
        <v>4.0267499999999998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2048.1999999999998</v>
      </c>
      <c r="D258" s="40">
        <v>2038.0666666666666</v>
      </c>
      <c r="E258" s="40">
        <v>1940.1333333333332</v>
      </c>
      <c r="F258" s="40">
        <v>1832.0666666666666</v>
      </c>
      <c r="G258" s="40">
        <v>1734.1333333333332</v>
      </c>
      <c r="H258" s="40">
        <v>2146.1333333333332</v>
      </c>
      <c r="I258" s="40">
        <v>2244.0666666666666</v>
      </c>
      <c r="J258" s="40">
        <v>2352.1333333333332</v>
      </c>
      <c r="K258" s="31">
        <v>2136</v>
      </c>
      <c r="L258" s="31">
        <v>1930</v>
      </c>
      <c r="M258" s="31">
        <v>23.11543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2357.65</v>
      </c>
      <c r="D259" s="40">
        <v>2340.5666666666666</v>
      </c>
      <c r="E259" s="40">
        <v>2311.1333333333332</v>
      </c>
      <c r="F259" s="40">
        <v>2264.6166666666668</v>
      </c>
      <c r="G259" s="40">
        <v>2235.1833333333334</v>
      </c>
      <c r="H259" s="40">
        <v>2387.083333333333</v>
      </c>
      <c r="I259" s="40">
        <v>2416.5166666666664</v>
      </c>
      <c r="J259" s="40">
        <v>2463.0333333333328</v>
      </c>
      <c r="K259" s="31">
        <v>2370</v>
      </c>
      <c r="L259" s="31">
        <v>2294.0500000000002</v>
      </c>
      <c r="M259" s="31">
        <v>1.56717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1836.25</v>
      </c>
      <c r="D260" s="40">
        <v>1816.6500000000003</v>
      </c>
      <c r="E260" s="40">
        <v>1789.2500000000007</v>
      </c>
      <c r="F260" s="40">
        <v>1742.2500000000005</v>
      </c>
      <c r="G260" s="40">
        <v>1714.8500000000008</v>
      </c>
      <c r="H260" s="40">
        <v>1863.6500000000005</v>
      </c>
      <c r="I260" s="40">
        <v>1891.0500000000002</v>
      </c>
      <c r="J260" s="40">
        <v>1938.0500000000004</v>
      </c>
      <c r="K260" s="31">
        <v>1844.05</v>
      </c>
      <c r="L260" s="31">
        <v>1769.65</v>
      </c>
      <c r="M260" s="31">
        <v>0.90502000000000005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3448.15</v>
      </c>
      <c r="D261" s="40">
        <v>3470.6833333333329</v>
      </c>
      <c r="E261" s="40">
        <v>3347.4666666666658</v>
      </c>
      <c r="F261" s="40">
        <v>3246.7833333333328</v>
      </c>
      <c r="G261" s="40">
        <v>3123.5666666666657</v>
      </c>
      <c r="H261" s="40">
        <v>3571.3666666666659</v>
      </c>
      <c r="I261" s="40">
        <v>3694.583333333333</v>
      </c>
      <c r="J261" s="40">
        <v>3795.266666666666</v>
      </c>
      <c r="K261" s="31">
        <v>3593.9</v>
      </c>
      <c r="L261" s="31">
        <v>3370</v>
      </c>
      <c r="M261" s="31">
        <v>1.82847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646.70000000000005</v>
      </c>
      <c r="D262" s="40">
        <v>648.88333333333333</v>
      </c>
      <c r="E262" s="40">
        <v>641.06666666666661</v>
      </c>
      <c r="F262" s="40">
        <v>635.43333333333328</v>
      </c>
      <c r="G262" s="40">
        <v>627.61666666666656</v>
      </c>
      <c r="H262" s="40">
        <v>654.51666666666665</v>
      </c>
      <c r="I262" s="40">
        <v>662.33333333333348</v>
      </c>
      <c r="J262" s="40">
        <v>667.9666666666667</v>
      </c>
      <c r="K262" s="31">
        <v>656.7</v>
      </c>
      <c r="L262" s="31">
        <v>643.25</v>
      </c>
      <c r="M262" s="31">
        <v>1.08999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246.4</v>
      </c>
      <c r="D263" s="40">
        <v>246.73333333333335</v>
      </c>
      <c r="E263" s="40">
        <v>244.66666666666669</v>
      </c>
      <c r="F263" s="40">
        <v>242.93333333333334</v>
      </c>
      <c r="G263" s="40">
        <v>240.86666666666667</v>
      </c>
      <c r="H263" s="40">
        <v>248.4666666666667</v>
      </c>
      <c r="I263" s="40">
        <v>250.53333333333336</v>
      </c>
      <c r="J263" s="40">
        <v>252.26666666666671</v>
      </c>
      <c r="K263" s="31">
        <v>248.8</v>
      </c>
      <c r="L263" s="31">
        <v>245</v>
      </c>
      <c r="M263" s="31">
        <v>7.8318000000000003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153</v>
      </c>
      <c r="D264" s="40">
        <v>154.26666666666668</v>
      </c>
      <c r="E264" s="40">
        <v>150.93333333333337</v>
      </c>
      <c r="F264" s="40">
        <v>148.86666666666667</v>
      </c>
      <c r="G264" s="40">
        <v>145.53333333333336</v>
      </c>
      <c r="H264" s="40">
        <v>156.33333333333337</v>
      </c>
      <c r="I264" s="40">
        <v>159.66666666666669</v>
      </c>
      <c r="J264" s="40">
        <v>161.73333333333338</v>
      </c>
      <c r="K264" s="31">
        <v>157.6</v>
      </c>
      <c r="L264" s="31">
        <v>152.19999999999999</v>
      </c>
      <c r="M264" s="31">
        <v>24.644179999999999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92.7</v>
      </c>
      <c r="D265" s="40">
        <v>92.7</v>
      </c>
      <c r="E265" s="40">
        <v>91.9</v>
      </c>
      <c r="F265" s="40">
        <v>91.100000000000009</v>
      </c>
      <c r="G265" s="40">
        <v>90.300000000000011</v>
      </c>
      <c r="H265" s="40">
        <v>93.5</v>
      </c>
      <c r="I265" s="40">
        <v>94.299999999999983</v>
      </c>
      <c r="J265" s="40">
        <v>95.1</v>
      </c>
      <c r="K265" s="31">
        <v>93.5</v>
      </c>
      <c r="L265" s="31">
        <v>91.9</v>
      </c>
      <c r="M265" s="31">
        <v>14.042540000000001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389.05</v>
      </c>
      <c r="D266" s="40">
        <v>385.7166666666667</v>
      </c>
      <c r="E266" s="40">
        <v>378.43333333333339</v>
      </c>
      <c r="F266" s="40">
        <v>367.81666666666672</v>
      </c>
      <c r="G266" s="40">
        <v>360.53333333333342</v>
      </c>
      <c r="H266" s="40">
        <v>396.33333333333337</v>
      </c>
      <c r="I266" s="40">
        <v>403.61666666666667</v>
      </c>
      <c r="J266" s="40">
        <v>414.23333333333335</v>
      </c>
      <c r="K266" s="31">
        <v>393</v>
      </c>
      <c r="L266" s="31">
        <v>375.1</v>
      </c>
      <c r="M266" s="31">
        <v>6.4756299999999998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672.4</v>
      </c>
      <c r="D267" s="40">
        <v>672.36666666666667</v>
      </c>
      <c r="E267" s="40">
        <v>666.73333333333335</v>
      </c>
      <c r="F267" s="40">
        <v>661.06666666666672</v>
      </c>
      <c r="G267" s="40">
        <v>655.43333333333339</v>
      </c>
      <c r="H267" s="40">
        <v>678.0333333333333</v>
      </c>
      <c r="I267" s="40">
        <v>683.66666666666674</v>
      </c>
      <c r="J267" s="40">
        <v>689.33333333333326</v>
      </c>
      <c r="K267" s="31">
        <v>678</v>
      </c>
      <c r="L267" s="31">
        <v>666.7</v>
      </c>
      <c r="M267" s="31">
        <v>22.577380000000002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108.25</v>
      </c>
      <c r="D268" s="40">
        <v>108.23333333333333</v>
      </c>
      <c r="E268" s="40">
        <v>106.61666666666667</v>
      </c>
      <c r="F268" s="40">
        <v>104.98333333333333</v>
      </c>
      <c r="G268" s="40">
        <v>103.36666666666667</v>
      </c>
      <c r="H268" s="40">
        <v>109.86666666666667</v>
      </c>
      <c r="I268" s="40">
        <v>111.48333333333332</v>
      </c>
      <c r="J268" s="40">
        <v>113.11666666666667</v>
      </c>
      <c r="K268" s="31">
        <v>109.85</v>
      </c>
      <c r="L268" s="31">
        <v>106.6</v>
      </c>
      <c r="M268" s="31">
        <v>2.0464000000000002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94.05</v>
      </c>
      <c r="D269" s="40">
        <v>94.466666666666654</v>
      </c>
      <c r="E269" s="40">
        <v>92.683333333333309</v>
      </c>
      <c r="F269" s="40">
        <v>91.316666666666649</v>
      </c>
      <c r="G269" s="40">
        <v>89.533333333333303</v>
      </c>
      <c r="H269" s="40">
        <v>95.833333333333314</v>
      </c>
      <c r="I269" s="40">
        <v>97.616666666666646</v>
      </c>
      <c r="J269" s="40">
        <v>98.98333333333332</v>
      </c>
      <c r="K269" s="31">
        <v>96.25</v>
      </c>
      <c r="L269" s="31">
        <v>93.1</v>
      </c>
      <c r="M269" s="31">
        <v>11.049429999999999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116.2</v>
      </c>
      <c r="D270" s="40">
        <v>117.10000000000001</v>
      </c>
      <c r="E270" s="40">
        <v>114.90000000000002</v>
      </c>
      <c r="F270" s="40">
        <v>113.60000000000001</v>
      </c>
      <c r="G270" s="40">
        <v>111.40000000000002</v>
      </c>
      <c r="H270" s="40">
        <v>118.40000000000002</v>
      </c>
      <c r="I270" s="40">
        <v>120.60000000000001</v>
      </c>
      <c r="J270" s="40">
        <v>121.90000000000002</v>
      </c>
      <c r="K270" s="31">
        <v>119.3</v>
      </c>
      <c r="L270" s="31">
        <v>115.8</v>
      </c>
      <c r="M270" s="31">
        <v>13.24507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296.45</v>
      </c>
      <c r="D271" s="40">
        <v>298.89999999999998</v>
      </c>
      <c r="E271" s="40">
        <v>292.94999999999993</v>
      </c>
      <c r="F271" s="40">
        <v>289.44999999999993</v>
      </c>
      <c r="G271" s="40">
        <v>283.49999999999989</v>
      </c>
      <c r="H271" s="40">
        <v>302.39999999999998</v>
      </c>
      <c r="I271" s="40">
        <v>308.35000000000002</v>
      </c>
      <c r="J271" s="40">
        <v>311.85000000000002</v>
      </c>
      <c r="K271" s="31">
        <v>304.85000000000002</v>
      </c>
      <c r="L271" s="31">
        <v>295.39999999999998</v>
      </c>
      <c r="M271" s="31">
        <v>2.4458000000000002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167.65</v>
      </c>
      <c r="D272" s="40">
        <v>168.76666666666668</v>
      </c>
      <c r="E272" s="40">
        <v>165.38333333333335</v>
      </c>
      <c r="F272" s="40">
        <v>163.11666666666667</v>
      </c>
      <c r="G272" s="40">
        <v>159.73333333333335</v>
      </c>
      <c r="H272" s="40">
        <v>171.03333333333336</v>
      </c>
      <c r="I272" s="40">
        <v>174.41666666666669</v>
      </c>
      <c r="J272" s="40">
        <v>176.68333333333337</v>
      </c>
      <c r="K272" s="31">
        <v>172.15</v>
      </c>
      <c r="L272" s="31">
        <v>166.5</v>
      </c>
      <c r="M272" s="31">
        <v>10.435449999999999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412.9</v>
      </c>
      <c r="D273" s="40">
        <v>415.4666666666667</v>
      </c>
      <c r="E273" s="40">
        <v>409.43333333333339</v>
      </c>
      <c r="F273" s="40">
        <v>405.9666666666667</v>
      </c>
      <c r="G273" s="40">
        <v>399.93333333333339</v>
      </c>
      <c r="H273" s="40">
        <v>418.93333333333339</v>
      </c>
      <c r="I273" s="40">
        <v>424.9666666666667</v>
      </c>
      <c r="J273" s="40">
        <v>428.43333333333339</v>
      </c>
      <c r="K273" s="31">
        <v>421.5</v>
      </c>
      <c r="L273" s="31">
        <v>412</v>
      </c>
      <c r="M273" s="31">
        <v>50.705620000000003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2224.8000000000002</v>
      </c>
      <c r="D274" s="40">
        <v>2239.3666666666668</v>
      </c>
      <c r="E274" s="40">
        <v>2205.4333333333334</v>
      </c>
      <c r="F274" s="40">
        <v>2186.0666666666666</v>
      </c>
      <c r="G274" s="40">
        <v>2152.1333333333332</v>
      </c>
      <c r="H274" s="40">
        <v>2258.7333333333336</v>
      </c>
      <c r="I274" s="40">
        <v>2292.666666666667</v>
      </c>
      <c r="J274" s="40">
        <v>2312.0333333333338</v>
      </c>
      <c r="K274" s="31">
        <v>2273.3000000000002</v>
      </c>
      <c r="L274" s="31">
        <v>2220</v>
      </c>
      <c r="M274" s="31">
        <v>9.4920000000000004E-2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4064.15</v>
      </c>
      <c r="D275" s="40">
        <v>4065.0499999999997</v>
      </c>
      <c r="E275" s="40">
        <v>4010.0999999999995</v>
      </c>
      <c r="F275" s="40">
        <v>3956.0499999999997</v>
      </c>
      <c r="G275" s="40">
        <v>3901.0999999999995</v>
      </c>
      <c r="H275" s="40">
        <v>4119.0999999999995</v>
      </c>
      <c r="I275" s="40">
        <v>4174.0499999999993</v>
      </c>
      <c r="J275" s="40">
        <v>4228.0999999999995</v>
      </c>
      <c r="K275" s="31">
        <v>4120</v>
      </c>
      <c r="L275" s="31">
        <v>4011</v>
      </c>
      <c r="M275" s="31">
        <v>3.2325900000000001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981.55</v>
      </c>
      <c r="D276" s="40">
        <v>989.18333333333339</v>
      </c>
      <c r="E276" s="40">
        <v>968.41666666666674</v>
      </c>
      <c r="F276" s="40">
        <v>955.2833333333333</v>
      </c>
      <c r="G276" s="40">
        <v>934.51666666666665</v>
      </c>
      <c r="H276" s="40">
        <v>1002.3166666666668</v>
      </c>
      <c r="I276" s="40">
        <v>1023.0833333333335</v>
      </c>
      <c r="J276" s="40">
        <v>1036.2166666666669</v>
      </c>
      <c r="K276" s="31">
        <v>1009.95</v>
      </c>
      <c r="L276" s="31">
        <v>976.05</v>
      </c>
      <c r="M276" s="31">
        <v>4.1347199999999997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165.55</v>
      </c>
      <c r="D277" s="40">
        <v>165.43333333333334</v>
      </c>
      <c r="E277" s="40">
        <v>163.86666666666667</v>
      </c>
      <c r="F277" s="40">
        <v>162.18333333333334</v>
      </c>
      <c r="G277" s="40">
        <v>160.61666666666667</v>
      </c>
      <c r="H277" s="40">
        <v>167.11666666666667</v>
      </c>
      <c r="I277" s="40">
        <v>168.68333333333334</v>
      </c>
      <c r="J277" s="40">
        <v>170.36666666666667</v>
      </c>
      <c r="K277" s="31">
        <v>167</v>
      </c>
      <c r="L277" s="31">
        <v>163.75</v>
      </c>
      <c r="M277" s="31">
        <v>2.3566699999999998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451.65</v>
      </c>
      <c r="D278" s="40">
        <v>454.34999999999997</v>
      </c>
      <c r="E278" s="40">
        <v>447.29999999999995</v>
      </c>
      <c r="F278" s="40">
        <v>442.95</v>
      </c>
      <c r="G278" s="40">
        <v>435.9</v>
      </c>
      <c r="H278" s="40">
        <v>458.69999999999993</v>
      </c>
      <c r="I278" s="40">
        <v>465.75</v>
      </c>
      <c r="J278" s="40">
        <v>470.09999999999991</v>
      </c>
      <c r="K278" s="31">
        <v>461.4</v>
      </c>
      <c r="L278" s="31">
        <v>450</v>
      </c>
      <c r="M278" s="31">
        <v>2.7786599999999999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966.3</v>
      </c>
      <c r="D279" s="40">
        <v>977.75</v>
      </c>
      <c r="E279" s="40">
        <v>951.55</v>
      </c>
      <c r="F279" s="40">
        <v>936.8</v>
      </c>
      <c r="G279" s="40">
        <v>910.59999999999991</v>
      </c>
      <c r="H279" s="40">
        <v>992.5</v>
      </c>
      <c r="I279" s="40">
        <v>1018.7</v>
      </c>
      <c r="J279" s="40">
        <v>1033.45</v>
      </c>
      <c r="K279" s="31">
        <v>1003.95</v>
      </c>
      <c r="L279" s="31">
        <v>963</v>
      </c>
      <c r="M279" s="31">
        <v>3.64934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298.35000000000002</v>
      </c>
      <c r="D280" s="40">
        <v>296.63333333333338</v>
      </c>
      <c r="E280" s="40">
        <v>289.66666666666674</v>
      </c>
      <c r="F280" s="40">
        <v>280.98333333333335</v>
      </c>
      <c r="G280" s="40">
        <v>274.01666666666671</v>
      </c>
      <c r="H280" s="40">
        <v>305.31666666666678</v>
      </c>
      <c r="I280" s="40">
        <v>312.28333333333336</v>
      </c>
      <c r="J280" s="40">
        <v>320.96666666666681</v>
      </c>
      <c r="K280" s="31">
        <v>303.60000000000002</v>
      </c>
      <c r="L280" s="31">
        <v>287.95</v>
      </c>
      <c r="M280" s="31">
        <v>12.978680000000001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346.25</v>
      </c>
      <c r="D281" s="40">
        <v>346.58333333333331</v>
      </c>
      <c r="E281" s="40">
        <v>339.66666666666663</v>
      </c>
      <c r="F281" s="40">
        <v>333.08333333333331</v>
      </c>
      <c r="G281" s="40">
        <v>326.16666666666663</v>
      </c>
      <c r="H281" s="40">
        <v>353.16666666666663</v>
      </c>
      <c r="I281" s="40">
        <v>360.08333333333326</v>
      </c>
      <c r="J281" s="40">
        <v>366.66666666666663</v>
      </c>
      <c r="K281" s="31">
        <v>353.5</v>
      </c>
      <c r="L281" s="31">
        <v>340</v>
      </c>
      <c r="M281" s="31">
        <v>8.2273499999999995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315.95</v>
      </c>
      <c r="D282" s="40">
        <v>316.51666666666665</v>
      </c>
      <c r="E282" s="40">
        <v>311.08333333333331</v>
      </c>
      <c r="F282" s="40">
        <v>306.21666666666664</v>
      </c>
      <c r="G282" s="40">
        <v>300.7833333333333</v>
      </c>
      <c r="H282" s="40">
        <v>321.38333333333333</v>
      </c>
      <c r="I282" s="40">
        <v>326.81666666666672</v>
      </c>
      <c r="J282" s="40">
        <v>331.68333333333334</v>
      </c>
      <c r="K282" s="31">
        <v>321.95</v>
      </c>
      <c r="L282" s="31">
        <v>311.64999999999998</v>
      </c>
      <c r="M282" s="31">
        <v>6.4733799999999997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1289.05</v>
      </c>
      <c r="D283" s="40">
        <v>1289.3666666666666</v>
      </c>
      <c r="E283" s="40">
        <v>1271.6833333333332</v>
      </c>
      <c r="F283" s="40">
        <v>1254.3166666666666</v>
      </c>
      <c r="G283" s="40">
        <v>1236.6333333333332</v>
      </c>
      <c r="H283" s="40">
        <v>1306.7333333333331</v>
      </c>
      <c r="I283" s="40">
        <v>1324.4166666666665</v>
      </c>
      <c r="J283" s="40">
        <v>1341.7833333333331</v>
      </c>
      <c r="K283" s="31">
        <v>1307.05</v>
      </c>
      <c r="L283" s="31">
        <v>1272</v>
      </c>
      <c r="M283" s="31">
        <v>0.17985999999999999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1286.2</v>
      </c>
      <c r="D284" s="40">
        <v>1276.0833333333333</v>
      </c>
      <c r="E284" s="40">
        <v>1254.1666666666665</v>
      </c>
      <c r="F284" s="40">
        <v>1222.1333333333332</v>
      </c>
      <c r="G284" s="40">
        <v>1200.2166666666665</v>
      </c>
      <c r="H284" s="40">
        <v>1308.1166666666666</v>
      </c>
      <c r="I284" s="40">
        <v>1330.0333333333331</v>
      </c>
      <c r="J284" s="40">
        <v>1362.0666666666666</v>
      </c>
      <c r="K284" s="31">
        <v>1298</v>
      </c>
      <c r="L284" s="31">
        <v>1244.05</v>
      </c>
      <c r="M284" s="31">
        <v>4.0892999999999997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414.95</v>
      </c>
      <c r="D285" s="40">
        <v>414.38333333333338</v>
      </c>
      <c r="E285" s="40">
        <v>410.76666666666677</v>
      </c>
      <c r="F285" s="40">
        <v>406.58333333333337</v>
      </c>
      <c r="G285" s="40">
        <v>402.96666666666675</v>
      </c>
      <c r="H285" s="40">
        <v>418.56666666666678</v>
      </c>
      <c r="I285" s="40">
        <v>422.18333333333345</v>
      </c>
      <c r="J285" s="40">
        <v>426.36666666666679</v>
      </c>
      <c r="K285" s="31">
        <v>418</v>
      </c>
      <c r="L285" s="31">
        <v>410.2</v>
      </c>
      <c r="M285" s="31">
        <v>4.1275300000000001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606.54999999999995</v>
      </c>
      <c r="D286" s="40">
        <v>613.2833333333333</v>
      </c>
      <c r="E286" s="40">
        <v>590.81666666666661</v>
      </c>
      <c r="F286" s="40">
        <v>575.08333333333326</v>
      </c>
      <c r="G286" s="40">
        <v>552.61666666666656</v>
      </c>
      <c r="H286" s="40">
        <v>629.01666666666665</v>
      </c>
      <c r="I286" s="40">
        <v>651.48333333333335</v>
      </c>
      <c r="J286" s="40">
        <v>667.2166666666667</v>
      </c>
      <c r="K286" s="31">
        <v>635.75</v>
      </c>
      <c r="L286" s="31">
        <v>597.54999999999995</v>
      </c>
      <c r="M286" s="31">
        <v>8.8113200000000003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47.55</v>
      </c>
      <c r="D287" s="40">
        <v>47.54999999999999</v>
      </c>
      <c r="E287" s="40">
        <v>46.699999999999982</v>
      </c>
      <c r="F287" s="40">
        <v>45.849999999999994</v>
      </c>
      <c r="G287" s="40">
        <v>44.999999999999986</v>
      </c>
      <c r="H287" s="40">
        <v>48.399999999999977</v>
      </c>
      <c r="I287" s="40">
        <v>49.249999999999986</v>
      </c>
      <c r="J287" s="40">
        <v>50.099999999999973</v>
      </c>
      <c r="K287" s="31">
        <v>48.4</v>
      </c>
      <c r="L287" s="31">
        <v>46.7</v>
      </c>
      <c r="M287" s="31">
        <v>46.376849999999997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557.5</v>
      </c>
      <c r="D288" s="40">
        <v>558.94999999999993</v>
      </c>
      <c r="E288" s="40">
        <v>554.14999999999986</v>
      </c>
      <c r="F288" s="40">
        <v>550.79999999999995</v>
      </c>
      <c r="G288" s="40">
        <v>545.99999999999989</v>
      </c>
      <c r="H288" s="40">
        <v>562.29999999999984</v>
      </c>
      <c r="I288" s="40">
        <v>567.0999999999998</v>
      </c>
      <c r="J288" s="40">
        <v>570.44999999999982</v>
      </c>
      <c r="K288" s="31">
        <v>563.75</v>
      </c>
      <c r="L288" s="31">
        <v>555.6</v>
      </c>
      <c r="M288" s="31">
        <v>1.4495100000000001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474.5</v>
      </c>
      <c r="D289" s="40">
        <v>472.3</v>
      </c>
      <c r="E289" s="40">
        <v>467.1</v>
      </c>
      <c r="F289" s="40">
        <v>459.7</v>
      </c>
      <c r="G289" s="40">
        <v>454.5</v>
      </c>
      <c r="H289" s="40">
        <v>479.70000000000005</v>
      </c>
      <c r="I289" s="40">
        <v>484.9</v>
      </c>
      <c r="J289" s="40">
        <v>492.30000000000007</v>
      </c>
      <c r="K289" s="31">
        <v>477.5</v>
      </c>
      <c r="L289" s="31">
        <v>464.9</v>
      </c>
      <c r="M289" s="31">
        <v>7.6878799999999998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1975.4</v>
      </c>
      <c r="D290" s="40">
        <v>1975.1333333333332</v>
      </c>
      <c r="E290" s="40">
        <v>1945.2666666666664</v>
      </c>
      <c r="F290" s="40">
        <v>1915.1333333333332</v>
      </c>
      <c r="G290" s="40">
        <v>1885.2666666666664</v>
      </c>
      <c r="H290" s="40">
        <v>2005.2666666666664</v>
      </c>
      <c r="I290" s="40">
        <v>2035.1333333333332</v>
      </c>
      <c r="J290" s="40">
        <v>2065.2666666666664</v>
      </c>
      <c r="K290" s="31">
        <v>2005</v>
      </c>
      <c r="L290" s="31">
        <v>1945</v>
      </c>
      <c r="M290" s="31">
        <v>23.761669999999999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90.85</v>
      </c>
      <c r="D291" s="40">
        <v>91.216666666666654</v>
      </c>
      <c r="E291" s="40">
        <v>90.283333333333303</v>
      </c>
      <c r="F291" s="40">
        <v>89.716666666666654</v>
      </c>
      <c r="G291" s="40">
        <v>88.783333333333303</v>
      </c>
      <c r="H291" s="40">
        <v>91.783333333333303</v>
      </c>
      <c r="I291" s="40">
        <v>92.716666666666669</v>
      </c>
      <c r="J291" s="40">
        <v>93.283333333333303</v>
      </c>
      <c r="K291" s="31">
        <v>92.15</v>
      </c>
      <c r="L291" s="31">
        <v>90.65</v>
      </c>
      <c r="M291" s="31">
        <v>57.757069999999999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4688.1499999999996</v>
      </c>
      <c r="D292" s="40">
        <v>4646.05</v>
      </c>
      <c r="E292" s="40">
        <v>4532.1000000000004</v>
      </c>
      <c r="F292" s="40">
        <v>4376.05</v>
      </c>
      <c r="G292" s="40">
        <v>4262.1000000000004</v>
      </c>
      <c r="H292" s="40">
        <v>4802.1000000000004</v>
      </c>
      <c r="I292" s="40">
        <v>4916.0499999999993</v>
      </c>
      <c r="J292" s="40">
        <v>5072.1000000000004</v>
      </c>
      <c r="K292" s="31">
        <v>4760</v>
      </c>
      <c r="L292" s="31">
        <v>4490</v>
      </c>
      <c r="M292" s="31">
        <v>3.6555399999999998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443.65</v>
      </c>
      <c r="D293" s="40">
        <v>443.63333333333338</v>
      </c>
      <c r="E293" s="40">
        <v>440.46666666666675</v>
      </c>
      <c r="F293" s="40">
        <v>437.28333333333336</v>
      </c>
      <c r="G293" s="40">
        <v>434.11666666666673</v>
      </c>
      <c r="H293" s="40">
        <v>446.81666666666678</v>
      </c>
      <c r="I293" s="40">
        <v>449.98333333333341</v>
      </c>
      <c r="J293" s="40">
        <v>453.1666666666668</v>
      </c>
      <c r="K293" s="31">
        <v>446.8</v>
      </c>
      <c r="L293" s="31">
        <v>440.45</v>
      </c>
      <c r="M293" s="31">
        <v>14.249269999999999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312.75</v>
      </c>
      <c r="D294" s="40">
        <v>314.13333333333333</v>
      </c>
      <c r="E294" s="40">
        <v>308.26666666666665</v>
      </c>
      <c r="F294" s="40">
        <v>303.7833333333333</v>
      </c>
      <c r="G294" s="40">
        <v>297.91666666666663</v>
      </c>
      <c r="H294" s="40">
        <v>318.61666666666667</v>
      </c>
      <c r="I294" s="40">
        <v>324.48333333333335</v>
      </c>
      <c r="J294" s="40">
        <v>328.9666666666667</v>
      </c>
      <c r="K294" s="31">
        <v>320</v>
      </c>
      <c r="L294" s="31">
        <v>309.64999999999998</v>
      </c>
      <c r="M294" s="31">
        <v>1.0504100000000001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8324.85</v>
      </c>
      <c r="D295" s="40">
        <v>8354.2833333333328</v>
      </c>
      <c r="E295" s="40">
        <v>8218.5666666666657</v>
      </c>
      <c r="F295" s="40">
        <v>8112.2833333333328</v>
      </c>
      <c r="G295" s="40">
        <v>7976.5666666666657</v>
      </c>
      <c r="H295" s="40">
        <v>8460.5666666666657</v>
      </c>
      <c r="I295" s="40">
        <v>8596.2833333333328</v>
      </c>
      <c r="J295" s="40">
        <v>8702.5666666666657</v>
      </c>
      <c r="K295" s="31">
        <v>8490</v>
      </c>
      <c r="L295" s="31">
        <v>8248</v>
      </c>
      <c r="M295" s="31">
        <v>5.3039999999999997E-2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5879.15</v>
      </c>
      <c r="D296" s="40">
        <v>5815.8</v>
      </c>
      <c r="E296" s="40">
        <v>5673.35</v>
      </c>
      <c r="F296" s="40">
        <v>5467.55</v>
      </c>
      <c r="G296" s="40">
        <v>5325.1</v>
      </c>
      <c r="H296" s="40">
        <v>6021.6</v>
      </c>
      <c r="I296" s="40">
        <v>6164.0499999999993</v>
      </c>
      <c r="J296" s="40">
        <v>6369.85</v>
      </c>
      <c r="K296" s="31">
        <v>5958.25</v>
      </c>
      <c r="L296" s="31">
        <v>5610</v>
      </c>
      <c r="M296" s="31">
        <v>3.5960999999999999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1716.9</v>
      </c>
      <c r="D297" s="40">
        <v>1726.25</v>
      </c>
      <c r="E297" s="40">
        <v>1705.65</v>
      </c>
      <c r="F297" s="40">
        <v>1694.4</v>
      </c>
      <c r="G297" s="40">
        <v>1673.8000000000002</v>
      </c>
      <c r="H297" s="40">
        <v>1737.5</v>
      </c>
      <c r="I297" s="40">
        <v>1758.1</v>
      </c>
      <c r="J297" s="40">
        <v>1769.35</v>
      </c>
      <c r="K297" s="31">
        <v>1746.85</v>
      </c>
      <c r="L297" s="31">
        <v>1715</v>
      </c>
      <c r="M297" s="31">
        <v>15.281510000000001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639.1</v>
      </c>
      <c r="D298" s="40">
        <v>641.63333333333333</v>
      </c>
      <c r="E298" s="40">
        <v>631.51666666666665</v>
      </c>
      <c r="F298" s="40">
        <v>623.93333333333328</v>
      </c>
      <c r="G298" s="40">
        <v>613.81666666666661</v>
      </c>
      <c r="H298" s="40">
        <v>649.2166666666667</v>
      </c>
      <c r="I298" s="40">
        <v>659.33333333333326</v>
      </c>
      <c r="J298" s="40">
        <v>666.91666666666674</v>
      </c>
      <c r="K298" s="31">
        <v>651.75</v>
      </c>
      <c r="L298" s="31">
        <v>634.04999999999995</v>
      </c>
      <c r="M298" s="31">
        <v>17.78154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56.2</v>
      </c>
      <c r="D299" s="40">
        <v>55.633333333333333</v>
      </c>
      <c r="E299" s="40">
        <v>54.266666666666666</v>
      </c>
      <c r="F299" s="40">
        <v>52.333333333333336</v>
      </c>
      <c r="G299" s="40">
        <v>50.966666666666669</v>
      </c>
      <c r="H299" s="40">
        <v>57.566666666666663</v>
      </c>
      <c r="I299" s="40">
        <v>58.933333333333323</v>
      </c>
      <c r="J299" s="40">
        <v>60.86666666666666</v>
      </c>
      <c r="K299" s="31">
        <v>57</v>
      </c>
      <c r="L299" s="31">
        <v>53.7</v>
      </c>
      <c r="M299" s="31">
        <v>164.28756999999999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2705.7</v>
      </c>
      <c r="D300" s="40">
        <v>2701.0333333333333</v>
      </c>
      <c r="E300" s="40">
        <v>2645.2666666666664</v>
      </c>
      <c r="F300" s="40">
        <v>2584.833333333333</v>
      </c>
      <c r="G300" s="40">
        <v>2529.0666666666662</v>
      </c>
      <c r="H300" s="40">
        <v>2761.4666666666667</v>
      </c>
      <c r="I300" s="40">
        <v>2817.233333333334</v>
      </c>
      <c r="J300" s="40">
        <v>2877.666666666667</v>
      </c>
      <c r="K300" s="31">
        <v>2756.8</v>
      </c>
      <c r="L300" s="31">
        <v>2640.6</v>
      </c>
      <c r="M300" s="31">
        <v>2.8860999999999999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958.5</v>
      </c>
      <c r="D301" s="40">
        <v>955.26666666666677</v>
      </c>
      <c r="E301" s="40">
        <v>948.53333333333353</v>
      </c>
      <c r="F301" s="40">
        <v>938.56666666666672</v>
      </c>
      <c r="G301" s="40">
        <v>931.83333333333348</v>
      </c>
      <c r="H301" s="40">
        <v>965.23333333333358</v>
      </c>
      <c r="I301" s="40">
        <v>971.96666666666692</v>
      </c>
      <c r="J301" s="40">
        <v>981.93333333333362</v>
      </c>
      <c r="K301" s="31">
        <v>962</v>
      </c>
      <c r="L301" s="31">
        <v>945.3</v>
      </c>
      <c r="M301" s="31">
        <v>6.2580299999999998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3692.75</v>
      </c>
      <c r="D302" s="40">
        <v>3686.5833333333335</v>
      </c>
      <c r="E302" s="40">
        <v>3635.166666666667</v>
      </c>
      <c r="F302" s="40">
        <v>3577.5833333333335</v>
      </c>
      <c r="G302" s="40">
        <v>3526.166666666667</v>
      </c>
      <c r="H302" s="40">
        <v>3744.166666666667</v>
      </c>
      <c r="I302" s="40">
        <v>3795.5833333333339</v>
      </c>
      <c r="J302" s="40">
        <v>3853.166666666667</v>
      </c>
      <c r="K302" s="31">
        <v>3738</v>
      </c>
      <c r="L302" s="31">
        <v>3629</v>
      </c>
      <c r="M302" s="31">
        <v>0.37890000000000001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788.1</v>
      </c>
      <c r="D303" s="40">
        <v>791.08333333333337</v>
      </c>
      <c r="E303" s="40">
        <v>782.16666666666674</v>
      </c>
      <c r="F303" s="40">
        <v>776.23333333333335</v>
      </c>
      <c r="G303" s="40">
        <v>767.31666666666672</v>
      </c>
      <c r="H303" s="40">
        <v>797.01666666666677</v>
      </c>
      <c r="I303" s="40">
        <v>805.93333333333351</v>
      </c>
      <c r="J303" s="40">
        <v>811.86666666666679</v>
      </c>
      <c r="K303" s="31">
        <v>800</v>
      </c>
      <c r="L303" s="31">
        <v>785.15</v>
      </c>
      <c r="M303" s="31">
        <v>0.19724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44.9</v>
      </c>
      <c r="D304" s="40">
        <v>44.916666666666664</v>
      </c>
      <c r="E304" s="40">
        <v>44.333333333333329</v>
      </c>
      <c r="F304" s="40">
        <v>43.766666666666666</v>
      </c>
      <c r="G304" s="40">
        <v>43.18333333333333</v>
      </c>
      <c r="H304" s="40">
        <v>45.483333333333327</v>
      </c>
      <c r="I304" s="40">
        <v>46.066666666666656</v>
      </c>
      <c r="J304" s="40">
        <v>46.633333333333326</v>
      </c>
      <c r="K304" s="31">
        <v>45.5</v>
      </c>
      <c r="L304" s="31">
        <v>44.35</v>
      </c>
      <c r="M304" s="31">
        <v>22.57396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166</v>
      </c>
      <c r="D305" s="40">
        <v>166.35</v>
      </c>
      <c r="E305" s="40">
        <v>164.89999999999998</v>
      </c>
      <c r="F305" s="40">
        <v>163.79999999999998</v>
      </c>
      <c r="G305" s="40">
        <v>162.34999999999997</v>
      </c>
      <c r="H305" s="40">
        <v>167.45</v>
      </c>
      <c r="I305" s="40">
        <v>168.89999999999998</v>
      </c>
      <c r="J305" s="40">
        <v>170</v>
      </c>
      <c r="K305" s="31">
        <v>167.8</v>
      </c>
      <c r="L305" s="31">
        <v>165.25</v>
      </c>
      <c r="M305" s="31">
        <v>4.8271899999999999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84932.9</v>
      </c>
      <c r="D306" s="40">
        <v>85734.45</v>
      </c>
      <c r="E306" s="40">
        <v>83918.9</v>
      </c>
      <c r="F306" s="40">
        <v>82904.899999999994</v>
      </c>
      <c r="G306" s="40">
        <v>81089.349999999991</v>
      </c>
      <c r="H306" s="40">
        <v>86748.45</v>
      </c>
      <c r="I306" s="40">
        <v>88564.000000000015</v>
      </c>
      <c r="J306" s="40">
        <v>89578</v>
      </c>
      <c r="K306" s="31">
        <v>87550</v>
      </c>
      <c r="L306" s="31">
        <v>84720.45</v>
      </c>
      <c r="M306" s="31">
        <v>0.28671000000000002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1070.3</v>
      </c>
      <c r="D307" s="40">
        <v>1070.6000000000001</v>
      </c>
      <c r="E307" s="40">
        <v>1065.7000000000003</v>
      </c>
      <c r="F307" s="40">
        <v>1061.1000000000001</v>
      </c>
      <c r="G307" s="40">
        <v>1056.2000000000003</v>
      </c>
      <c r="H307" s="40">
        <v>1075.2000000000003</v>
      </c>
      <c r="I307" s="40">
        <v>1080.1000000000004</v>
      </c>
      <c r="J307" s="40">
        <v>1084.7000000000003</v>
      </c>
      <c r="K307" s="31">
        <v>1075.5</v>
      </c>
      <c r="L307" s="31">
        <v>1066</v>
      </c>
      <c r="M307" s="31">
        <v>2.7567599999999999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4709.75</v>
      </c>
      <c r="D308" s="40">
        <v>4719.9333333333334</v>
      </c>
      <c r="E308" s="40">
        <v>4670.8666666666668</v>
      </c>
      <c r="F308" s="40">
        <v>4631.9833333333336</v>
      </c>
      <c r="G308" s="40">
        <v>4582.916666666667</v>
      </c>
      <c r="H308" s="40">
        <v>4758.8166666666666</v>
      </c>
      <c r="I308" s="40">
        <v>4807.8833333333341</v>
      </c>
      <c r="J308" s="40">
        <v>4846.7666666666664</v>
      </c>
      <c r="K308" s="31">
        <v>4769</v>
      </c>
      <c r="L308" s="31">
        <v>4681.05</v>
      </c>
      <c r="M308" s="31">
        <v>3.7699999999999997E-2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395.55</v>
      </c>
      <c r="D309" s="40">
        <v>394.7166666666667</v>
      </c>
      <c r="E309" s="40">
        <v>375.43333333333339</v>
      </c>
      <c r="F309" s="40">
        <v>355.31666666666672</v>
      </c>
      <c r="G309" s="40">
        <v>336.03333333333342</v>
      </c>
      <c r="H309" s="40">
        <v>414.83333333333337</v>
      </c>
      <c r="I309" s="40">
        <v>434.11666666666667</v>
      </c>
      <c r="J309" s="40">
        <v>454.23333333333335</v>
      </c>
      <c r="K309" s="31">
        <v>414</v>
      </c>
      <c r="L309" s="31">
        <v>374.6</v>
      </c>
      <c r="M309" s="31">
        <v>13.483090000000001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185</v>
      </c>
      <c r="D310" s="40">
        <v>185.26666666666665</v>
      </c>
      <c r="E310" s="40">
        <v>183.5333333333333</v>
      </c>
      <c r="F310" s="40">
        <v>182.06666666666666</v>
      </c>
      <c r="G310" s="40">
        <v>180.33333333333331</v>
      </c>
      <c r="H310" s="40">
        <v>186.73333333333329</v>
      </c>
      <c r="I310" s="40">
        <v>188.46666666666664</v>
      </c>
      <c r="J310" s="40">
        <v>189.93333333333328</v>
      </c>
      <c r="K310" s="31">
        <v>187</v>
      </c>
      <c r="L310" s="31">
        <v>183.8</v>
      </c>
      <c r="M310" s="31">
        <v>17.16675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895.6</v>
      </c>
      <c r="D311" s="40">
        <v>892.36666666666667</v>
      </c>
      <c r="E311" s="40">
        <v>882.23333333333335</v>
      </c>
      <c r="F311" s="40">
        <v>868.86666666666667</v>
      </c>
      <c r="G311" s="40">
        <v>858.73333333333335</v>
      </c>
      <c r="H311" s="40">
        <v>905.73333333333335</v>
      </c>
      <c r="I311" s="40">
        <v>915.86666666666679</v>
      </c>
      <c r="J311" s="40">
        <v>929.23333333333335</v>
      </c>
      <c r="K311" s="31">
        <v>902.5</v>
      </c>
      <c r="L311" s="31">
        <v>879</v>
      </c>
      <c r="M311" s="31">
        <v>54.93159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244.25</v>
      </c>
      <c r="D312" s="40">
        <v>245.46666666666667</v>
      </c>
      <c r="E312" s="40">
        <v>241.78333333333333</v>
      </c>
      <c r="F312" s="40">
        <v>239.31666666666666</v>
      </c>
      <c r="G312" s="40">
        <v>235.63333333333333</v>
      </c>
      <c r="H312" s="40">
        <v>247.93333333333334</v>
      </c>
      <c r="I312" s="40">
        <v>251.61666666666667</v>
      </c>
      <c r="J312" s="40">
        <v>254.08333333333334</v>
      </c>
      <c r="K312" s="31">
        <v>249.15</v>
      </c>
      <c r="L312" s="31">
        <v>243</v>
      </c>
      <c r="M312" s="31">
        <v>1.4154599999999999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241.5</v>
      </c>
      <c r="D313" s="40">
        <v>242.03333333333333</v>
      </c>
      <c r="E313" s="40">
        <v>237.96666666666667</v>
      </c>
      <c r="F313" s="40">
        <v>234.43333333333334</v>
      </c>
      <c r="G313" s="40">
        <v>230.36666666666667</v>
      </c>
      <c r="H313" s="40">
        <v>245.56666666666666</v>
      </c>
      <c r="I313" s="40">
        <v>249.63333333333333</v>
      </c>
      <c r="J313" s="40">
        <v>253.16666666666666</v>
      </c>
      <c r="K313" s="31">
        <v>246.1</v>
      </c>
      <c r="L313" s="31">
        <v>238.5</v>
      </c>
      <c r="M313" s="31">
        <v>4.9526300000000001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742.55</v>
      </c>
      <c r="D314" s="40">
        <v>745</v>
      </c>
      <c r="E314" s="40">
        <v>733.55</v>
      </c>
      <c r="F314" s="40">
        <v>724.55</v>
      </c>
      <c r="G314" s="40">
        <v>713.09999999999991</v>
      </c>
      <c r="H314" s="40">
        <v>754</v>
      </c>
      <c r="I314" s="40">
        <v>765.45</v>
      </c>
      <c r="J314" s="40">
        <v>774.45</v>
      </c>
      <c r="K314" s="31">
        <v>756.45</v>
      </c>
      <c r="L314" s="31">
        <v>736</v>
      </c>
      <c r="M314" s="31">
        <v>0.67947000000000002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193.45</v>
      </c>
      <c r="D315" s="40">
        <v>194.26666666666665</v>
      </c>
      <c r="E315" s="40">
        <v>191.68333333333331</v>
      </c>
      <c r="F315" s="40">
        <v>189.91666666666666</v>
      </c>
      <c r="G315" s="40">
        <v>187.33333333333331</v>
      </c>
      <c r="H315" s="40">
        <v>196.0333333333333</v>
      </c>
      <c r="I315" s="40">
        <v>198.61666666666667</v>
      </c>
      <c r="J315" s="40">
        <v>200.3833333333333</v>
      </c>
      <c r="K315" s="31">
        <v>196.85</v>
      </c>
      <c r="L315" s="31">
        <v>192.5</v>
      </c>
      <c r="M315" s="31">
        <v>32.721600000000002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50.8</v>
      </c>
      <c r="D316" s="40">
        <v>51.033333333333331</v>
      </c>
      <c r="E316" s="40">
        <v>50.316666666666663</v>
      </c>
      <c r="F316" s="40">
        <v>49.833333333333329</v>
      </c>
      <c r="G316" s="40">
        <v>49.11666666666666</v>
      </c>
      <c r="H316" s="40">
        <v>51.516666666666666</v>
      </c>
      <c r="I316" s="40">
        <v>52.233333333333334</v>
      </c>
      <c r="J316" s="40">
        <v>52.716666666666669</v>
      </c>
      <c r="K316" s="31">
        <v>51.75</v>
      </c>
      <c r="L316" s="31">
        <v>50.55</v>
      </c>
      <c r="M316" s="31">
        <v>20.600840000000002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570.35</v>
      </c>
      <c r="D317" s="40">
        <v>568.31666666666661</v>
      </c>
      <c r="E317" s="40">
        <v>563.63333333333321</v>
      </c>
      <c r="F317" s="40">
        <v>556.91666666666663</v>
      </c>
      <c r="G317" s="40">
        <v>552.23333333333323</v>
      </c>
      <c r="H317" s="40">
        <v>575.03333333333319</v>
      </c>
      <c r="I317" s="40">
        <v>579.71666666666658</v>
      </c>
      <c r="J317" s="40">
        <v>586.43333333333317</v>
      </c>
      <c r="K317" s="31">
        <v>573</v>
      </c>
      <c r="L317" s="31">
        <v>561.6</v>
      </c>
      <c r="M317" s="31">
        <v>14.244809999999999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7700.8</v>
      </c>
      <c r="D318" s="40">
        <v>7645.1333333333341</v>
      </c>
      <c r="E318" s="40">
        <v>7475.4666666666681</v>
      </c>
      <c r="F318" s="40">
        <v>7250.1333333333341</v>
      </c>
      <c r="G318" s="40">
        <v>7080.4666666666681</v>
      </c>
      <c r="H318" s="40">
        <v>7870.4666666666681</v>
      </c>
      <c r="I318" s="40">
        <v>8040.1333333333341</v>
      </c>
      <c r="J318" s="40">
        <v>8265.4666666666672</v>
      </c>
      <c r="K318" s="31">
        <v>7814.8</v>
      </c>
      <c r="L318" s="31">
        <v>7419.8</v>
      </c>
      <c r="M318" s="31">
        <v>10.695360000000001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994.95</v>
      </c>
      <c r="D319" s="40">
        <v>996.06666666666661</v>
      </c>
      <c r="E319" s="40">
        <v>984.38333333333321</v>
      </c>
      <c r="F319" s="40">
        <v>973.81666666666661</v>
      </c>
      <c r="G319" s="40">
        <v>962.13333333333321</v>
      </c>
      <c r="H319" s="40">
        <v>1006.6333333333332</v>
      </c>
      <c r="I319" s="40">
        <v>1018.3166666666666</v>
      </c>
      <c r="J319" s="40">
        <v>1028.8833333333332</v>
      </c>
      <c r="K319" s="31">
        <v>1007.75</v>
      </c>
      <c r="L319" s="31">
        <v>985.5</v>
      </c>
      <c r="M319" s="31">
        <v>6.7670300000000001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348.35</v>
      </c>
      <c r="D320" s="40">
        <v>349.7833333333333</v>
      </c>
      <c r="E320" s="40">
        <v>344.11666666666662</v>
      </c>
      <c r="F320" s="40">
        <v>339.88333333333333</v>
      </c>
      <c r="G320" s="40">
        <v>334.21666666666664</v>
      </c>
      <c r="H320" s="40">
        <v>354.01666666666659</v>
      </c>
      <c r="I320" s="40">
        <v>359.68333333333334</v>
      </c>
      <c r="J320" s="40">
        <v>363.91666666666657</v>
      </c>
      <c r="K320" s="31">
        <v>355.45</v>
      </c>
      <c r="L320" s="31">
        <v>345.55</v>
      </c>
      <c r="M320" s="31">
        <v>11.31648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261.8</v>
      </c>
      <c r="D321" s="40">
        <v>263.93333333333334</v>
      </c>
      <c r="E321" s="40">
        <v>258.86666666666667</v>
      </c>
      <c r="F321" s="40">
        <v>255.93333333333334</v>
      </c>
      <c r="G321" s="40">
        <v>250.86666666666667</v>
      </c>
      <c r="H321" s="40">
        <v>266.86666666666667</v>
      </c>
      <c r="I321" s="40">
        <v>271.93333333333339</v>
      </c>
      <c r="J321" s="40">
        <v>274.86666666666667</v>
      </c>
      <c r="K321" s="31">
        <v>269</v>
      </c>
      <c r="L321" s="31">
        <v>261</v>
      </c>
      <c r="M321" s="31">
        <v>7.2196600000000002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2834.85</v>
      </c>
      <c r="D322" s="40">
        <v>2844.0166666666664</v>
      </c>
      <c r="E322" s="40">
        <v>2792.8833333333328</v>
      </c>
      <c r="F322" s="40">
        <v>2750.9166666666665</v>
      </c>
      <c r="G322" s="40">
        <v>2699.7833333333328</v>
      </c>
      <c r="H322" s="40">
        <v>2885.9833333333327</v>
      </c>
      <c r="I322" s="40">
        <v>2937.1166666666659</v>
      </c>
      <c r="J322" s="40">
        <v>2979.0833333333326</v>
      </c>
      <c r="K322" s="31">
        <v>2895.15</v>
      </c>
      <c r="L322" s="31">
        <v>2802.05</v>
      </c>
      <c r="M322" s="31">
        <v>1.2647299999999999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4275.6000000000004</v>
      </c>
      <c r="D323" s="40">
        <v>4290.3666666666668</v>
      </c>
      <c r="E323" s="40">
        <v>4160.7333333333336</v>
      </c>
      <c r="F323" s="40">
        <v>4045.8666666666668</v>
      </c>
      <c r="G323" s="40">
        <v>3916.2333333333336</v>
      </c>
      <c r="H323" s="40">
        <v>4405.2333333333336</v>
      </c>
      <c r="I323" s="40">
        <v>4534.8666666666668</v>
      </c>
      <c r="J323" s="40">
        <v>4649.7333333333336</v>
      </c>
      <c r="K323" s="31">
        <v>4420</v>
      </c>
      <c r="L323" s="31">
        <v>4175.5</v>
      </c>
      <c r="M323" s="31">
        <v>13.33799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138.80000000000001</v>
      </c>
      <c r="D324" s="40">
        <v>137.29999999999998</v>
      </c>
      <c r="E324" s="40">
        <v>134.59999999999997</v>
      </c>
      <c r="F324" s="40">
        <v>130.39999999999998</v>
      </c>
      <c r="G324" s="40">
        <v>127.69999999999996</v>
      </c>
      <c r="H324" s="40">
        <v>141.49999999999997</v>
      </c>
      <c r="I324" s="40">
        <v>144.19999999999996</v>
      </c>
      <c r="J324" s="40">
        <v>148.39999999999998</v>
      </c>
      <c r="K324" s="31">
        <v>140</v>
      </c>
      <c r="L324" s="31">
        <v>133.1</v>
      </c>
      <c r="M324" s="31">
        <v>19.969429999999999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775.5</v>
      </c>
      <c r="D325" s="40">
        <v>776.08333333333337</v>
      </c>
      <c r="E325" s="40">
        <v>762.2166666666667</v>
      </c>
      <c r="F325" s="40">
        <v>748.93333333333328</v>
      </c>
      <c r="G325" s="40">
        <v>735.06666666666661</v>
      </c>
      <c r="H325" s="40">
        <v>789.36666666666679</v>
      </c>
      <c r="I325" s="40">
        <v>803.23333333333335</v>
      </c>
      <c r="J325" s="40">
        <v>816.51666666666688</v>
      </c>
      <c r="K325" s="31">
        <v>789.95</v>
      </c>
      <c r="L325" s="31">
        <v>762.8</v>
      </c>
      <c r="M325" s="31">
        <v>2.8201900000000002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196.55</v>
      </c>
      <c r="D326" s="40">
        <v>197.01666666666665</v>
      </c>
      <c r="E326" s="40">
        <v>193.68333333333331</v>
      </c>
      <c r="F326" s="40">
        <v>190.81666666666666</v>
      </c>
      <c r="G326" s="40">
        <v>187.48333333333332</v>
      </c>
      <c r="H326" s="40">
        <v>199.8833333333333</v>
      </c>
      <c r="I326" s="40">
        <v>203.21666666666667</v>
      </c>
      <c r="J326" s="40">
        <v>206.08333333333329</v>
      </c>
      <c r="K326" s="31">
        <v>200.35</v>
      </c>
      <c r="L326" s="31">
        <v>194.15</v>
      </c>
      <c r="M326" s="31">
        <v>5.90029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908.9</v>
      </c>
      <c r="D327" s="40">
        <v>898.48333333333323</v>
      </c>
      <c r="E327" s="40">
        <v>879.46666666666647</v>
      </c>
      <c r="F327" s="40">
        <v>850.03333333333319</v>
      </c>
      <c r="G327" s="40">
        <v>831.01666666666642</v>
      </c>
      <c r="H327" s="40">
        <v>927.91666666666652</v>
      </c>
      <c r="I327" s="40">
        <v>946.93333333333317</v>
      </c>
      <c r="J327" s="40">
        <v>976.36666666666656</v>
      </c>
      <c r="K327" s="31">
        <v>917.5</v>
      </c>
      <c r="L327" s="31">
        <v>869.05</v>
      </c>
      <c r="M327" s="31">
        <v>9.6227499999999999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3104.8</v>
      </c>
      <c r="D328" s="40">
        <v>3083.4500000000003</v>
      </c>
      <c r="E328" s="40">
        <v>2966.9000000000005</v>
      </c>
      <c r="F328" s="40">
        <v>2829.0000000000005</v>
      </c>
      <c r="G328" s="40">
        <v>2712.4500000000007</v>
      </c>
      <c r="H328" s="40">
        <v>3221.3500000000004</v>
      </c>
      <c r="I328" s="40">
        <v>3337.9000000000005</v>
      </c>
      <c r="J328" s="40">
        <v>3475.8</v>
      </c>
      <c r="K328" s="31">
        <v>3200</v>
      </c>
      <c r="L328" s="31">
        <v>2945.55</v>
      </c>
      <c r="M328" s="31">
        <v>12.95172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2032.7</v>
      </c>
      <c r="D329" s="40">
        <v>2020.5</v>
      </c>
      <c r="E329" s="40">
        <v>1953.4</v>
      </c>
      <c r="F329" s="40">
        <v>1874.1000000000001</v>
      </c>
      <c r="G329" s="40">
        <v>1807.0000000000002</v>
      </c>
      <c r="H329" s="40">
        <v>2099.8000000000002</v>
      </c>
      <c r="I329" s="40">
        <v>2166.9000000000005</v>
      </c>
      <c r="J329" s="40">
        <v>2246.1999999999998</v>
      </c>
      <c r="K329" s="31">
        <v>2087.6</v>
      </c>
      <c r="L329" s="31">
        <v>1941.2</v>
      </c>
      <c r="M329" s="31">
        <v>33.302430000000001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1533.75</v>
      </c>
      <c r="D330" s="40">
        <v>1534.7</v>
      </c>
      <c r="E330" s="40">
        <v>1510.95</v>
      </c>
      <c r="F330" s="40">
        <v>1488.15</v>
      </c>
      <c r="G330" s="40">
        <v>1464.4</v>
      </c>
      <c r="H330" s="40">
        <v>1557.5</v>
      </c>
      <c r="I330" s="40">
        <v>1581.25</v>
      </c>
      <c r="J330" s="40">
        <v>1604.05</v>
      </c>
      <c r="K330" s="31">
        <v>1558.45</v>
      </c>
      <c r="L330" s="31">
        <v>1511.9</v>
      </c>
      <c r="M330" s="31">
        <v>6.4479300000000004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893.4</v>
      </c>
      <c r="D331" s="40">
        <v>894.76666666666677</v>
      </c>
      <c r="E331" s="40">
        <v>879.28333333333353</v>
      </c>
      <c r="F331" s="40">
        <v>865.16666666666674</v>
      </c>
      <c r="G331" s="40">
        <v>849.68333333333351</v>
      </c>
      <c r="H331" s="40">
        <v>908.88333333333355</v>
      </c>
      <c r="I331" s="40">
        <v>924.3666666666669</v>
      </c>
      <c r="J331" s="40">
        <v>938.48333333333358</v>
      </c>
      <c r="K331" s="31">
        <v>910.25</v>
      </c>
      <c r="L331" s="31">
        <v>880.65</v>
      </c>
      <c r="M331" s="31">
        <v>0.72243000000000002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48.6</v>
      </c>
      <c r="D332" s="40">
        <v>48.1</v>
      </c>
      <c r="E332" s="40">
        <v>47.300000000000004</v>
      </c>
      <c r="F332" s="40">
        <v>46</v>
      </c>
      <c r="G332" s="40">
        <v>45.2</v>
      </c>
      <c r="H332" s="40">
        <v>49.400000000000006</v>
      </c>
      <c r="I332" s="40">
        <v>50.2</v>
      </c>
      <c r="J332" s="40">
        <v>51.500000000000007</v>
      </c>
      <c r="K332" s="31">
        <v>48.9</v>
      </c>
      <c r="L332" s="31">
        <v>46.8</v>
      </c>
      <c r="M332" s="31">
        <v>98.297079999999994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83.55</v>
      </c>
      <c r="D333" s="40">
        <v>84.016666666666666</v>
      </c>
      <c r="E333" s="40">
        <v>82.583333333333329</v>
      </c>
      <c r="F333" s="40">
        <v>81.61666666666666</v>
      </c>
      <c r="G333" s="40">
        <v>80.183333333333323</v>
      </c>
      <c r="H333" s="40">
        <v>84.983333333333334</v>
      </c>
      <c r="I333" s="40">
        <v>86.416666666666671</v>
      </c>
      <c r="J333" s="40">
        <v>87.38333333333334</v>
      </c>
      <c r="K333" s="31">
        <v>85.45</v>
      </c>
      <c r="L333" s="31">
        <v>83.05</v>
      </c>
      <c r="M333" s="31">
        <v>32.487200000000001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654.5</v>
      </c>
      <c r="D334" s="40">
        <v>660.25</v>
      </c>
      <c r="E334" s="40">
        <v>645.5</v>
      </c>
      <c r="F334" s="40">
        <v>636.5</v>
      </c>
      <c r="G334" s="40">
        <v>621.75</v>
      </c>
      <c r="H334" s="40">
        <v>669.25</v>
      </c>
      <c r="I334" s="40">
        <v>684</v>
      </c>
      <c r="J334" s="40">
        <v>693</v>
      </c>
      <c r="K334" s="31">
        <v>675</v>
      </c>
      <c r="L334" s="31">
        <v>651.25</v>
      </c>
      <c r="M334" s="31">
        <v>0.85419999999999996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30.55</v>
      </c>
      <c r="D335" s="40">
        <v>30.649999999999995</v>
      </c>
      <c r="E335" s="40">
        <v>30.29999999999999</v>
      </c>
      <c r="F335" s="40">
        <v>30.049999999999994</v>
      </c>
      <c r="G335" s="40">
        <v>29.699999999999989</v>
      </c>
      <c r="H335" s="40">
        <v>30.899999999999991</v>
      </c>
      <c r="I335" s="40">
        <v>31.249999999999993</v>
      </c>
      <c r="J335" s="40">
        <v>31.499999999999993</v>
      </c>
      <c r="K335" s="31">
        <v>31</v>
      </c>
      <c r="L335" s="31">
        <v>30.4</v>
      </c>
      <c r="M335" s="31">
        <v>74.803250000000006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70.45</v>
      </c>
      <c r="D336" s="40">
        <v>71.000000000000014</v>
      </c>
      <c r="E336" s="40">
        <v>69.100000000000023</v>
      </c>
      <c r="F336" s="40">
        <v>67.750000000000014</v>
      </c>
      <c r="G336" s="40">
        <v>65.850000000000023</v>
      </c>
      <c r="H336" s="40">
        <v>72.350000000000023</v>
      </c>
      <c r="I336" s="40">
        <v>74.250000000000028</v>
      </c>
      <c r="J336" s="40">
        <v>75.600000000000023</v>
      </c>
      <c r="K336" s="31">
        <v>72.900000000000006</v>
      </c>
      <c r="L336" s="31">
        <v>69.650000000000006</v>
      </c>
      <c r="M336" s="31">
        <v>138.16938999999999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153.05000000000001</v>
      </c>
      <c r="D337" s="40">
        <v>151.01666666666668</v>
      </c>
      <c r="E337" s="40">
        <v>148.03333333333336</v>
      </c>
      <c r="F337" s="40">
        <v>143.01666666666668</v>
      </c>
      <c r="G337" s="40">
        <v>140.03333333333336</v>
      </c>
      <c r="H337" s="40">
        <v>156.03333333333336</v>
      </c>
      <c r="I337" s="40">
        <v>159.01666666666665</v>
      </c>
      <c r="J337" s="40">
        <v>164.03333333333336</v>
      </c>
      <c r="K337" s="31">
        <v>154</v>
      </c>
      <c r="L337" s="31">
        <v>146</v>
      </c>
      <c r="M337" s="31">
        <v>275.37045000000001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314.05</v>
      </c>
      <c r="D338" s="40">
        <v>312.28333333333336</v>
      </c>
      <c r="E338" s="40">
        <v>308.76666666666671</v>
      </c>
      <c r="F338" s="40">
        <v>303.48333333333335</v>
      </c>
      <c r="G338" s="40">
        <v>299.9666666666667</v>
      </c>
      <c r="H338" s="40">
        <v>317.56666666666672</v>
      </c>
      <c r="I338" s="40">
        <v>321.08333333333337</v>
      </c>
      <c r="J338" s="40">
        <v>326.36666666666673</v>
      </c>
      <c r="K338" s="31">
        <v>315.8</v>
      </c>
      <c r="L338" s="31">
        <v>307</v>
      </c>
      <c r="M338" s="31">
        <v>19.529640000000001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144.80000000000001</v>
      </c>
      <c r="D339" s="40">
        <v>144.33333333333334</v>
      </c>
      <c r="E339" s="40">
        <v>141.91666666666669</v>
      </c>
      <c r="F339" s="40">
        <v>139.03333333333333</v>
      </c>
      <c r="G339" s="40">
        <v>136.61666666666667</v>
      </c>
      <c r="H339" s="40">
        <v>147.2166666666667</v>
      </c>
      <c r="I339" s="40">
        <v>149.63333333333338</v>
      </c>
      <c r="J339" s="40">
        <v>152.51666666666671</v>
      </c>
      <c r="K339" s="31">
        <v>146.75</v>
      </c>
      <c r="L339" s="31">
        <v>141.44999999999999</v>
      </c>
      <c r="M339" s="31">
        <v>174.49923000000001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495.35</v>
      </c>
      <c r="D340" s="40">
        <v>499.06666666666666</v>
      </c>
      <c r="E340" s="40">
        <v>488.2833333333333</v>
      </c>
      <c r="F340" s="40">
        <v>481.21666666666664</v>
      </c>
      <c r="G340" s="40">
        <v>470.43333333333328</v>
      </c>
      <c r="H340" s="40">
        <v>506.13333333333333</v>
      </c>
      <c r="I340" s="40">
        <v>516.91666666666674</v>
      </c>
      <c r="J340" s="40">
        <v>523.98333333333335</v>
      </c>
      <c r="K340" s="31">
        <v>509.85</v>
      </c>
      <c r="L340" s="31">
        <v>492</v>
      </c>
      <c r="M340" s="31">
        <v>0.84448999999999996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96.35</v>
      </c>
      <c r="D341" s="40">
        <v>96.866666666666674</v>
      </c>
      <c r="E341" s="40">
        <v>95.483333333333348</v>
      </c>
      <c r="F341" s="40">
        <v>94.616666666666674</v>
      </c>
      <c r="G341" s="40">
        <v>93.233333333333348</v>
      </c>
      <c r="H341" s="40">
        <v>97.733333333333348</v>
      </c>
      <c r="I341" s="40">
        <v>99.116666666666674</v>
      </c>
      <c r="J341" s="40">
        <v>99.983333333333348</v>
      </c>
      <c r="K341" s="31">
        <v>98.25</v>
      </c>
      <c r="L341" s="31">
        <v>96</v>
      </c>
      <c r="M341" s="31">
        <v>153.92017999999999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58.9</v>
      </c>
      <c r="D342" s="40">
        <v>59.183333333333337</v>
      </c>
      <c r="E342" s="40">
        <v>58.416666666666671</v>
      </c>
      <c r="F342" s="40">
        <v>57.933333333333337</v>
      </c>
      <c r="G342" s="40">
        <v>57.166666666666671</v>
      </c>
      <c r="H342" s="40">
        <v>59.666666666666671</v>
      </c>
      <c r="I342" s="40">
        <v>60.433333333333337</v>
      </c>
      <c r="J342" s="40">
        <v>60.916666666666671</v>
      </c>
      <c r="K342" s="31">
        <v>59.95</v>
      </c>
      <c r="L342" s="31">
        <v>58.7</v>
      </c>
      <c r="M342" s="31">
        <v>7.8047700000000004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3929.55</v>
      </c>
      <c r="D343" s="40">
        <v>3963.1333333333332</v>
      </c>
      <c r="E343" s="40">
        <v>3875.3166666666666</v>
      </c>
      <c r="F343" s="40">
        <v>3821.0833333333335</v>
      </c>
      <c r="G343" s="40">
        <v>3733.2666666666669</v>
      </c>
      <c r="H343" s="40">
        <v>4017.3666666666663</v>
      </c>
      <c r="I343" s="40">
        <v>4105.1833333333325</v>
      </c>
      <c r="J343" s="40">
        <v>4159.4166666666661</v>
      </c>
      <c r="K343" s="31">
        <v>4050.95</v>
      </c>
      <c r="L343" s="31">
        <v>3908.9</v>
      </c>
      <c r="M343" s="31">
        <v>1.9092100000000001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19084.650000000001</v>
      </c>
      <c r="D344" s="40">
        <v>19094.266666666666</v>
      </c>
      <c r="E344" s="40">
        <v>18993.033333333333</v>
      </c>
      <c r="F344" s="40">
        <v>18901.416666666668</v>
      </c>
      <c r="G344" s="40">
        <v>18800.183333333334</v>
      </c>
      <c r="H344" s="40">
        <v>19185.883333333331</v>
      </c>
      <c r="I344" s="40">
        <v>19287.116666666661</v>
      </c>
      <c r="J344" s="40">
        <v>19378.73333333333</v>
      </c>
      <c r="K344" s="31">
        <v>19195.5</v>
      </c>
      <c r="L344" s="31">
        <v>19002.650000000001</v>
      </c>
      <c r="M344" s="31">
        <v>0.38801999999999998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61.05</v>
      </c>
      <c r="D345" s="40">
        <v>61.1</v>
      </c>
      <c r="E345" s="40">
        <v>60.45</v>
      </c>
      <c r="F345" s="40">
        <v>59.85</v>
      </c>
      <c r="G345" s="40">
        <v>59.2</v>
      </c>
      <c r="H345" s="40">
        <v>61.7</v>
      </c>
      <c r="I345" s="40">
        <v>62.349999999999994</v>
      </c>
      <c r="J345" s="40">
        <v>62.95</v>
      </c>
      <c r="K345" s="31">
        <v>61.75</v>
      </c>
      <c r="L345" s="31">
        <v>60.5</v>
      </c>
      <c r="M345" s="31">
        <v>9.6072900000000008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2676.25</v>
      </c>
      <c r="D346" s="40">
        <v>2677.0833333333335</v>
      </c>
      <c r="E346" s="40">
        <v>2629.166666666667</v>
      </c>
      <c r="F346" s="40">
        <v>2582.0833333333335</v>
      </c>
      <c r="G346" s="40">
        <v>2534.166666666667</v>
      </c>
      <c r="H346" s="40">
        <v>2724.166666666667</v>
      </c>
      <c r="I346" s="40">
        <v>2772.0833333333339</v>
      </c>
      <c r="J346" s="40">
        <v>2819.166666666667</v>
      </c>
      <c r="K346" s="31">
        <v>2725</v>
      </c>
      <c r="L346" s="31">
        <v>2630</v>
      </c>
      <c r="M346" s="31">
        <v>0.17063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444.4</v>
      </c>
      <c r="D347" s="40">
        <v>446.2</v>
      </c>
      <c r="E347" s="40">
        <v>438.4</v>
      </c>
      <c r="F347" s="40">
        <v>432.4</v>
      </c>
      <c r="G347" s="40">
        <v>424.59999999999997</v>
      </c>
      <c r="H347" s="40">
        <v>452.2</v>
      </c>
      <c r="I347" s="40">
        <v>460.00000000000006</v>
      </c>
      <c r="J347" s="40">
        <v>466</v>
      </c>
      <c r="K347" s="31">
        <v>454</v>
      </c>
      <c r="L347" s="31">
        <v>440.2</v>
      </c>
      <c r="M347" s="31">
        <v>10.12771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962.65</v>
      </c>
      <c r="D348" s="40">
        <v>957.5333333333333</v>
      </c>
      <c r="E348" s="40">
        <v>917.66666666666663</v>
      </c>
      <c r="F348" s="40">
        <v>872.68333333333328</v>
      </c>
      <c r="G348" s="40">
        <v>832.81666666666661</v>
      </c>
      <c r="H348" s="40">
        <v>1002.5166666666667</v>
      </c>
      <c r="I348" s="40">
        <v>1042.3833333333334</v>
      </c>
      <c r="J348" s="40">
        <v>1087.3666666666668</v>
      </c>
      <c r="K348" s="31">
        <v>997.4</v>
      </c>
      <c r="L348" s="31">
        <v>912.55</v>
      </c>
      <c r="M348" s="31">
        <v>41.541119999999999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165</v>
      </c>
      <c r="D349" s="40">
        <v>164.63333333333333</v>
      </c>
      <c r="E349" s="40">
        <v>163.06666666666666</v>
      </c>
      <c r="F349" s="40">
        <v>161.13333333333333</v>
      </c>
      <c r="G349" s="40">
        <v>159.56666666666666</v>
      </c>
      <c r="H349" s="40">
        <v>166.56666666666666</v>
      </c>
      <c r="I349" s="40">
        <v>168.13333333333333</v>
      </c>
      <c r="J349" s="40">
        <v>170.06666666666666</v>
      </c>
      <c r="K349" s="31">
        <v>166.2</v>
      </c>
      <c r="L349" s="31">
        <v>162.69999999999999</v>
      </c>
      <c r="M349" s="31">
        <v>181.43592000000001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239.4</v>
      </c>
      <c r="D350" s="40">
        <v>240.35</v>
      </c>
      <c r="E350" s="40">
        <v>237.1</v>
      </c>
      <c r="F350" s="40">
        <v>234.8</v>
      </c>
      <c r="G350" s="40">
        <v>231.55</v>
      </c>
      <c r="H350" s="40">
        <v>242.64999999999998</v>
      </c>
      <c r="I350" s="40">
        <v>245.89999999999998</v>
      </c>
      <c r="J350" s="40">
        <v>248.19999999999996</v>
      </c>
      <c r="K350" s="31">
        <v>243.6</v>
      </c>
      <c r="L350" s="31">
        <v>238.05</v>
      </c>
      <c r="M350" s="31">
        <v>9.7592499999999998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4745.05</v>
      </c>
      <c r="D351" s="40">
        <v>4730.55</v>
      </c>
      <c r="E351" s="40">
        <v>4680.1500000000005</v>
      </c>
      <c r="F351" s="40">
        <v>4615.25</v>
      </c>
      <c r="G351" s="40">
        <v>4564.8500000000004</v>
      </c>
      <c r="H351" s="40">
        <v>4795.4500000000007</v>
      </c>
      <c r="I351" s="40">
        <v>4845.8500000000004</v>
      </c>
      <c r="J351" s="40">
        <v>4910.7500000000009</v>
      </c>
      <c r="K351" s="31">
        <v>4780.95</v>
      </c>
      <c r="L351" s="31">
        <v>4665.6499999999996</v>
      </c>
      <c r="M351" s="31">
        <v>0.86184000000000005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327.5</v>
      </c>
      <c r="D352" s="40">
        <v>328.45</v>
      </c>
      <c r="E352" s="40">
        <v>325.7</v>
      </c>
      <c r="F352" s="40">
        <v>323.89999999999998</v>
      </c>
      <c r="G352" s="40">
        <v>321.14999999999998</v>
      </c>
      <c r="H352" s="40">
        <v>330.25</v>
      </c>
      <c r="I352" s="40">
        <v>333</v>
      </c>
      <c r="J352" s="40">
        <v>334.8</v>
      </c>
      <c r="K352" s="31">
        <v>331.2</v>
      </c>
      <c r="L352" s="31">
        <v>326.64999999999998</v>
      </c>
      <c r="M352" s="31">
        <v>1.7049799999999999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3254.55</v>
      </c>
      <c r="D354" s="40">
        <v>3270.4833333333336</v>
      </c>
      <c r="E354" s="40">
        <v>3207.166666666667</v>
      </c>
      <c r="F354" s="40">
        <v>3159.7833333333333</v>
      </c>
      <c r="G354" s="40">
        <v>3096.4666666666667</v>
      </c>
      <c r="H354" s="40">
        <v>3317.8666666666672</v>
      </c>
      <c r="I354" s="40">
        <v>3381.1833333333338</v>
      </c>
      <c r="J354" s="40">
        <v>3428.5666666666675</v>
      </c>
      <c r="K354" s="31">
        <v>3333.8</v>
      </c>
      <c r="L354" s="31">
        <v>3223.1</v>
      </c>
      <c r="M354" s="31">
        <v>2.9254099999999998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646.65</v>
      </c>
      <c r="D355" s="40">
        <v>648.55000000000007</v>
      </c>
      <c r="E355" s="40">
        <v>642.10000000000014</v>
      </c>
      <c r="F355" s="40">
        <v>637.55000000000007</v>
      </c>
      <c r="G355" s="40">
        <v>631.10000000000014</v>
      </c>
      <c r="H355" s="40">
        <v>653.10000000000014</v>
      </c>
      <c r="I355" s="40">
        <v>659.55000000000018</v>
      </c>
      <c r="J355" s="40">
        <v>664.10000000000014</v>
      </c>
      <c r="K355" s="31">
        <v>655</v>
      </c>
      <c r="L355" s="31">
        <v>644</v>
      </c>
      <c r="M355" s="31">
        <v>0.61538000000000004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368.7</v>
      </c>
      <c r="D356" s="40">
        <v>367.01666666666671</v>
      </c>
      <c r="E356" s="40">
        <v>361.03333333333342</v>
      </c>
      <c r="F356" s="40">
        <v>353.36666666666673</v>
      </c>
      <c r="G356" s="40">
        <v>347.38333333333344</v>
      </c>
      <c r="H356" s="40">
        <v>374.68333333333339</v>
      </c>
      <c r="I356" s="40">
        <v>380.66666666666663</v>
      </c>
      <c r="J356" s="40">
        <v>388.33333333333337</v>
      </c>
      <c r="K356" s="31">
        <v>373</v>
      </c>
      <c r="L356" s="31">
        <v>359.35</v>
      </c>
      <c r="M356" s="31">
        <v>2.7479800000000001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1696.45</v>
      </c>
      <c r="D357" s="40">
        <v>1704.1499999999999</v>
      </c>
      <c r="E357" s="40">
        <v>1683.2999999999997</v>
      </c>
      <c r="F357" s="40">
        <v>1670.1499999999999</v>
      </c>
      <c r="G357" s="40">
        <v>1649.2999999999997</v>
      </c>
      <c r="H357" s="40">
        <v>1717.2999999999997</v>
      </c>
      <c r="I357" s="40">
        <v>1738.1499999999996</v>
      </c>
      <c r="J357" s="40">
        <v>1751.2999999999997</v>
      </c>
      <c r="K357" s="31">
        <v>1725</v>
      </c>
      <c r="L357" s="31">
        <v>1691</v>
      </c>
      <c r="M357" s="31">
        <v>4.7825300000000004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37266.800000000003</v>
      </c>
      <c r="D358" s="40">
        <v>37330.833333333336</v>
      </c>
      <c r="E358" s="40">
        <v>36561.666666666672</v>
      </c>
      <c r="F358" s="40">
        <v>35856.533333333333</v>
      </c>
      <c r="G358" s="40">
        <v>35087.366666666669</v>
      </c>
      <c r="H358" s="40">
        <v>38035.966666666674</v>
      </c>
      <c r="I358" s="40">
        <v>38805.133333333346</v>
      </c>
      <c r="J358" s="40">
        <v>39510.266666666677</v>
      </c>
      <c r="K358" s="31">
        <v>38100</v>
      </c>
      <c r="L358" s="31">
        <v>36625.699999999997</v>
      </c>
      <c r="M358" s="31">
        <v>0.41176000000000001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3947.55</v>
      </c>
      <c r="D359" s="40">
        <v>3966.2000000000003</v>
      </c>
      <c r="E359" s="40">
        <v>3882.4000000000005</v>
      </c>
      <c r="F359" s="40">
        <v>3817.2500000000005</v>
      </c>
      <c r="G359" s="40">
        <v>3733.4500000000007</v>
      </c>
      <c r="H359" s="40">
        <v>4031.3500000000004</v>
      </c>
      <c r="I359" s="40">
        <v>4115.1500000000005</v>
      </c>
      <c r="J359" s="40">
        <v>4180.3</v>
      </c>
      <c r="K359" s="31">
        <v>4050</v>
      </c>
      <c r="L359" s="31">
        <v>3901.05</v>
      </c>
      <c r="M359" s="31">
        <v>2.3014100000000002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230.35</v>
      </c>
      <c r="D360" s="40">
        <v>230.14999999999998</v>
      </c>
      <c r="E360" s="40">
        <v>228.59999999999997</v>
      </c>
      <c r="F360" s="40">
        <v>226.85</v>
      </c>
      <c r="G360" s="40">
        <v>225.29999999999998</v>
      </c>
      <c r="H360" s="40">
        <v>231.89999999999995</v>
      </c>
      <c r="I360" s="40">
        <v>233.44999999999996</v>
      </c>
      <c r="J360" s="40">
        <v>235.19999999999993</v>
      </c>
      <c r="K360" s="31">
        <v>231.7</v>
      </c>
      <c r="L360" s="31">
        <v>228.4</v>
      </c>
      <c r="M360" s="31">
        <v>16.713930000000001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5491.8</v>
      </c>
      <c r="D361" s="40">
        <v>5511.583333333333</v>
      </c>
      <c r="E361" s="40">
        <v>5445.4666666666662</v>
      </c>
      <c r="F361" s="40">
        <v>5399.1333333333332</v>
      </c>
      <c r="G361" s="40">
        <v>5333.0166666666664</v>
      </c>
      <c r="H361" s="40">
        <v>5557.9166666666661</v>
      </c>
      <c r="I361" s="40">
        <v>5624.0333333333328</v>
      </c>
      <c r="J361" s="40">
        <v>5670.3666666666659</v>
      </c>
      <c r="K361" s="31">
        <v>5577.7</v>
      </c>
      <c r="L361" s="31">
        <v>5465.25</v>
      </c>
      <c r="M361" s="31">
        <v>0.27278000000000002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253.1</v>
      </c>
      <c r="D362" s="40">
        <v>254.13333333333335</v>
      </c>
      <c r="E362" s="40">
        <v>250.66666666666669</v>
      </c>
      <c r="F362" s="40">
        <v>248.23333333333332</v>
      </c>
      <c r="G362" s="40">
        <v>244.76666666666665</v>
      </c>
      <c r="H362" s="40">
        <v>256.56666666666672</v>
      </c>
      <c r="I362" s="40">
        <v>260.03333333333336</v>
      </c>
      <c r="J362" s="40">
        <v>262.46666666666675</v>
      </c>
      <c r="K362" s="31">
        <v>257.60000000000002</v>
      </c>
      <c r="L362" s="31">
        <v>251.7</v>
      </c>
      <c r="M362" s="31">
        <v>19.76764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978.45</v>
      </c>
      <c r="D363" s="40">
        <v>977.65</v>
      </c>
      <c r="E363" s="40">
        <v>968.8</v>
      </c>
      <c r="F363" s="40">
        <v>959.15</v>
      </c>
      <c r="G363" s="40">
        <v>950.3</v>
      </c>
      <c r="H363" s="40">
        <v>987.3</v>
      </c>
      <c r="I363" s="40">
        <v>996.15000000000009</v>
      </c>
      <c r="J363" s="40">
        <v>1005.8</v>
      </c>
      <c r="K363" s="31">
        <v>986.5</v>
      </c>
      <c r="L363" s="31">
        <v>968</v>
      </c>
      <c r="M363" s="31">
        <v>1.28535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2462.75</v>
      </c>
      <c r="D364" s="40">
        <v>2459.4333333333334</v>
      </c>
      <c r="E364" s="40">
        <v>2434.0666666666666</v>
      </c>
      <c r="F364" s="40">
        <v>2405.3833333333332</v>
      </c>
      <c r="G364" s="40">
        <v>2380.0166666666664</v>
      </c>
      <c r="H364" s="40">
        <v>2488.1166666666668</v>
      </c>
      <c r="I364" s="40">
        <v>2513.4833333333336</v>
      </c>
      <c r="J364" s="40">
        <v>2542.166666666667</v>
      </c>
      <c r="K364" s="31">
        <v>2484.8000000000002</v>
      </c>
      <c r="L364" s="31">
        <v>2430.75</v>
      </c>
      <c r="M364" s="31">
        <v>2.7890299999999999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2754.35</v>
      </c>
      <c r="D365" s="40">
        <v>2749.3166666666671</v>
      </c>
      <c r="E365" s="40">
        <v>2716.0333333333342</v>
      </c>
      <c r="F365" s="40">
        <v>2677.7166666666672</v>
      </c>
      <c r="G365" s="40">
        <v>2644.4333333333343</v>
      </c>
      <c r="H365" s="40">
        <v>2787.6333333333341</v>
      </c>
      <c r="I365" s="40">
        <v>2820.916666666667</v>
      </c>
      <c r="J365" s="40">
        <v>2859.233333333334</v>
      </c>
      <c r="K365" s="31">
        <v>2782.6</v>
      </c>
      <c r="L365" s="31">
        <v>2711</v>
      </c>
      <c r="M365" s="31">
        <v>7.1221800000000002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940.4</v>
      </c>
      <c r="D366" s="40">
        <v>940.13333333333333</v>
      </c>
      <c r="E366" s="40">
        <v>930.36666666666667</v>
      </c>
      <c r="F366" s="40">
        <v>920.33333333333337</v>
      </c>
      <c r="G366" s="40">
        <v>910.56666666666672</v>
      </c>
      <c r="H366" s="40">
        <v>950.16666666666663</v>
      </c>
      <c r="I366" s="40">
        <v>959.93333333333328</v>
      </c>
      <c r="J366" s="40">
        <v>969.96666666666658</v>
      </c>
      <c r="K366" s="31">
        <v>949.9</v>
      </c>
      <c r="L366" s="31">
        <v>930.1</v>
      </c>
      <c r="M366" s="31">
        <v>0.54103999999999997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2536.0500000000002</v>
      </c>
      <c r="D367" s="40">
        <v>2558.0166666666669</v>
      </c>
      <c r="E367" s="40">
        <v>2468.0333333333338</v>
      </c>
      <c r="F367" s="40">
        <v>2400.0166666666669</v>
      </c>
      <c r="G367" s="40">
        <v>2310.0333333333338</v>
      </c>
      <c r="H367" s="40">
        <v>2626.0333333333338</v>
      </c>
      <c r="I367" s="40">
        <v>2716.0166666666664</v>
      </c>
      <c r="J367" s="40">
        <v>2784.0333333333338</v>
      </c>
      <c r="K367" s="31">
        <v>2648</v>
      </c>
      <c r="L367" s="31">
        <v>2490</v>
      </c>
      <c r="M367" s="31">
        <v>10.392899999999999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1851.15</v>
      </c>
      <c r="D368" s="40">
        <v>1846.8333333333333</v>
      </c>
      <c r="E368" s="40">
        <v>1825.6666666666665</v>
      </c>
      <c r="F368" s="40">
        <v>1800.1833333333332</v>
      </c>
      <c r="G368" s="40">
        <v>1779.0166666666664</v>
      </c>
      <c r="H368" s="40">
        <v>1872.3166666666666</v>
      </c>
      <c r="I368" s="40">
        <v>1893.4833333333331</v>
      </c>
      <c r="J368" s="40">
        <v>1918.9666666666667</v>
      </c>
      <c r="K368" s="31">
        <v>1868</v>
      </c>
      <c r="L368" s="31">
        <v>1821.35</v>
      </c>
      <c r="M368" s="31">
        <v>0.95589000000000002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142.05000000000001</v>
      </c>
      <c r="D369" s="40">
        <v>142.08333333333334</v>
      </c>
      <c r="E369" s="40">
        <v>140.16666666666669</v>
      </c>
      <c r="F369" s="40">
        <v>138.28333333333333</v>
      </c>
      <c r="G369" s="40">
        <v>136.36666666666667</v>
      </c>
      <c r="H369" s="40">
        <v>143.9666666666667</v>
      </c>
      <c r="I369" s="40">
        <v>145.88333333333338</v>
      </c>
      <c r="J369" s="40">
        <v>147.76666666666671</v>
      </c>
      <c r="K369" s="31">
        <v>144</v>
      </c>
      <c r="L369" s="31">
        <v>140.19999999999999</v>
      </c>
      <c r="M369" s="31">
        <v>59.184739999999998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193.45</v>
      </c>
      <c r="D370" s="40">
        <v>192.61666666666665</v>
      </c>
      <c r="E370" s="40">
        <v>190.1333333333333</v>
      </c>
      <c r="F370" s="40">
        <v>186.81666666666666</v>
      </c>
      <c r="G370" s="40">
        <v>184.33333333333331</v>
      </c>
      <c r="H370" s="40">
        <v>195.93333333333328</v>
      </c>
      <c r="I370" s="40">
        <v>198.41666666666663</v>
      </c>
      <c r="J370" s="40">
        <v>201.73333333333326</v>
      </c>
      <c r="K370" s="31">
        <v>195.1</v>
      </c>
      <c r="L370" s="31">
        <v>189.3</v>
      </c>
      <c r="M370" s="31">
        <v>97.365319999999997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484.15</v>
      </c>
      <c r="D371" s="40">
        <v>486.73333333333335</v>
      </c>
      <c r="E371" s="40">
        <v>471.4666666666667</v>
      </c>
      <c r="F371" s="40">
        <v>458.78333333333336</v>
      </c>
      <c r="G371" s="40">
        <v>443.51666666666671</v>
      </c>
      <c r="H371" s="40">
        <v>499.41666666666669</v>
      </c>
      <c r="I371" s="40">
        <v>514.68333333333339</v>
      </c>
      <c r="J371" s="40">
        <v>527.36666666666667</v>
      </c>
      <c r="K371" s="31">
        <v>502</v>
      </c>
      <c r="L371" s="31">
        <v>474.05</v>
      </c>
      <c r="M371" s="31">
        <v>27.284089999999999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751.45</v>
      </c>
      <c r="D372" s="40">
        <v>759.81666666666661</v>
      </c>
      <c r="E372" s="40">
        <v>735.63333333333321</v>
      </c>
      <c r="F372" s="40">
        <v>719.81666666666661</v>
      </c>
      <c r="G372" s="40">
        <v>695.63333333333321</v>
      </c>
      <c r="H372" s="40">
        <v>775.63333333333321</v>
      </c>
      <c r="I372" s="40">
        <v>799.81666666666661</v>
      </c>
      <c r="J372" s="40">
        <v>815.63333333333321</v>
      </c>
      <c r="K372" s="31">
        <v>784</v>
      </c>
      <c r="L372" s="31">
        <v>744</v>
      </c>
      <c r="M372" s="31">
        <v>9.7644400000000005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122.6</v>
      </c>
      <c r="D373" s="40">
        <v>123.13333333333333</v>
      </c>
      <c r="E373" s="40">
        <v>121.86666666666665</v>
      </c>
      <c r="F373" s="40">
        <v>121.13333333333333</v>
      </c>
      <c r="G373" s="40">
        <v>119.86666666666665</v>
      </c>
      <c r="H373" s="40">
        <v>123.86666666666665</v>
      </c>
      <c r="I373" s="40">
        <v>125.13333333333333</v>
      </c>
      <c r="J373" s="40">
        <v>125.86666666666665</v>
      </c>
      <c r="K373" s="31">
        <v>124.4</v>
      </c>
      <c r="L373" s="31">
        <v>122.4</v>
      </c>
      <c r="M373" s="31">
        <v>1.5420499999999999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5697.8</v>
      </c>
      <c r="D374" s="40">
        <v>5727.6166666666659</v>
      </c>
      <c r="E374" s="40">
        <v>5655.2333333333318</v>
      </c>
      <c r="F374" s="40">
        <v>5612.6666666666661</v>
      </c>
      <c r="G374" s="40">
        <v>5540.2833333333319</v>
      </c>
      <c r="H374" s="40">
        <v>5770.1833333333316</v>
      </c>
      <c r="I374" s="40">
        <v>5842.5666666666648</v>
      </c>
      <c r="J374" s="40">
        <v>5885.1333333333314</v>
      </c>
      <c r="K374" s="31">
        <v>5800</v>
      </c>
      <c r="L374" s="31">
        <v>5685.05</v>
      </c>
      <c r="M374" s="31">
        <v>9.5960000000000004E-2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13686.75</v>
      </c>
      <c r="D375" s="40">
        <v>13751.733333333332</v>
      </c>
      <c r="E375" s="40">
        <v>13600.016666666663</v>
      </c>
      <c r="F375" s="40">
        <v>13513.283333333331</v>
      </c>
      <c r="G375" s="40">
        <v>13361.566666666662</v>
      </c>
      <c r="H375" s="40">
        <v>13838.466666666664</v>
      </c>
      <c r="I375" s="40">
        <v>13990.183333333334</v>
      </c>
      <c r="J375" s="40">
        <v>14076.916666666664</v>
      </c>
      <c r="K375" s="31">
        <v>13903.45</v>
      </c>
      <c r="L375" s="31">
        <v>13665</v>
      </c>
      <c r="M375" s="31">
        <v>1.7340000000000001E-2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40.450000000000003</v>
      </c>
      <c r="D376" s="40">
        <v>40.549999999999997</v>
      </c>
      <c r="E376" s="40">
        <v>40.199999999999996</v>
      </c>
      <c r="F376" s="40">
        <v>39.949999999999996</v>
      </c>
      <c r="G376" s="40">
        <v>39.599999999999994</v>
      </c>
      <c r="H376" s="40">
        <v>40.799999999999997</v>
      </c>
      <c r="I376" s="40">
        <v>41.149999999999991</v>
      </c>
      <c r="J376" s="40">
        <v>41.4</v>
      </c>
      <c r="K376" s="31">
        <v>40.9</v>
      </c>
      <c r="L376" s="31">
        <v>40.299999999999997</v>
      </c>
      <c r="M376" s="31">
        <v>427.79748999999998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922.35</v>
      </c>
      <c r="D377" s="40">
        <v>926.55000000000007</v>
      </c>
      <c r="E377" s="40">
        <v>911.30000000000018</v>
      </c>
      <c r="F377" s="40">
        <v>900.25000000000011</v>
      </c>
      <c r="G377" s="40">
        <v>885.00000000000023</v>
      </c>
      <c r="H377" s="40">
        <v>937.60000000000014</v>
      </c>
      <c r="I377" s="40">
        <v>952.84999999999991</v>
      </c>
      <c r="J377" s="40">
        <v>963.90000000000009</v>
      </c>
      <c r="K377" s="31">
        <v>941.8</v>
      </c>
      <c r="L377" s="31">
        <v>915.5</v>
      </c>
      <c r="M377" s="31">
        <v>0.82843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193.05</v>
      </c>
      <c r="D378" s="40">
        <v>193.85</v>
      </c>
      <c r="E378" s="40">
        <v>191.7</v>
      </c>
      <c r="F378" s="40">
        <v>190.35</v>
      </c>
      <c r="G378" s="40">
        <v>188.2</v>
      </c>
      <c r="H378" s="40">
        <v>195.2</v>
      </c>
      <c r="I378" s="40">
        <v>197.35000000000002</v>
      </c>
      <c r="J378" s="40">
        <v>198.7</v>
      </c>
      <c r="K378" s="31">
        <v>196</v>
      </c>
      <c r="L378" s="31">
        <v>192.5</v>
      </c>
      <c r="M378" s="31">
        <v>38.825249999999997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159.19999999999999</v>
      </c>
      <c r="D379" s="40">
        <v>160.15</v>
      </c>
      <c r="E379" s="40">
        <v>157.75</v>
      </c>
      <c r="F379" s="40">
        <v>156.29999999999998</v>
      </c>
      <c r="G379" s="40">
        <v>153.89999999999998</v>
      </c>
      <c r="H379" s="40">
        <v>161.60000000000002</v>
      </c>
      <c r="I379" s="40">
        <v>164.00000000000006</v>
      </c>
      <c r="J379" s="40">
        <v>165.45000000000005</v>
      </c>
      <c r="K379" s="31">
        <v>162.55000000000001</v>
      </c>
      <c r="L379" s="31">
        <v>158.69999999999999</v>
      </c>
      <c r="M379" s="31">
        <v>37.542140000000003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281.89999999999998</v>
      </c>
      <c r="D380" s="40">
        <v>283.31666666666666</v>
      </c>
      <c r="E380" s="40">
        <v>279.88333333333333</v>
      </c>
      <c r="F380" s="40">
        <v>277.86666666666667</v>
      </c>
      <c r="G380" s="40">
        <v>274.43333333333334</v>
      </c>
      <c r="H380" s="40">
        <v>285.33333333333331</v>
      </c>
      <c r="I380" s="40">
        <v>288.76666666666659</v>
      </c>
      <c r="J380" s="40">
        <v>290.7833333333333</v>
      </c>
      <c r="K380" s="31">
        <v>286.75</v>
      </c>
      <c r="L380" s="31">
        <v>281.3</v>
      </c>
      <c r="M380" s="31">
        <v>3.8274900000000001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1022</v>
      </c>
      <c r="D381" s="40">
        <v>1007.3333333333334</v>
      </c>
      <c r="E381" s="40">
        <v>984.66666666666674</v>
      </c>
      <c r="F381" s="40">
        <v>947.33333333333337</v>
      </c>
      <c r="G381" s="40">
        <v>924.66666666666674</v>
      </c>
      <c r="H381" s="40">
        <v>1044.6666666666667</v>
      </c>
      <c r="I381" s="40">
        <v>1067.3333333333335</v>
      </c>
      <c r="J381" s="40">
        <v>1104.6666666666667</v>
      </c>
      <c r="K381" s="31">
        <v>1030</v>
      </c>
      <c r="L381" s="31">
        <v>970</v>
      </c>
      <c r="M381" s="31">
        <v>13.56982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30.3</v>
      </c>
      <c r="D382" s="40">
        <v>30.516666666666669</v>
      </c>
      <c r="E382" s="40">
        <v>29.933333333333337</v>
      </c>
      <c r="F382" s="40">
        <v>29.566666666666666</v>
      </c>
      <c r="G382" s="40">
        <v>28.983333333333334</v>
      </c>
      <c r="H382" s="40">
        <v>30.88333333333334</v>
      </c>
      <c r="I382" s="40">
        <v>31.466666666666676</v>
      </c>
      <c r="J382" s="40">
        <v>31.833333333333343</v>
      </c>
      <c r="K382" s="31">
        <v>31.1</v>
      </c>
      <c r="L382" s="31">
        <v>30.15</v>
      </c>
      <c r="M382" s="31">
        <v>36.375900000000001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239.75</v>
      </c>
      <c r="D383" s="40">
        <v>241.58333333333334</v>
      </c>
      <c r="E383" s="40">
        <v>236.86666666666667</v>
      </c>
      <c r="F383" s="40">
        <v>233.98333333333332</v>
      </c>
      <c r="G383" s="40">
        <v>229.26666666666665</v>
      </c>
      <c r="H383" s="40">
        <v>244.4666666666667</v>
      </c>
      <c r="I383" s="40">
        <v>249.18333333333334</v>
      </c>
      <c r="J383" s="40">
        <v>252.06666666666672</v>
      </c>
      <c r="K383" s="31">
        <v>246.3</v>
      </c>
      <c r="L383" s="31">
        <v>238.7</v>
      </c>
      <c r="M383" s="31">
        <v>14.94392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608.04999999999995</v>
      </c>
      <c r="D384" s="40">
        <v>610.25</v>
      </c>
      <c r="E384" s="40">
        <v>599.9</v>
      </c>
      <c r="F384" s="40">
        <v>591.75</v>
      </c>
      <c r="G384" s="40">
        <v>581.4</v>
      </c>
      <c r="H384" s="40">
        <v>618.4</v>
      </c>
      <c r="I384" s="40">
        <v>628.74999999999989</v>
      </c>
      <c r="J384" s="40">
        <v>636.9</v>
      </c>
      <c r="K384" s="31">
        <v>620.6</v>
      </c>
      <c r="L384" s="31">
        <v>602.1</v>
      </c>
      <c r="M384" s="31">
        <v>1.3463099999999999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307.7</v>
      </c>
      <c r="D385" s="40">
        <v>308.98333333333335</v>
      </c>
      <c r="E385" s="40">
        <v>303.7166666666667</v>
      </c>
      <c r="F385" s="40">
        <v>299.73333333333335</v>
      </c>
      <c r="G385" s="40">
        <v>294.4666666666667</v>
      </c>
      <c r="H385" s="40">
        <v>312.9666666666667</v>
      </c>
      <c r="I385" s="40">
        <v>318.23333333333335</v>
      </c>
      <c r="J385" s="40">
        <v>322.2166666666667</v>
      </c>
      <c r="K385" s="31">
        <v>314.25</v>
      </c>
      <c r="L385" s="31">
        <v>305</v>
      </c>
      <c r="M385" s="31">
        <v>13.947190000000001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82.3</v>
      </c>
      <c r="D386" s="40">
        <v>82.783333333333346</v>
      </c>
      <c r="E386" s="40">
        <v>81.566666666666691</v>
      </c>
      <c r="F386" s="40">
        <v>80.833333333333343</v>
      </c>
      <c r="G386" s="40">
        <v>79.616666666666688</v>
      </c>
      <c r="H386" s="40">
        <v>83.516666666666694</v>
      </c>
      <c r="I386" s="40">
        <v>84.733333333333363</v>
      </c>
      <c r="J386" s="40">
        <v>85.466666666666697</v>
      </c>
      <c r="K386" s="31">
        <v>84</v>
      </c>
      <c r="L386" s="31">
        <v>82.05</v>
      </c>
      <c r="M386" s="31">
        <v>22.535409999999999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2208.6</v>
      </c>
      <c r="D387" s="40">
        <v>2211.7166666666667</v>
      </c>
      <c r="E387" s="40">
        <v>2178.4333333333334</v>
      </c>
      <c r="F387" s="40">
        <v>2148.2666666666669</v>
      </c>
      <c r="G387" s="40">
        <v>2114.9833333333336</v>
      </c>
      <c r="H387" s="40">
        <v>2241.8833333333332</v>
      </c>
      <c r="I387" s="40">
        <v>2275.166666666667</v>
      </c>
      <c r="J387" s="40">
        <v>2305.333333333333</v>
      </c>
      <c r="K387" s="31">
        <v>2245</v>
      </c>
      <c r="L387" s="31">
        <v>2181.5500000000002</v>
      </c>
      <c r="M387" s="31">
        <v>0.10193000000000001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465.45</v>
      </c>
      <c r="D388" s="40">
        <v>466.0333333333333</v>
      </c>
      <c r="E388" s="40">
        <v>461.41666666666663</v>
      </c>
      <c r="F388" s="40">
        <v>457.38333333333333</v>
      </c>
      <c r="G388" s="40">
        <v>452.76666666666665</v>
      </c>
      <c r="H388" s="40">
        <v>470.06666666666661</v>
      </c>
      <c r="I388" s="40">
        <v>474.68333333333328</v>
      </c>
      <c r="J388" s="40">
        <v>478.71666666666658</v>
      </c>
      <c r="K388" s="31">
        <v>470.65</v>
      </c>
      <c r="L388" s="31">
        <v>462</v>
      </c>
      <c r="M388" s="31">
        <v>4.7357100000000001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145.35</v>
      </c>
      <c r="D389" s="40">
        <v>146.1</v>
      </c>
      <c r="E389" s="40">
        <v>143.89999999999998</v>
      </c>
      <c r="F389" s="40">
        <v>142.44999999999999</v>
      </c>
      <c r="G389" s="40">
        <v>140.24999999999997</v>
      </c>
      <c r="H389" s="40">
        <v>147.54999999999998</v>
      </c>
      <c r="I389" s="40">
        <v>149.74999999999997</v>
      </c>
      <c r="J389" s="40">
        <v>151.19999999999999</v>
      </c>
      <c r="K389" s="31">
        <v>148.30000000000001</v>
      </c>
      <c r="L389" s="31">
        <v>144.65</v>
      </c>
      <c r="M389" s="31">
        <v>12.545439999999999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1361</v>
      </c>
      <c r="D390" s="40">
        <v>1360.5333333333335</v>
      </c>
      <c r="E390" s="40">
        <v>1339.2666666666671</v>
      </c>
      <c r="F390" s="40">
        <v>1317.5333333333335</v>
      </c>
      <c r="G390" s="40">
        <v>1296.2666666666671</v>
      </c>
      <c r="H390" s="40">
        <v>1382.2666666666671</v>
      </c>
      <c r="I390" s="40">
        <v>1403.5333333333335</v>
      </c>
      <c r="J390" s="40">
        <v>1425.2666666666671</v>
      </c>
      <c r="K390" s="31">
        <v>1381.8</v>
      </c>
      <c r="L390" s="31">
        <v>1338.8</v>
      </c>
      <c r="M390" s="31">
        <v>6.1844099999999997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2652.65</v>
      </c>
      <c r="D391" s="40">
        <v>2672.6666666666665</v>
      </c>
      <c r="E391" s="40">
        <v>2625.333333333333</v>
      </c>
      <c r="F391" s="40">
        <v>2598.0166666666664</v>
      </c>
      <c r="G391" s="40">
        <v>2550.6833333333329</v>
      </c>
      <c r="H391" s="40">
        <v>2699.9833333333331</v>
      </c>
      <c r="I391" s="40">
        <v>2747.3166666666662</v>
      </c>
      <c r="J391" s="40">
        <v>2774.6333333333332</v>
      </c>
      <c r="K391" s="31">
        <v>2720</v>
      </c>
      <c r="L391" s="31">
        <v>2645.35</v>
      </c>
      <c r="M391" s="31">
        <v>68.15737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126.15</v>
      </c>
      <c r="D392" s="40">
        <v>126.43333333333334</v>
      </c>
      <c r="E392" s="40">
        <v>125.16666666666667</v>
      </c>
      <c r="F392" s="40">
        <v>124.18333333333334</v>
      </c>
      <c r="G392" s="40">
        <v>122.91666666666667</v>
      </c>
      <c r="H392" s="40">
        <v>127.41666666666667</v>
      </c>
      <c r="I392" s="40">
        <v>128.68333333333334</v>
      </c>
      <c r="J392" s="40">
        <v>129.66666666666669</v>
      </c>
      <c r="K392" s="31">
        <v>127.7</v>
      </c>
      <c r="L392" s="31">
        <v>125.45</v>
      </c>
      <c r="M392" s="31">
        <v>0.53673000000000004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1571.5</v>
      </c>
      <c r="D393" s="40">
        <v>1554.5</v>
      </c>
      <c r="E393" s="40">
        <v>1519</v>
      </c>
      <c r="F393" s="40">
        <v>1466.5</v>
      </c>
      <c r="G393" s="40">
        <v>1431</v>
      </c>
      <c r="H393" s="40">
        <v>1607</v>
      </c>
      <c r="I393" s="40">
        <v>1642.5</v>
      </c>
      <c r="J393" s="40">
        <v>1695</v>
      </c>
      <c r="K393" s="31">
        <v>1590</v>
      </c>
      <c r="L393" s="31">
        <v>1502</v>
      </c>
      <c r="M393" s="31">
        <v>3.1198999999999999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2296.0500000000002</v>
      </c>
      <c r="D394" s="40">
        <v>2259.6833333333334</v>
      </c>
      <c r="E394" s="40">
        <v>2187.3666666666668</v>
      </c>
      <c r="F394" s="40">
        <v>2078.6833333333334</v>
      </c>
      <c r="G394" s="40">
        <v>2006.3666666666668</v>
      </c>
      <c r="H394" s="40">
        <v>2368.3666666666668</v>
      </c>
      <c r="I394" s="40">
        <v>2440.6833333333334</v>
      </c>
      <c r="J394" s="40">
        <v>2549.3666666666668</v>
      </c>
      <c r="K394" s="31">
        <v>2332</v>
      </c>
      <c r="L394" s="31">
        <v>2151</v>
      </c>
      <c r="M394" s="31">
        <v>16.956240000000001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1126.8499999999999</v>
      </c>
      <c r="D395" s="40">
        <v>1135.7</v>
      </c>
      <c r="E395" s="40">
        <v>1111.3000000000002</v>
      </c>
      <c r="F395" s="40">
        <v>1095.7500000000002</v>
      </c>
      <c r="G395" s="40">
        <v>1071.3500000000004</v>
      </c>
      <c r="H395" s="40">
        <v>1151.25</v>
      </c>
      <c r="I395" s="40">
        <v>1175.6500000000001</v>
      </c>
      <c r="J395" s="40">
        <v>1191.1999999999998</v>
      </c>
      <c r="K395" s="31">
        <v>1160.0999999999999</v>
      </c>
      <c r="L395" s="31">
        <v>1120.1500000000001</v>
      </c>
      <c r="M395" s="31">
        <v>11.01061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1206.0999999999999</v>
      </c>
      <c r="D396" s="40">
        <v>1208.1833333333334</v>
      </c>
      <c r="E396" s="40">
        <v>1197.8666666666668</v>
      </c>
      <c r="F396" s="40">
        <v>1189.6333333333334</v>
      </c>
      <c r="G396" s="40">
        <v>1179.3166666666668</v>
      </c>
      <c r="H396" s="40">
        <v>1216.4166666666667</v>
      </c>
      <c r="I396" s="40">
        <v>1226.7333333333333</v>
      </c>
      <c r="J396" s="40">
        <v>1234.9666666666667</v>
      </c>
      <c r="K396" s="31">
        <v>1218.5</v>
      </c>
      <c r="L396" s="31">
        <v>1199.95</v>
      </c>
      <c r="M396" s="31">
        <v>8.2291399999999992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506.05</v>
      </c>
      <c r="D397" s="40">
        <v>505.68333333333334</v>
      </c>
      <c r="E397" s="40">
        <v>497.36666666666667</v>
      </c>
      <c r="F397" s="40">
        <v>488.68333333333334</v>
      </c>
      <c r="G397" s="40">
        <v>480.36666666666667</v>
      </c>
      <c r="H397" s="40">
        <v>514.36666666666667</v>
      </c>
      <c r="I397" s="40">
        <v>522.68333333333339</v>
      </c>
      <c r="J397" s="40">
        <v>531.36666666666667</v>
      </c>
      <c r="K397" s="31">
        <v>514</v>
      </c>
      <c r="L397" s="31">
        <v>497</v>
      </c>
      <c r="M397" s="31">
        <v>1.76233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28.2</v>
      </c>
      <c r="D398" s="40">
        <v>28.283333333333331</v>
      </c>
      <c r="E398" s="40">
        <v>27.916666666666664</v>
      </c>
      <c r="F398" s="40">
        <v>27.633333333333333</v>
      </c>
      <c r="G398" s="40">
        <v>27.266666666666666</v>
      </c>
      <c r="H398" s="40">
        <v>28.566666666666663</v>
      </c>
      <c r="I398" s="40">
        <v>28.93333333333333</v>
      </c>
      <c r="J398" s="40">
        <v>29.216666666666661</v>
      </c>
      <c r="K398" s="31">
        <v>28.65</v>
      </c>
      <c r="L398" s="31">
        <v>28</v>
      </c>
      <c r="M398" s="31">
        <v>42.86918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3349.6</v>
      </c>
      <c r="D399" s="40">
        <v>3358.2666666666664</v>
      </c>
      <c r="E399" s="40">
        <v>3316.5333333333328</v>
      </c>
      <c r="F399" s="40">
        <v>3283.4666666666662</v>
      </c>
      <c r="G399" s="40">
        <v>3241.7333333333327</v>
      </c>
      <c r="H399" s="40">
        <v>3391.333333333333</v>
      </c>
      <c r="I399" s="40">
        <v>3433.0666666666666</v>
      </c>
      <c r="J399" s="40">
        <v>3466.1333333333332</v>
      </c>
      <c r="K399" s="31">
        <v>3400</v>
      </c>
      <c r="L399" s="31">
        <v>3325.2</v>
      </c>
      <c r="M399" s="31">
        <v>0.74482000000000004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12044</v>
      </c>
      <c r="D400" s="40">
        <v>12169.5</v>
      </c>
      <c r="E400" s="40">
        <v>11815.1</v>
      </c>
      <c r="F400" s="40">
        <v>11586.2</v>
      </c>
      <c r="G400" s="40">
        <v>11231.800000000001</v>
      </c>
      <c r="H400" s="40">
        <v>12398.4</v>
      </c>
      <c r="I400" s="40">
        <v>12752.800000000001</v>
      </c>
      <c r="J400" s="40">
        <v>12981.699999999999</v>
      </c>
      <c r="K400" s="31">
        <v>12523.9</v>
      </c>
      <c r="L400" s="31">
        <v>11940.6</v>
      </c>
      <c r="M400" s="31">
        <v>5.54406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8011.75</v>
      </c>
      <c r="D401" s="40">
        <v>8027.2333333333336</v>
      </c>
      <c r="E401" s="40">
        <v>7964.4666666666672</v>
      </c>
      <c r="F401" s="40">
        <v>7917.1833333333334</v>
      </c>
      <c r="G401" s="40">
        <v>7854.416666666667</v>
      </c>
      <c r="H401" s="40">
        <v>8074.5166666666673</v>
      </c>
      <c r="I401" s="40">
        <v>8137.2833333333338</v>
      </c>
      <c r="J401" s="40">
        <v>8184.5666666666675</v>
      </c>
      <c r="K401" s="31">
        <v>8090</v>
      </c>
      <c r="L401" s="31">
        <v>7979.95</v>
      </c>
      <c r="M401" s="31">
        <v>0.17831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7211.3</v>
      </c>
      <c r="D402" s="40">
        <v>7180.3499999999995</v>
      </c>
      <c r="E402" s="40">
        <v>7131.9499999999989</v>
      </c>
      <c r="F402" s="40">
        <v>7052.5999999999995</v>
      </c>
      <c r="G402" s="40">
        <v>7004.1999999999989</v>
      </c>
      <c r="H402" s="40">
        <v>7259.6999999999989</v>
      </c>
      <c r="I402" s="40">
        <v>7308.0999999999985</v>
      </c>
      <c r="J402" s="40">
        <v>7387.4499999999989</v>
      </c>
      <c r="K402" s="31">
        <v>7228.75</v>
      </c>
      <c r="L402" s="31">
        <v>7101</v>
      </c>
      <c r="M402" s="31">
        <v>2.5749999999999999E-2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113.85</v>
      </c>
      <c r="D403" s="40">
        <v>114.43333333333334</v>
      </c>
      <c r="E403" s="40">
        <v>113.11666666666667</v>
      </c>
      <c r="F403" s="40">
        <v>112.38333333333334</v>
      </c>
      <c r="G403" s="40">
        <v>111.06666666666668</v>
      </c>
      <c r="H403" s="40">
        <v>115.16666666666667</v>
      </c>
      <c r="I403" s="40">
        <v>116.48333333333333</v>
      </c>
      <c r="J403" s="40">
        <v>117.21666666666667</v>
      </c>
      <c r="K403" s="31">
        <v>115.75</v>
      </c>
      <c r="L403" s="31">
        <v>113.7</v>
      </c>
      <c r="M403" s="31">
        <v>5.4451400000000003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218.1</v>
      </c>
      <c r="D404" s="40">
        <v>216.68333333333331</v>
      </c>
      <c r="E404" s="40">
        <v>212.66666666666663</v>
      </c>
      <c r="F404" s="40">
        <v>207.23333333333332</v>
      </c>
      <c r="G404" s="40">
        <v>203.21666666666664</v>
      </c>
      <c r="H404" s="40">
        <v>222.11666666666662</v>
      </c>
      <c r="I404" s="40">
        <v>226.13333333333333</v>
      </c>
      <c r="J404" s="40">
        <v>231.56666666666661</v>
      </c>
      <c r="K404" s="31">
        <v>220.7</v>
      </c>
      <c r="L404" s="31">
        <v>211.25</v>
      </c>
      <c r="M404" s="31">
        <v>8.7756500000000006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322.75</v>
      </c>
      <c r="D405" s="40">
        <v>324.63333333333333</v>
      </c>
      <c r="E405" s="40">
        <v>320.11666666666667</v>
      </c>
      <c r="F405" s="40">
        <v>317.48333333333335</v>
      </c>
      <c r="G405" s="40">
        <v>312.9666666666667</v>
      </c>
      <c r="H405" s="40">
        <v>327.26666666666665</v>
      </c>
      <c r="I405" s="40">
        <v>331.7833333333333</v>
      </c>
      <c r="J405" s="40">
        <v>334.41666666666663</v>
      </c>
      <c r="K405" s="31">
        <v>329.15</v>
      </c>
      <c r="L405" s="31">
        <v>322</v>
      </c>
      <c r="M405" s="31">
        <v>0.79915000000000003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2452</v>
      </c>
      <c r="D406" s="40">
        <v>2440.6</v>
      </c>
      <c r="E406" s="40">
        <v>2382.8999999999996</v>
      </c>
      <c r="F406" s="40">
        <v>2313.7999999999997</v>
      </c>
      <c r="G406" s="40">
        <v>2256.0999999999995</v>
      </c>
      <c r="H406" s="40">
        <v>2509.6999999999998</v>
      </c>
      <c r="I406" s="40">
        <v>2567.3999999999996</v>
      </c>
      <c r="J406" s="40">
        <v>2636.5</v>
      </c>
      <c r="K406" s="31">
        <v>2498.3000000000002</v>
      </c>
      <c r="L406" s="31">
        <v>2371.5</v>
      </c>
      <c r="M406" s="31">
        <v>0.42679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613.85</v>
      </c>
      <c r="D407" s="40">
        <v>608.98333333333323</v>
      </c>
      <c r="E407" s="40">
        <v>598.96666666666647</v>
      </c>
      <c r="F407" s="40">
        <v>584.08333333333326</v>
      </c>
      <c r="G407" s="40">
        <v>574.06666666666649</v>
      </c>
      <c r="H407" s="40">
        <v>623.86666666666645</v>
      </c>
      <c r="I407" s="40">
        <v>633.8833333333331</v>
      </c>
      <c r="J407" s="40">
        <v>648.76666666666642</v>
      </c>
      <c r="K407" s="31">
        <v>619</v>
      </c>
      <c r="L407" s="31">
        <v>594.1</v>
      </c>
      <c r="M407" s="31">
        <v>12.21034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139.05000000000001</v>
      </c>
      <c r="D408" s="40">
        <v>135.35</v>
      </c>
      <c r="E408" s="40">
        <v>130.69999999999999</v>
      </c>
      <c r="F408" s="40">
        <v>122.35</v>
      </c>
      <c r="G408" s="40">
        <v>117.69999999999999</v>
      </c>
      <c r="H408" s="40">
        <v>143.69999999999999</v>
      </c>
      <c r="I408" s="40">
        <v>148.35000000000002</v>
      </c>
      <c r="J408" s="40">
        <v>156.69999999999999</v>
      </c>
      <c r="K408" s="31">
        <v>140</v>
      </c>
      <c r="L408" s="31">
        <v>127</v>
      </c>
      <c r="M408" s="31">
        <v>154.99135999999999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275</v>
      </c>
      <c r="D409" s="40">
        <v>277.76666666666665</v>
      </c>
      <c r="E409" s="40">
        <v>269.43333333333328</v>
      </c>
      <c r="F409" s="40">
        <v>263.86666666666662</v>
      </c>
      <c r="G409" s="40">
        <v>255.53333333333325</v>
      </c>
      <c r="H409" s="40">
        <v>283.33333333333331</v>
      </c>
      <c r="I409" s="40">
        <v>291.66666666666669</v>
      </c>
      <c r="J409" s="40">
        <v>297.23333333333335</v>
      </c>
      <c r="K409" s="31">
        <v>286.10000000000002</v>
      </c>
      <c r="L409" s="31">
        <v>272.2</v>
      </c>
      <c r="M409" s="31">
        <v>1.54521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28022.45</v>
      </c>
      <c r="D410" s="40">
        <v>27915.233333333334</v>
      </c>
      <c r="E410" s="40">
        <v>27734.216666666667</v>
      </c>
      <c r="F410" s="40">
        <v>27445.983333333334</v>
      </c>
      <c r="G410" s="40">
        <v>27264.966666666667</v>
      </c>
      <c r="H410" s="40">
        <v>28203.466666666667</v>
      </c>
      <c r="I410" s="40">
        <v>28384.483333333337</v>
      </c>
      <c r="J410" s="40">
        <v>28672.716666666667</v>
      </c>
      <c r="K410" s="31">
        <v>28096.25</v>
      </c>
      <c r="L410" s="31">
        <v>27627</v>
      </c>
      <c r="M410" s="31">
        <v>0.2535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2173.65</v>
      </c>
      <c r="D411" s="40">
        <v>2177.9166666666665</v>
      </c>
      <c r="E411" s="40">
        <v>2156.833333333333</v>
      </c>
      <c r="F411" s="40">
        <v>2140.0166666666664</v>
      </c>
      <c r="G411" s="40">
        <v>2118.9333333333329</v>
      </c>
      <c r="H411" s="40">
        <v>2194.7333333333331</v>
      </c>
      <c r="I411" s="40">
        <v>2215.8166666666662</v>
      </c>
      <c r="J411" s="40">
        <v>2232.6333333333332</v>
      </c>
      <c r="K411" s="31">
        <v>2199</v>
      </c>
      <c r="L411" s="31">
        <v>2161.1</v>
      </c>
      <c r="M411" s="31">
        <v>0.15276000000000001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1334.9</v>
      </c>
      <c r="D412" s="40">
        <v>1334.2333333333333</v>
      </c>
      <c r="E412" s="40">
        <v>1326.5666666666666</v>
      </c>
      <c r="F412" s="40">
        <v>1318.2333333333333</v>
      </c>
      <c r="G412" s="40">
        <v>1310.5666666666666</v>
      </c>
      <c r="H412" s="40">
        <v>1342.5666666666666</v>
      </c>
      <c r="I412" s="40">
        <v>1350.2333333333331</v>
      </c>
      <c r="J412" s="40">
        <v>1358.5666666666666</v>
      </c>
      <c r="K412" s="31">
        <v>1341.9</v>
      </c>
      <c r="L412" s="31">
        <v>1325.9</v>
      </c>
      <c r="M412" s="31">
        <v>4.9499300000000002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2236.75</v>
      </c>
      <c r="D413" s="40">
        <v>2232.5333333333333</v>
      </c>
      <c r="E413" s="40">
        <v>2219.2166666666667</v>
      </c>
      <c r="F413" s="40">
        <v>2201.6833333333334</v>
      </c>
      <c r="G413" s="40">
        <v>2188.3666666666668</v>
      </c>
      <c r="H413" s="40">
        <v>2250.0666666666666</v>
      </c>
      <c r="I413" s="40">
        <v>2263.3833333333332</v>
      </c>
      <c r="J413" s="40">
        <v>2280.9166666666665</v>
      </c>
      <c r="K413" s="31">
        <v>2245.85</v>
      </c>
      <c r="L413" s="31">
        <v>2215</v>
      </c>
      <c r="M413" s="31">
        <v>1.1359699999999999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863.15</v>
      </c>
      <c r="D414" s="40">
        <v>864.38333333333333</v>
      </c>
      <c r="E414" s="40">
        <v>838.76666666666665</v>
      </c>
      <c r="F414" s="40">
        <v>814.38333333333333</v>
      </c>
      <c r="G414" s="40">
        <v>788.76666666666665</v>
      </c>
      <c r="H414" s="40">
        <v>888.76666666666665</v>
      </c>
      <c r="I414" s="40">
        <v>914.38333333333321</v>
      </c>
      <c r="J414" s="40">
        <v>938.76666666666665</v>
      </c>
      <c r="K414" s="31">
        <v>890</v>
      </c>
      <c r="L414" s="31">
        <v>840</v>
      </c>
      <c r="M414" s="31">
        <v>4.3559200000000002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2497.25</v>
      </c>
      <c r="D415" s="40">
        <v>2606.7166666666667</v>
      </c>
      <c r="E415" s="40">
        <v>2365.5333333333333</v>
      </c>
      <c r="F415" s="40">
        <v>2233.8166666666666</v>
      </c>
      <c r="G415" s="40">
        <v>1992.6333333333332</v>
      </c>
      <c r="H415" s="40">
        <v>2738.4333333333334</v>
      </c>
      <c r="I415" s="40">
        <v>2979.6166666666668</v>
      </c>
      <c r="J415" s="40">
        <v>3111.3333333333335</v>
      </c>
      <c r="K415" s="31">
        <v>2847.9</v>
      </c>
      <c r="L415" s="31">
        <v>2475</v>
      </c>
      <c r="M415" s="31">
        <v>4.0239500000000001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1418.9</v>
      </c>
      <c r="D416" s="40">
        <v>1434.8333333333333</v>
      </c>
      <c r="E416" s="40">
        <v>1397.0666666666666</v>
      </c>
      <c r="F416" s="40">
        <v>1375.2333333333333</v>
      </c>
      <c r="G416" s="40">
        <v>1337.4666666666667</v>
      </c>
      <c r="H416" s="40">
        <v>1456.6666666666665</v>
      </c>
      <c r="I416" s="40">
        <v>1494.4333333333334</v>
      </c>
      <c r="J416" s="40">
        <v>1516.2666666666664</v>
      </c>
      <c r="K416" s="31">
        <v>1472.6</v>
      </c>
      <c r="L416" s="31">
        <v>1413</v>
      </c>
      <c r="M416" s="31">
        <v>1.0831500000000001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925.2</v>
      </c>
      <c r="D417" s="40">
        <v>927.65</v>
      </c>
      <c r="E417" s="40">
        <v>917.55</v>
      </c>
      <c r="F417" s="40">
        <v>909.9</v>
      </c>
      <c r="G417" s="40">
        <v>899.8</v>
      </c>
      <c r="H417" s="40">
        <v>935.3</v>
      </c>
      <c r="I417" s="40">
        <v>945.40000000000009</v>
      </c>
      <c r="J417" s="40">
        <v>953.05</v>
      </c>
      <c r="K417" s="31">
        <v>937.75</v>
      </c>
      <c r="L417" s="31">
        <v>920</v>
      </c>
      <c r="M417" s="31">
        <v>1.5506800000000001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558.65</v>
      </c>
      <c r="D418" s="40">
        <v>559.81666666666672</v>
      </c>
      <c r="E418" s="40">
        <v>554.78333333333342</v>
      </c>
      <c r="F418" s="40">
        <v>550.91666666666674</v>
      </c>
      <c r="G418" s="40">
        <v>545.88333333333344</v>
      </c>
      <c r="H418" s="40">
        <v>563.68333333333339</v>
      </c>
      <c r="I418" s="40">
        <v>568.7166666666667</v>
      </c>
      <c r="J418" s="40">
        <v>572.58333333333337</v>
      </c>
      <c r="K418" s="31">
        <v>564.85</v>
      </c>
      <c r="L418" s="31">
        <v>555.95000000000005</v>
      </c>
      <c r="M418" s="31">
        <v>0.45952999999999999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75.650000000000006</v>
      </c>
      <c r="D419" s="40">
        <v>75.88333333333334</v>
      </c>
      <c r="E419" s="40">
        <v>74.116666666666674</v>
      </c>
      <c r="F419" s="40">
        <v>72.583333333333329</v>
      </c>
      <c r="G419" s="40">
        <v>70.816666666666663</v>
      </c>
      <c r="H419" s="40">
        <v>77.416666666666686</v>
      </c>
      <c r="I419" s="40">
        <v>79.183333333333366</v>
      </c>
      <c r="J419" s="40">
        <v>80.716666666666697</v>
      </c>
      <c r="K419" s="31">
        <v>77.650000000000006</v>
      </c>
      <c r="L419" s="31">
        <v>74.349999999999994</v>
      </c>
      <c r="M419" s="31">
        <v>64.418490000000006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107.75</v>
      </c>
      <c r="D420" s="40">
        <v>107.71666666666665</v>
      </c>
      <c r="E420" s="40">
        <v>107.2833333333333</v>
      </c>
      <c r="F420" s="40">
        <v>106.81666666666665</v>
      </c>
      <c r="G420" s="40">
        <v>106.3833333333333</v>
      </c>
      <c r="H420" s="40">
        <v>108.18333333333331</v>
      </c>
      <c r="I420" s="40">
        <v>108.61666666666667</v>
      </c>
      <c r="J420" s="40">
        <v>109.08333333333331</v>
      </c>
      <c r="K420" s="31">
        <v>108.15</v>
      </c>
      <c r="L420" s="31">
        <v>107.25</v>
      </c>
      <c r="M420" s="31">
        <v>2.9044099999999999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469.25</v>
      </c>
      <c r="D421" s="40">
        <v>467.61666666666662</v>
      </c>
      <c r="E421" s="40">
        <v>460.28333333333325</v>
      </c>
      <c r="F421" s="40">
        <v>451.31666666666661</v>
      </c>
      <c r="G421" s="40">
        <v>443.98333333333323</v>
      </c>
      <c r="H421" s="40">
        <v>476.58333333333326</v>
      </c>
      <c r="I421" s="40">
        <v>483.91666666666663</v>
      </c>
      <c r="J421" s="40">
        <v>492.88333333333327</v>
      </c>
      <c r="K421" s="31">
        <v>474.95</v>
      </c>
      <c r="L421" s="31">
        <v>458.65</v>
      </c>
      <c r="M421" s="31">
        <v>206.86981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116.6</v>
      </c>
      <c r="D422" s="40">
        <v>116.91666666666667</v>
      </c>
      <c r="E422" s="40">
        <v>115.98333333333335</v>
      </c>
      <c r="F422" s="40">
        <v>115.36666666666667</v>
      </c>
      <c r="G422" s="40">
        <v>114.43333333333335</v>
      </c>
      <c r="H422" s="40">
        <v>117.53333333333335</v>
      </c>
      <c r="I422" s="40">
        <v>118.46666666666665</v>
      </c>
      <c r="J422" s="40">
        <v>119.08333333333334</v>
      </c>
      <c r="K422" s="31">
        <v>117.85</v>
      </c>
      <c r="L422" s="31">
        <v>116.3</v>
      </c>
      <c r="M422" s="31">
        <v>203.80201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459.9</v>
      </c>
      <c r="D423" s="40">
        <v>471</v>
      </c>
      <c r="E423" s="40">
        <v>432.9</v>
      </c>
      <c r="F423" s="40">
        <v>405.9</v>
      </c>
      <c r="G423" s="40">
        <v>367.79999999999995</v>
      </c>
      <c r="H423" s="40">
        <v>498</v>
      </c>
      <c r="I423" s="40">
        <v>536.1</v>
      </c>
      <c r="J423" s="40">
        <v>563.1</v>
      </c>
      <c r="K423" s="31">
        <v>509.1</v>
      </c>
      <c r="L423" s="31">
        <v>444</v>
      </c>
      <c r="M423" s="31">
        <v>185.71378999999999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278.60000000000002</v>
      </c>
      <c r="D424" s="40">
        <v>281</v>
      </c>
      <c r="E424" s="40">
        <v>275.10000000000002</v>
      </c>
      <c r="F424" s="40">
        <v>271.60000000000002</v>
      </c>
      <c r="G424" s="40">
        <v>265.70000000000005</v>
      </c>
      <c r="H424" s="40">
        <v>284.5</v>
      </c>
      <c r="I424" s="40">
        <v>290.39999999999998</v>
      </c>
      <c r="J424" s="40">
        <v>293.89999999999998</v>
      </c>
      <c r="K424" s="31">
        <v>286.89999999999998</v>
      </c>
      <c r="L424" s="31">
        <v>277.5</v>
      </c>
      <c r="M424" s="31">
        <v>6.5853400000000004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592.25</v>
      </c>
      <c r="D425" s="40">
        <v>590.19999999999993</v>
      </c>
      <c r="E425" s="40">
        <v>584.64999999999986</v>
      </c>
      <c r="F425" s="40">
        <v>577.04999999999995</v>
      </c>
      <c r="G425" s="40">
        <v>571.49999999999989</v>
      </c>
      <c r="H425" s="40">
        <v>597.79999999999984</v>
      </c>
      <c r="I425" s="40">
        <v>603.3499999999998</v>
      </c>
      <c r="J425" s="40">
        <v>610.94999999999982</v>
      </c>
      <c r="K425" s="31">
        <v>595.75</v>
      </c>
      <c r="L425" s="31">
        <v>582.6</v>
      </c>
      <c r="M425" s="31">
        <v>7.4186399999999999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669.3</v>
      </c>
      <c r="D426" s="40">
        <v>671.94999999999993</v>
      </c>
      <c r="E426" s="40">
        <v>662.94999999999982</v>
      </c>
      <c r="F426" s="40">
        <v>656.59999999999991</v>
      </c>
      <c r="G426" s="40">
        <v>647.5999999999998</v>
      </c>
      <c r="H426" s="40">
        <v>678.29999999999984</v>
      </c>
      <c r="I426" s="40">
        <v>687.30000000000007</v>
      </c>
      <c r="J426" s="40">
        <v>693.64999999999986</v>
      </c>
      <c r="K426" s="31">
        <v>680.95</v>
      </c>
      <c r="L426" s="31">
        <v>665.6</v>
      </c>
      <c r="M426" s="31">
        <v>1.78257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414.25</v>
      </c>
      <c r="D427" s="40">
        <v>414.93333333333334</v>
      </c>
      <c r="E427" s="40">
        <v>412.31666666666666</v>
      </c>
      <c r="F427" s="40">
        <v>410.38333333333333</v>
      </c>
      <c r="G427" s="40">
        <v>407.76666666666665</v>
      </c>
      <c r="H427" s="40">
        <v>416.86666666666667</v>
      </c>
      <c r="I427" s="40">
        <v>419.48333333333335</v>
      </c>
      <c r="J427" s="40">
        <v>421.41666666666669</v>
      </c>
      <c r="K427" s="31">
        <v>417.55</v>
      </c>
      <c r="L427" s="31">
        <v>413</v>
      </c>
      <c r="M427" s="31">
        <v>3.4726499999999998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291.55</v>
      </c>
      <c r="D428" s="40">
        <v>291.45</v>
      </c>
      <c r="E428" s="40">
        <v>288.89999999999998</v>
      </c>
      <c r="F428" s="40">
        <v>286.25</v>
      </c>
      <c r="G428" s="40">
        <v>283.7</v>
      </c>
      <c r="H428" s="40">
        <v>294.09999999999997</v>
      </c>
      <c r="I428" s="40">
        <v>296.65000000000003</v>
      </c>
      <c r="J428" s="40">
        <v>299.29999999999995</v>
      </c>
      <c r="K428" s="31">
        <v>294</v>
      </c>
      <c r="L428" s="31">
        <v>288.8</v>
      </c>
      <c r="M428" s="31">
        <v>4.3800699999999999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832.55</v>
      </c>
      <c r="D429" s="40">
        <v>828.85</v>
      </c>
      <c r="E429" s="40">
        <v>821.5</v>
      </c>
      <c r="F429" s="40">
        <v>810.44999999999993</v>
      </c>
      <c r="G429" s="40">
        <v>803.09999999999991</v>
      </c>
      <c r="H429" s="40">
        <v>839.90000000000009</v>
      </c>
      <c r="I429" s="40">
        <v>847.25000000000023</v>
      </c>
      <c r="J429" s="40">
        <v>858.30000000000018</v>
      </c>
      <c r="K429" s="31">
        <v>836.2</v>
      </c>
      <c r="L429" s="31">
        <v>817.8</v>
      </c>
      <c r="M429" s="31">
        <v>29.88841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535.5</v>
      </c>
      <c r="D430" s="40">
        <v>537.33333333333337</v>
      </c>
      <c r="E430" s="40">
        <v>529.4666666666667</v>
      </c>
      <c r="F430" s="40">
        <v>523.43333333333328</v>
      </c>
      <c r="G430" s="40">
        <v>515.56666666666661</v>
      </c>
      <c r="H430" s="40">
        <v>543.36666666666679</v>
      </c>
      <c r="I430" s="40">
        <v>551.23333333333335</v>
      </c>
      <c r="J430" s="40">
        <v>557.26666666666688</v>
      </c>
      <c r="K430" s="31">
        <v>545.20000000000005</v>
      </c>
      <c r="L430" s="31">
        <v>531.29999999999995</v>
      </c>
      <c r="M430" s="31">
        <v>9.9661899999999992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3554.6</v>
      </c>
      <c r="D431" s="40">
        <v>3550.0166666666664</v>
      </c>
      <c r="E431" s="40">
        <v>3480.0333333333328</v>
      </c>
      <c r="F431" s="40">
        <v>3405.4666666666662</v>
      </c>
      <c r="G431" s="40">
        <v>3335.4833333333327</v>
      </c>
      <c r="H431" s="40">
        <v>3624.583333333333</v>
      </c>
      <c r="I431" s="40">
        <v>3694.5666666666666</v>
      </c>
      <c r="J431" s="40">
        <v>3769.1333333333332</v>
      </c>
      <c r="K431" s="31">
        <v>3620</v>
      </c>
      <c r="L431" s="31">
        <v>3475.45</v>
      </c>
      <c r="M431" s="31">
        <v>5.8900000000000001E-2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2439.5</v>
      </c>
      <c r="D432" s="40">
        <v>2441.5166666666669</v>
      </c>
      <c r="E432" s="40">
        <v>2423.0333333333338</v>
      </c>
      <c r="F432" s="40">
        <v>2406.5666666666671</v>
      </c>
      <c r="G432" s="40">
        <v>2388.0833333333339</v>
      </c>
      <c r="H432" s="40">
        <v>2457.9833333333336</v>
      </c>
      <c r="I432" s="40">
        <v>2476.4666666666662</v>
      </c>
      <c r="J432" s="40">
        <v>2492.9333333333334</v>
      </c>
      <c r="K432" s="31">
        <v>2460</v>
      </c>
      <c r="L432" s="31">
        <v>2425.0500000000002</v>
      </c>
      <c r="M432" s="31">
        <v>0.16020999999999999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950.4</v>
      </c>
      <c r="D433" s="40">
        <v>951.53333333333342</v>
      </c>
      <c r="E433" s="40">
        <v>943.06666666666683</v>
      </c>
      <c r="F433" s="40">
        <v>935.73333333333346</v>
      </c>
      <c r="G433" s="40">
        <v>927.26666666666688</v>
      </c>
      <c r="H433" s="40">
        <v>958.86666666666679</v>
      </c>
      <c r="I433" s="40">
        <v>967.33333333333326</v>
      </c>
      <c r="J433" s="40">
        <v>974.66666666666674</v>
      </c>
      <c r="K433" s="31">
        <v>960</v>
      </c>
      <c r="L433" s="31">
        <v>944.2</v>
      </c>
      <c r="M433" s="31">
        <v>0.48577999999999999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510.35</v>
      </c>
      <c r="D434" s="40">
        <v>511.61666666666662</v>
      </c>
      <c r="E434" s="40">
        <v>498.83333333333326</v>
      </c>
      <c r="F434" s="40">
        <v>487.31666666666666</v>
      </c>
      <c r="G434" s="40">
        <v>474.5333333333333</v>
      </c>
      <c r="H434" s="40">
        <v>523.13333333333321</v>
      </c>
      <c r="I434" s="40">
        <v>535.91666666666663</v>
      </c>
      <c r="J434" s="40">
        <v>547.43333333333317</v>
      </c>
      <c r="K434" s="31">
        <v>524.4</v>
      </c>
      <c r="L434" s="31">
        <v>500.1</v>
      </c>
      <c r="M434" s="31">
        <v>18.664770000000001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367.3</v>
      </c>
      <c r="D435" s="40">
        <v>363.36666666666662</v>
      </c>
      <c r="E435" s="40">
        <v>356.83333333333326</v>
      </c>
      <c r="F435" s="40">
        <v>346.36666666666662</v>
      </c>
      <c r="G435" s="40">
        <v>339.83333333333326</v>
      </c>
      <c r="H435" s="40">
        <v>373.83333333333326</v>
      </c>
      <c r="I435" s="40">
        <v>380.36666666666667</v>
      </c>
      <c r="J435" s="40">
        <v>390.83333333333326</v>
      </c>
      <c r="K435" s="31">
        <v>369.9</v>
      </c>
      <c r="L435" s="31">
        <v>352.9</v>
      </c>
      <c r="M435" s="31">
        <v>5.8530499999999996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2605.5</v>
      </c>
      <c r="D436" s="40">
        <v>2605.4333333333334</v>
      </c>
      <c r="E436" s="40">
        <v>2566.5666666666666</v>
      </c>
      <c r="F436" s="40">
        <v>2527.6333333333332</v>
      </c>
      <c r="G436" s="40">
        <v>2488.7666666666664</v>
      </c>
      <c r="H436" s="40">
        <v>2644.3666666666668</v>
      </c>
      <c r="I436" s="40">
        <v>2683.2333333333336</v>
      </c>
      <c r="J436" s="40">
        <v>2722.166666666667</v>
      </c>
      <c r="K436" s="31">
        <v>2644.3</v>
      </c>
      <c r="L436" s="31">
        <v>2566.5</v>
      </c>
      <c r="M436" s="31">
        <v>0.43025000000000002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724.15</v>
      </c>
      <c r="D437" s="40">
        <v>730.01666666666677</v>
      </c>
      <c r="E437" s="40">
        <v>712.08333333333348</v>
      </c>
      <c r="F437" s="40">
        <v>700.01666666666677</v>
      </c>
      <c r="G437" s="40">
        <v>682.08333333333348</v>
      </c>
      <c r="H437" s="40">
        <v>742.08333333333348</v>
      </c>
      <c r="I437" s="40">
        <v>760.01666666666665</v>
      </c>
      <c r="J437" s="40">
        <v>772.08333333333348</v>
      </c>
      <c r="K437" s="31">
        <v>747.95</v>
      </c>
      <c r="L437" s="31">
        <v>717.95</v>
      </c>
      <c r="M437" s="31">
        <v>0.60253000000000001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543</v>
      </c>
      <c r="D438" s="40">
        <v>549.43333333333328</v>
      </c>
      <c r="E438" s="40">
        <v>533.86666666666656</v>
      </c>
      <c r="F438" s="40">
        <v>524.73333333333323</v>
      </c>
      <c r="G438" s="40">
        <v>509.16666666666652</v>
      </c>
      <c r="H438" s="40">
        <v>558.56666666666661</v>
      </c>
      <c r="I438" s="40">
        <v>574.13333333333344</v>
      </c>
      <c r="J438" s="40">
        <v>583.26666666666665</v>
      </c>
      <c r="K438" s="31">
        <v>565</v>
      </c>
      <c r="L438" s="31">
        <v>540.29999999999995</v>
      </c>
      <c r="M438" s="31">
        <v>2.59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7.65</v>
      </c>
      <c r="D439" s="40">
        <v>7.583333333333333</v>
      </c>
      <c r="E439" s="40">
        <v>7.5166666666666657</v>
      </c>
      <c r="F439" s="40">
        <v>7.3833333333333329</v>
      </c>
      <c r="G439" s="40">
        <v>7.3166666666666655</v>
      </c>
      <c r="H439" s="40">
        <v>7.7166666666666659</v>
      </c>
      <c r="I439" s="40">
        <v>7.7833333333333341</v>
      </c>
      <c r="J439" s="40">
        <v>7.9166666666666661</v>
      </c>
      <c r="K439" s="31">
        <v>7.65</v>
      </c>
      <c r="L439" s="31">
        <v>7.45</v>
      </c>
      <c r="M439" s="31">
        <v>869.06474000000003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131.25</v>
      </c>
      <c r="D440" s="40">
        <v>132.45000000000002</v>
      </c>
      <c r="E440" s="40">
        <v>128.90000000000003</v>
      </c>
      <c r="F440" s="40">
        <v>126.55000000000001</v>
      </c>
      <c r="G440" s="40">
        <v>123.00000000000003</v>
      </c>
      <c r="H440" s="40">
        <v>134.80000000000004</v>
      </c>
      <c r="I440" s="40">
        <v>138.35000000000005</v>
      </c>
      <c r="J440" s="40">
        <v>140.70000000000005</v>
      </c>
      <c r="K440" s="31">
        <v>136</v>
      </c>
      <c r="L440" s="31">
        <v>130.1</v>
      </c>
      <c r="M440" s="31">
        <v>1.1944699999999999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1069.2</v>
      </c>
      <c r="D441" s="40">
        <v>1073.7333333333333</v>
      </c>
      <c r="E441" s="40">
        <v>1061.4666666666667</v>
      </c>
      <c r="F441" s="40">
        <v>1053.7333333333333</v>
      </c>
      <c r="G441" s="40">
        <v>1041.4666666666667</v>
      </c>
      <c r="H441" s="40">
        <v>1081.4666666666667</v>
      </c>
      <c r="I441" s="40">
        <v>1093.7333333333336</v>
      </c>
      <c r="J441" s="40">
        <v>1101.4666666666667</v>
      </c>
      <c r="K441" s="31">
        <v>1086</v>
      </c>
      <c r="L441" s="31">
        <v>1066</v>
      </c>
      <c r="M441" s="31">
        <v>0.29522999999999999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622.20000000000005</v>
      </c>
      <c r="D442" s="40">
        <v>624.56666666666661</v>
      </c>
      <c r="E442" s="40">
        <v>616.73333333333323</v>
      </c>
      <c r="F442" s="40">
        <v>611.26666666666665</v>
      </c>
      <c r="G442" s="40">
        <v>603.43333333333328</v>
      </c>
      <c r="H442" s="40">
        <v>630.03333333333319</v>
      </c>
      <c r="I442" s="40">
        <v>637.86666666666667</v>
      </c>
      <c r="J442" s="40">
        <v>643.33333333333314</v>
      </c>
      <c r="K442" s="31">
        <v>632.4</v>
      </c>
      <c r="L442" s="31">
        <v>619.1</v>
      </c>
      <c r="M442" s="31">
        <v>3.29562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1600.65</v>
      </c>
      <c r="D443" s="40">
        <v>1591.8999999999999</v>
      </c>
      <c r="E443" s="40">
        <v>1568.7999999999997</v>
      </c>
      <c r="F443" s="40">
        <v>1536.9499999999998</v>
      </c>
      <c r="G443" s="40">
        <v>1513.8499999999997</v>
      </c>
      <c r="H443" s="40">
        <v>1623.7499999999998</v>
      </c>
      <c r="I443" s="40">
        <v>1646.8499999999997</v>
      </c>
      <c r="J443" s="40">
        <v>1678.6999999999998</v>
      </c>
      <c r="K443" s="31">
        <v>1615</v>
      </c>
      <c r="L443" s="31">
        <v>1560.05</v>
      </c>
      <c r="M443" s="31">
        <v>0.55254000000000003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653.25</v>
      </c>
      <c r="D444" s="40">
        <v>659.75</v>
      </c>
      <c r="E444" s="40">
        <v>644.5</v>
      </c>
      <c r="F444" s="40">
        <v>635.75</v>
      </c>
      <c r="G444" s="40">
        <v>620.5</v>
      </c>
      <c r="H444" s="40">
        <v>668.5</v>
      </c>
      <c r="I444" s="40">
        <v>683.75</v>
      </c>
      <c r="J444" s="40">
        <v>692.5</v>
      </c>
      <c r="K444" s="31">
        <v>675</v>
      </c>
      <c r="L444" s="31">
        <v>651</v>
      </c>
      <c r="M444" s="31">
        <v>0.66625999999999996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8832.7999999999993</v>
      </c>
      <c r="D445" s="40">
        <v>8832.2666666666664</v>
      </c>
      <c r="E445" s="40">
        <v>8768.5333333333328</v>
      </c>
      <c r="F445" s="40">
        <v>8704.2666666666664</v>
      </c>
      <c r="G445" s="40">
        <v>8640.5333333333328</v>
      </c>
      <c r="H445" s="40">
        <v>8896.5333333333328</v>
      </c>
      <c r="I445" s="40">
        <v>8960.2666666666664</v>
      </c>
      <c r="J445" s="40">
        <v>9024.5333333333328</v>
      </c>
      <c r="K445" s="31">
        <v>8896</v>
      </c>
      <c r="L445" s="31">
        <v>8768</v>
      </c>
      <c r="M445" s="31">
        <v>1.457E-2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43</v>
      </c>
      <c r="D446" s="40">
        <v>43.083333333333336</v>
      </c>
      <c r="E446" s="40">
        <v>42.56666666666667</v>
      </c>
      <c r="F446" s="40">
        <v>42.133333333333333</v>
      </c>
      <c r="G446" s="40">
        <v>41.616666666666667</v>
      </c>
      <c r="H446" s="40">
        <v>43.516666666666673</v>
      </c>
      <c r="I446" s="40">
        <v>44.033333333333339</v>
      </c>
      <c r="J446" s="40">
        <v>44.466666666666676</v>
      </c>
      <c r="K446" s="31">
        <v>43.6</v>
      </c>
      <c r="L446" s="31">
        <v>42.65</v>
      </c>
      <c r="M446" s="31">
        <v>45.516779999999997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559.04999999999995</v>
      </c>
      <c r="D447" s="40">
        <v>560.7833333333333</v>
      </c>
      <c r="E447" s="40">
        <v>554.66666666666663</v>
      </c>
      <c r="F447" s="40">
        <v>550.2833333333333</v>
      </c>
      <c r="G447" s="40">
        <v>544.16666666666663</v>
      </c>
      <c r="H447" s="40">
        <v>565.16666666666663</v>
      </c>
      <c r="I447" s="40">
        <v>571.28333333333342</v>
      </c>
      <c r="J447" s="40">
        <v>575.66666666666663</v>
      </c>
      <c r="K447" s="31">
        <v>566.9</v>
      </c>
      <c r="L447" s="31">
        <v>556.4</v>
      </c>
      <c r="M447" s="31">
        <v>16.801079999999999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897.05</v>
      </c>
      <c r="D448" s="40">
        <v>900.56666666666661</v>
      </c>
      <c r="E448" s="40">
        <v>886.13333333333321</v>
      </c>
      <c r="F448" s="40">
        <v>875.21666666666658</v>
      </c>
      <c r="G448" s="40">
        <v>860.78333333333319</v>
      </c>
      <c r="H448" s="40">
        <v>911.48333333333323</v>
      </c>
      <c r="I448" s="40">
        <v>925.91666666666663</v>
      </c>
      <c r="J448" s="40">
        <v>936.83333333333326</v>
      </c>
      <c r="K448" s="31">
        <v>915</v>
      </c>
      <c r="L448" s="31">
        <v>889.65</v>
      </c>
      <c r="M448" s="31">
        <v>1.06016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18071.599999999999</v>
      </c>
      <c r="D449" s="40">
        <v>18140.533333333336</v>
      </c>
      <c r="E449" s="40">
        <v>17931.116666666672</v>
      </c>
      <c r="F449" s="40">
        <v>17790.633333333335</v>
      </c>
      <c r="G449" s="40">
        <v>17581.216666666671</v>
      </c>
      <c r="H449" s="40">
        <v>18281.016666666674</v>
      </c>
      <c r="I449" s="40">
        <v>18490.433333333338</v>
      </c>
      <c r="J449" s="40">
        <v>18630.916666666675</v>
      </c>
      <c r="K449" s="31">
        <v>18349.95</v>
      </c>
      <c r="L449" s="31">
        <v>18000.05</v>
      </c>
      <c r="M449" s="31">
        <v>9.4199999999999996E-3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968.3</v>
      </c>
      <c r="D450" s="40">
        <v>973.9</v>
      </c>
      <c r="E450" s="40">
        <v>960.4</v>
      </c>
      <c r="F450" s="40">
        <v>952.5</v>
      </c>
      <c r="G450" s="40">
        <v>939</v>
      </c>
      <c r="H450" s="40">
        <v>981.8</v>
      </c>
      <c r="I450" s="40">
        <v>995.3</v>
      </c>
      <c r="J450" s="40">
        <v>1003.1999999999999</v>
      </c>
      <c r="K450" s="31">
        <v>987.4</v>
      </c>
      <c r="L450" s="31">
        <v>966</v>
      </c>
      <c r="M450" s="31">
        <v>17.353860000000001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216.85</v>
      </c>
      <c r="D451" s="40">
        <v>217.51666666666665</v>
      </c>
      <c r="E451" s="40">
        <v>214.6333333333333</v>
      </c>
      <c r="F451" s="40">
        <v>212.41666666666666</v>
      </c>
      <c r="G451" s="40">
        <v>209.5333333333333</v>
      </c>
      <c r="H451" s="40">
        <v>219.73333333333329</v>
      </c>
      <c r="I451" s="40">
        <v>222.61666666666662</v>
      </c>
      <c r="J451" s="40">
        <v>224.83333333333329</v>
      </c>
      <c r="K451" s="31">
        <v>220.4</v>
      </c>
      <c r="L451" s="31">
        <v>215.3</v>
      </c>
      <c r="M451" s="31">
        <v>18.766870000000001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1433.2</v>
      </c>
      <c r="D452" s="40">
        <v>1438.1499999999999</v>
      </c>
      <c r="E452" s="40">
        <v>1415.5999999999997</v>
      </c>
      <c r="F452" s="40">
        <v>1397.9999999999998</v>
      </c>
      <c r="G452" s="40">
        <v>1375.4499999999996</v>
      </c>
      <c r="H452" s="40">
        <v>1455.7499999999998</v>
      </c>
      <c r="I452" s="40">
        <v>1478.3</v>
      </c>
      <c r="J452" s="40">
        <v>1495.8999999999999</v>
      </c>
      <c r="K452" s="31">
        <v>1460.7</v>
      </c>
      <c r="L452" s="31">
        <v>1420.55</v>
      </c>
      <c r="M452" s="31">
        <v>2.2158000000000002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3685.6</v>
      </c>
      <c r="D453" s="40">
        <v>3701.0333333333333</v>
      </c>
      <c r="E453" s="40">
        <v>3644.5666666666666</v>
      </c>
      <c r="F453" s="40">
        <v>3603.5333333333333</v>
      </c>
      <c r="G453" s="40">
        <v>3547.0666666666666</v>
      </c>
      <c r="H453" s="40">
        <v>3742.0666666666666</v>
      </c>
      <c r="I453" s="40">
        <v>3798.5333333333328</v>
      </c>
      <c r="J453" s="40">
        <v>3839.5666666666666</v>
      </c>
      <c r="K453" s="31">
        <v>3757.5</v>
      </c>
      <c r="L453" s="31">
        <v>3660</v>
      </c>
      <c r="M453" s="31">
        <v>118.45402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816.25</v>
      </c>
      <c r="D454" s="40">
        <v>818.58333333333337</v>
      </c>
      <c r="E454" s="40">
        <v>810.66666666666674</v>
      </c>
      <c r="F454" s="40">
        <v>805.08333333333337</v>
      </c>
      <c r="G454" s="40">
        <v>797.16666666666674</v>
      </c>
      <c r="H454" s="40">
        <v>824.16666666666674</v>
      </c>
      <c r="I454" s="40">
        <v>832.08333333333348</v>
      </c>
      <c r="J454" s="40">
        <v>837.66666666666674</v>
      </c>
      <c r="K454" s="31">
        <v>826.5</v>
      </c>
      <c r="L454" s="31">
        <v>813</v>
      </c>
      <c r="M454" s="31">
        <v>17.72719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6232.8</v>
      </c>
      <c r="D455" s="40">
        <v>6227.9666666666672</v>
      </c>
      <c r="E455" s="40">
        <v>6115.9333333333343</v>
      </c>
      <c r="F455" s="40">
        <v>5999.0666666666675</v>
      </c>
      <c r="G455" s="40">
        <v>5887.0333333333347</v>
      </c>
      <c r="H455" s="40">
        <v>6344.8333333333339</v>
      </c>
      <c r="I455" s="40">
        <v>6456.8666666666668</v>
      </c>
      <c r="J455" s="40">
        <v>6573.7333333333336</v>
      </c>
      <c r="K455" s="31">
        <v>6340</v>
      </c>
      <c r="L455" s="31">
        <v>6111.1</v>
      </c>
      <c r="M455" s="31">
        <v>1.8478600000000001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1458.1</v>
      </c>
      <c r="D456" s="40">
        <v>1473.1333333333332</v>
      </c>
      <c r="E456" s="40">
        <v>1436.2666666666664</v>
      </c>
      <c r="F456" s="40">
        <v>1414.4333333333332</v>
      </c>
      <c r="G456" s="40">
        <v>1377.5666666666664</v>
      </c>
      <c r="H456" s="40">
        <v>1494.9666666666665</v>
      </c>
      <c r="I456" s="40">
        <v>1531.8333333333333</v>
      </c>
      <c r="J456" s="40">
        <v>1553.6666666666665</v>
      </c>
      <c r="K456" s="31">
        <v>1510</v>
      </c>
      <c r="L456" s="31">
        <v>1451.3</v>
      </c>
      <c r="M456" s="31">
        <v>1.7239899999999999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200.15</v>
      </c>
      <c r="D457" s="40">
        <v>199.06666666666669</v>
      </c>
      <c r="E457" s="40">
        <v>192.73333333333338</v>
      </c>
      <c r="F457" s="40">
        <v>185.31666666666669</v>
      </c>
      <c r="G457" s="40">
        <v>178.98333333333338</v>
      </c>
      <c r="H457" s="40">
        <v>206.48333333333338</v>
      </c>
      <c r="I457" s="40">
        <v>212.81666666666669</v>
      </c>
      <c r="J457" s="40">
        <v>220.23333333333338</v>
      </c>
      <c r="K457" s="31">
        <v>205.4</v>
      </c>
      <c r="L457" s="31">
        <v>191.65</v>
      </c>
      <c r="M457" s="31">
        <v>153.84018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415.75</v>
      </c>
      <c r="D458" s="40">
        <v>408.2166666666667</v>
      </c>
      <c r="E458" s="40">
        <v>395.53333333333342</v>
      </c>
      <c r="F458" s="40">
        <v>375.31666666666672</v>
      </c>
      <c r="G458" s="40">
        <v>362.63333333333344</v>
      </c>
      <c r="H458" s="40">
        <v>428.43333333333339</v>
      </c>
      <c r="I458" s="40">
        <v>441.11666666666667</v>
      </c>
      <c r="J458" s="40">
        <v>461.33333333333337</v>
      </c>
      <c r="K458" s="31">
        <v>420.9</v>
      </c>
      <c r="L458" s="31">
        <v>388</v>
      </c>
      <c r="M458" s="31">
        <v>1134.0498299999999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191.5</v>
      </c>
      <c r="D459" s="40">
        <v>187.4</v>
      </c>
      <c r="E459" s="40">
        <v>181.10000000000002</v>
      </c>
      <c r="F459" s="40">
        <v>170.70000000000002</v>
      </c>
      <c r="G459" s="40">
        <v>164.40000000000003</v>
      </c>
      <c r="H459" s="40">
        <v>197.8</v>
      </c>
      <c r="I459" s="40">
        <v>204.10000000000002</v>
      </c>
      <c r="J459" s="40">
        <v>214.5</v>
      </c>
      <c r="K459" s="31">
        <v>193.7</v>
      </c>
      <c r="L459" s="31">
        <v>177</v>
      </c>
      <c r="M459" s="31">
        <v>1263.0728799999999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1313.2</v>
      </c>
      <c r="D460" s="40">
        <v>1312.8500000000001</v>
      </c>
      <c r="E460" s="40">
        <v>1298.3500000000004</v>
      </c>
      <c r="F460" s="40">
        <v>1283.5000000000002</v>
      </c>
      <c r="G460" s="40">
        <v>1269.0000000000005</v>
      </c>
      <c r="H460" s="40">
        <v>1327.7000000000003</v>
      </c>
      <c r="I460" s="40">
        <v>1342.1999999999998</v>
      </c>
      <c r="J460" s="40">
        <v>1357.0500000000002</v>
      </c>
      <c r="K460" s="31">
        <v>1327.35</v>
      </c>
      <c r="L460" s="31">
        <v>1298</v>
      </c>
      <c r="M460" s="31">
        <v>63.496580000000002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5280.75</v>
      </c>
      <c r="D461" s="40">
        <v>5260.25</v>
      </c>
      <c r="E461" s="40">
        <v>4970.5</v>
      </c>
      <c r="F461" s="40">
        <v>4660.25</v>
      </c>
      <c r="G461" s="40">
        <v>4370.5</v>
      </c>
      <c r="H461" s="40">
        <v>5570.5</v>
      </c>
      <c r="I461" s="40">
        <v>5860.25</v>
      </c>
      <c r="J461" s="40">
        <v>6170.5</v>
      </c>
      <c r="K461" s="31">
        <v>5550</v>
      </c>
      <c r="L461" s="31">
        <v>4950</v>
      </c>
      <c r="M461" s="31">
        <v>0.75207000000000002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1400.2</v>
      </c>
      <c r="D462" s="40">
        <v>1406.75</v>
      </c>
      <c r="E462" s="40">
        <v>1379.05</v>
      </c>
      <c r="F462" s="40">
        <v>1357.8999999999999</v>
      </c>
      <c r="G462" s="40">
        <v>1330.1999999999998</v>
      </c>
      <c r="H462" s="40">
        <v>1427.9</v>
      </c>
      <c r="I462" s="40">
        <v>1455.6</v>
      </c>
      <c r="J462" s="40">
        <v>1476.7500000000002</v>
      </c>
      <c r="K462" s="31">
        <v>1434.45</v>
      </c>
      <c r="L462" s="31">
        <v>1385.6</v>
      </c>
      <c r="M462" s="31">
        <v>30.73366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164.8</v>
      </c>
      <c r="D463" s="40">
        <v>166.4</v>
      </c>
      <c r="E463" s="40">
        <v>162.80000000000001</v>
      </c>
      <c r="F463" s="40">
        <v>160.80000000000001</v>
      </c>
      <c r="G463" s="40">
        <v>157.20000000000002</v>
      </c>
      <c r="H463" s="40">
        <v>168.4</v>
      </c>
      <c r="I463" s="40">
        <v>171.99999999999997</v>
      </c>
      <c r="J463" s="40">
        <v>174</v>
      </c>
      <c r="K463" s="31">
        <v>170</v>
      </c>
      <c r="L463" s="31">
        <v>164.4</v>
      </c>
      <c r="M463" s="31">
        <v>2.8053400000000002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998.85</v>
      </c>
      <c r="D464" s="40">
        <v>1000.65</v>
      </c>
      <c r="E464" s="40">
        <v>989.3</v>
      </c>
      <c r="F464" s="40">
        <v>979.75</v>
      </c>
      <c r="G464" s="40">
        <v>968.4</v>
      </c>
      <c r="H464" s="40">
        <v>1010.1999999999999</v>
      </c>
      <c r="I464" s="40">
        <v>1021.5500000000001</v>
      </c>
      <c r="J464" s="40">
        <v>1031.0999999999999</v>
      </c>
      <c r="K464" s="31">
        <v>1012</v>
      </c>
      <c r="L464" s="31">
        <v>991.1</v>
      </c>
      <c r="M464" s="31">
        <v>1.7000900000000001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1418.8</v>
      </c>
      <c r="D465" s="40">
        <v>1413.7166666666665</v>
      </c>
      <c r="E465" s="40">
        <v>1387.4333333333329</v>
      </c>
      <c r="F465" s="40">
        <v>1356.0666666666664</v>
      </c>
      <c r="G465" s="40">
        <v>1329.7833333333328</v>
      </c>
      <c r="H465" s="40">
        <v>1445.083333333333</v>
      </c>
      <c r="I465" s="40">
        <v>1471.3666666666663</v>
      </c>
      <c r="J465" s="40">
        <v>1502.7333333333331</v>
      </c>
      <c r="K465" s="31">
        <v>1440</v>
      </c>
      <c r="L465" s="31">
        <v>1382.35</v>
      </c>
      <c r="M465" s="31">
        <v>0.45777000000000001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1155.4000000000001</v>
      </c>
      <c r="D466" s="40">
        <v>1158.8333333333333</v>
      </c>
      <c r="E466" s="40">
        <v>1147.6666666666665</v>
      </c>
      <c r="F466" s="40">
        <v>1139.9333333333332</v>
      </c>
      <c r="G466" s="40">
        <v>1128.7666666666664</v>
      </c>
      <c r="H466" s="40">
        <v>1166.5666666666666</v>
      </c>
      <c r="I466" s="40">
        <v>1177.7333333333331</v>
      </c>
      <c r="J466" s="40">
        <v>1185.4666666666667</v>
      </c>
      <c r="K466" s="31">
        <v>1170</v>
      </c>
      <c r="L466" s="31">
        <v>1151.0999999999999</v>
      </c>
      <c r="M466" s="31">
        <v>0.79559000000000002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1702.7</v>
      </c>
      <c r="D467" s="40">
        <v>1709.2333333333333</v>
      </c>
      <c r="E467" s="40">
        <v>1693.4666666666667</v>
      </c>
      <c r="F467" s="40">
        <v>1684.2333333333333</v>
      </c>
      <c r="G467" s="40">
        <v>1668.4666666666667</v>
      </c>
      <c r="H467" s="40">
        <v>1718.4666666666667</v>
      </c>
      <c r="I467" s="40">
        <v>1734.2333333333336</v>
      </c>
      <c r="J467" s="40">
        <v>1743.4666666666667</v>
      </c>
      <c r="K467" s="31">
        <v>1725</v>
      </c>
      <c r="L467" s="31">
        <v>1700</v>
      </c>
      <c r="M467" s="31">
        <v>0.71445000000000003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2362.4</v>
      </c>
      <c r="D468" s="40">
        <v>2375.35</v>
      </c>
      <c r="E468" s="40">
        <v>2344.6</v>
      </c>
      <c r="F468" s="40">
        <v>2326.8000000000002</v>
      </c>
      <c r="G468" s="40">
        <v>2296.0500000000002</v>
      </c>
      <c r="H468" s="40">
        <v>2393.1499999999996</v>
      </c>
      <c r="I468" s="40">
        <v>2423.8999999999996</v>
      </c>
      <c r="J468" s="40">
        <v>2441.6999999999994</v>
      </c>
      <c r="K468" s="31">
        <v>2406.1</v>
      </c>
      <c r="L468" s="31">
        <v>2357.5500000000002</v>
      </c>
      <c r="M468" s="31">
        <v>10.569319999999999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3167.2</v>
      </c>
      <c r="D469" s="40">
        <v>3151.4166666666665</v>
      </c>
      <c r="E469" s="40">
        <v>3099.833333333333</v>
      </c>
      <c r="F469" s="40">
        <v>3032.4666666666667</v>
      </c>
      <c r="G469" s="40">
        <v>2980.8833333333332</v>
      </c>
      <c r="H469" s="40">
        <v>3218.7833333333328</v>
      </c>
      <c r="I469" s="40">
        <v>3270.3666666666659</v>
      </c>
      <c r="J469" s="40">
        <v>3337.7333333333327</v>
      </c>
      <c r="K469" s="31">
        <v>3203</v>
      </c>
      <c r="L469" s="31">
        <v>3084.05</v>
      </c>
      <c r="M469" s="31">
        <v>1.0148999999999999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539.29999999999995</v>
      </c>
      <c r="D470" s="40">
        <v>528.99999999999989</v>
      </c>
      <c r="E470" s="40">
        <v>513.0999999999998</v>
      </c>
      <c r="F470" s="40">
        <v>486.89999999999992</v>
      </c>
      <c r="G470" s="40">
        <v>470.99999999999983</v>
      </c>
      <c r="H470" s="40">
        <v>555.19999999999982</v>
      </c>
      <c r="I470" s="40">
        <v>571.09999999999991</v>
      </c>
      <c r="J470" s="40">
        <v>597.29999999999973</v>
      </c>
      <c r="K470" s="31">
        <v>544.9</v>
      </c>
      <c r="L470" s="31">
        <v>502.8</v>
      </c>
      <c r="M470" s="31">
        <v>48.674570000000003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1103.1500000000001</v>
      </c>
      <c r="D471" s="40">
        <v>1112.9333333333334</v>
      </c>
      <c r="E471" s="40">
        <v>1085.8666666666668</v>
      </c>
      <c r="F471" s="40">
        <v>1068.5833333333335</v>
      </c>
      <c r="G471" s="40">
        <v>1041.5166666666669</v>
      </c>
      <c r="H471" s="40">
        <v>1130.2166666666667</v>
      </c>
      <c r="I471" s="40">
        <v>1157.2833333333333</v>
      </c>
      <c r="J471" s="40">
        <v>1174.5666666666666</v>
      </c>
      <c r="K471" s="31">
        <v>1140</v>
      </c>
      <c r="L471" s="31">
        <v>1095.6500000000001</v>
      </c>
      <c r="M471" s="31">
        <v>6.8101700000000003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35.700000000000003</v>
      </c>
      <c r="D472" s="40">
        <v>35.700000000000003</v>
      </c>
      <c r="E472" s="40">
        <v>35.700000000000003</v>
      </c>
      <c r="F472" s="40">
        <v>35.700000000000003</v>
      </c>
      <c r="G472" s="40">
        <v>35.700000000000003</v>
      </c>
      <c r="H472" s="40">
        <v>35.700000000000003</v>
      </c>
      <c r="I472" s="40">
        <v>35.700000000000003</v>
      </c>
      <c r="J472" s="40">
        <v>35.700000000000003</v>
      </c>
      <c r="K472" s="31">
        <v>35.700000000000003</v>
      </c>
      <c r="L472" s="31">
        <v>35.700000000000003</v>
      </c>
      <c r="M472" s="31">
        <v>27.568529999999999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167.8</v>
      </c>
      <c r="D473" s="40">
        <v>169.91666666666666</v>
      </c>
      <c r="E473" s="40">
        <v>164.0333333333333</v>
      </c>
      <c r="F473" s="40">
        <v>160.26666666666665</v>
      </c>
      <c r="G473" s="40">
        <v>154.3833333333333</v>
      </c>
      <c r="H473" s="40">
        <v>173.68333333333331</v>
      </c>
      <c r="I473" s="40">
        <v>179.56666666666669</v>
      </c>
      <c r="J473" s="40">
        <v>183.33333333333331</v>
      </c>
      <c r="K473" s="31">
        <v>175.8</v>
      </c>
      <c r="L473" s="31">
        <v>166.15</v>
      </c>
      <c r="M473" s="31">
        <v>1.2118100000000001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1358.45</v>
      </c>
      <c r="D474" s="40">
        <v>1371.1833333333332</v>
      </c>
      <c r="E474" s="40">
        <v>1337.3666666666663</v>
      </c>
      <c r="F474" s="40">
        <v>1316.2833333333331</v>
      </c>
      <c r="G474" s="40">
        <v>1282.4666666666662</v>
      </c>
      <c r="H474" s="40">
        <v>1392.2666666666664</v>
      </c>
      <c r="I474" s="40">
        <v>1426.0833333333335</v>
      </c>
      <c r="J474" s="40">
        <v>1447.1666666666665</v>
      </c>
      <c r="K474" s="31">
        <v>1405</v>
      </c>
      <c r="L474" s="31">
        <v>1350.1</v>
      </c>
      <c r="M474" s="31">
        <v>1.70577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14.25</v>
      </c>
      <c r="D475" s="40">
        <v>14.416666666666666</v>
      </c>
      <c r="E475" s="40">
        <v>13.933333333333332</v>
      </c>
      <c r="F475" s="40">
        <v>13.616666666666665</v>
      </c>
      <c r="G475" s="40">
        <v>13.133333333333331</v>
      </c>
      <c r="H475" s="40">
        <v>14.733333333333333</v>
      </c>
      <c r="I475" s="40">
        <v>15.216666666666667</v>
      </c>
      <c r="J475" s="40">
        <v>15.533333333333333</v>
      </c>
      <c r="K475" s="31">
        <v>14.9</v>
      </c>
      <c r="L475" s="31">
        <v>14.1</v>
      </c>
      <c r="M475" s="31">
        <v>136.34281999999999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641.75</v>
      </c>
      <c r="D476" s="40">
        <v>642.25</v>
      </c>
      <c r="E476" s="40">
        <v>626.5</v>
      </c>
      <c r="F476" s="40">
        <v>611.25</v>
      </c>
      <c r="G476" s="40">
        <v>595.5</v>
      </c>
      <c r="H476" s="40">
        <v>657.5</v>
      </c>
      <c r="I476" s="40">
        <v>673.25</v>
      </c>
      <c r="J476" s="40">
        <v>688.5</v>
      </c>
      <c r="K476" s="31">
        <v>658</v>
      </c>
      <c r="L476" s="31">
        <v>627</v>
      </c>
      <c r="M476" s="31">
        <v>25.862359999999999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742.45</v>
      </c>
      <c r="D477" s="40">
        <v>745.61666666666667</v>
      </c>
      <c r="E477" s="40">
        <v>736.83333333333337</v>
      </c>
      <c r="F477" s="40">
        <v>731.2166666666667</v>
      </c>
      <c r="G477" s="40">
        <v>722.43333333333339</v>
      </c>
      <c r="H477" s="40">
        <v>751.23333333333335</v>
      </c>
      <c r="I477" s="40">
        <v>760.01666666666665</v>
      </c>
      <c r="J477" s="40">
        <v>765.63333333333333</v>
      </c>
      <c r="K477" s="31">
        <v>754.4</v>
      </c>
      <c r="L477" s="31">
        <v>740</v>
      </c>
      <c r="M477" s="31">
        <v>30.235410000000002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1053.3499999999999</v>
      </c>
      <c r="D478" s="40">
        <v>1049.9666666666667</v>
      </c>
      <c r="E478" s="40">
        <v>1036.0333333333333</v>
      </c>
      <c r="F478" s="40">
        <v>1018.7166666666667</v>
      </c>
      <c r="G478" s="40">
        <v>1004.7833333333333</v>
      </c>
      <c r="H478" s="40">
        <v>1067.2833333333333</v>
      </c>
      <c r="I478" s="40">
        <v>1081.2166666666667</v>
      </c>
      <c r="J478" s="40">
        <v>1098.5333333333333</v>
      </c>
      <c r="K478" s="31">
        <v>1063.9000000000001</v>
      </c>
      <c r="L478" s="31">
        <v>1032.6500000000001</v>
      </c>
      <c r="M478" s="31">
        <v>1.43563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155.25</v>
      </c>
      <c r="D479" s="40">
        <v>154.48333333333332</v>
      </c>
      <c r="E479" s="40">
        <v>153.06666666666663</v>
      </c>
      <c r="F479" s="40">
        <v>150.88333333333333</v>
      </c>
      <c r="G479" s="40">
        <v>149.46666666666664</v>
      </c>
      <c r="H479" s="40">
        <v>156.66666666666663</v>
      </c>
      <c r="I479" s="40">
        <v>158.08333333333331</v>
      </c>
      <c r="J479" s="40">
        <v>160.26666666666662</v>
      </c>
      <c r="K479" s="31">
        <v>155.9</v>
      </c>
      <c r="L479" s="31">
        <v>152.30000000000001</v>
      </c>
      <c r="M479" s="31">
        <v>7.0294499999999998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20.8</v>
      </c>
      <c r="D480" s="40">
        <v>20.849999999999998</v>
      </c>
      <c r="E480" s="40">
        <v>20.699999999999996</v>
      </c>
      <c r="F480" s="40">
        <v>20.599999999999998</v>
      </c>
      <c r="G480" s="40">
        <v>20.449999999999996</v>
      </c>
      <c r="H480" s="40">
        <v>20.949999999999996</v>
      </c>
      <c r="I480" s="40">
        <v>21.099999999999994</v>
      </c>
      <c r="J480" s="40">
        <v>21.199999999999996</v>
      </c>
      <c r="K480" s="31">
        <v>21</v>
      </c>
      <c r="L480" s="31">
        <v>20.75</v>
      </c>
      <c r="M480" s="31">
        <v>26.796299999999999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7330.25</v>
      </c>
      <c r="D481" s="40">
        <v>7349.6333333333341</v>
      </c>
      <c r="E481" s="40">
        <v>7290.3166666666684</v>
      </c>
      <c r="F481" s="40">
        <v>7250.3833333333341</v>
      </c>
      <c r="G481" s="40">
        <v>7191.0666666666684</v>
      </c>
      <c r="H481" s="40">
        <v>7389.5666666666684</v>
      </c>
      <c r="I481" s="40">
        <v>7448.8833333333341</v>
      </c>
      <c r="J481" s="40">
        <v>7488.8166666666684</v>
      </c>
      <c r="K481" s="31">
        <v>7408.95</v>
      </c>
      <c r="L481" s="31">
        <v>7309.7</v>
      </c>
      <c r="M481" s="31">
        <v>3.4605399999999999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38.15</v>
      </c>
      <c r="D482" s="40">
        <v>38.18333333333333</v>
      </c>
      <c r="E482" s="40">
        <v>37.566666666666663</v>
      </c>
      <c r="F482" s="40">
        <v>36.983333333333334</v>
      </c>
      <c r="G482" s="40">
        <v>36.366666666666667</v>
      </c>
      <c r="H482" s="40">
        <v>38.766666666666659</v>
      </c>
      <c r="I482" s="40">
        <v>39.383333333333319</v>
      </c>
      <c r="J482" s="40">
        <v>39.966666666666654</v>
      </c>
      <c r="K482" s="31">
        <v>38.799999999999997</v>
      </c>
      <c r="L482" s="31">
        <v>37.6</v>
      </c>
      <c r="M482" s="31">
        <v>221.09703999999999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1700.3</v>
      </c>
      <c r="D483" s="40">
        <v>1687.8166666666666</v>
      </c>
      <c r="E483" s="40">
        <v>1659.2333333333331</v>
      </c>
      <c r="F483" s="40">
        <v>1618.1666666666665</v>
      </c>
      <c r="G483" s="40">
        <v>1589.583333333333</v>
      </c>
      <c r="H483" s="40">
        <v>1728.8833333333332</v>
      </c>
      <c r="I483" s="40">
        <v>1757.4666666666667</v>
      </c>
      <c r="J483" s="40">
        <v>1798.5333333333333</v>
      </c>
      <c r="K483" s="31">
        <v>1716.4</v>
      </c>
      <c r="L483" s="31">
        <v>1646.75</v>
      </c>
      <c r="M483" s="31">
        <v>6.8359100000000002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895.8</v>
      </c>
      <c r="D484" s="40">
        <v>902.4666666666667</v>
      </c>
      <c r="E484" s="40">
        <v>886.33333333333337</v>
      </c>
      <c r="F484" s="40">
        <v>876.86666666666667</v>
      </c>
      <c r="G484" s="40">
        <v>860.73333333333335</v>
      </c>
      <c r="H484" s="40">
        <v>911.93333333333339</v>
      </c>
      <c r="I484" s="40">
        <v>928.06666666666661</v>
      </c>
      <c r="J484" s="40">
        <v>937.53333333333342</v>
      </c>
      <c r="K484" s="31">
        <v>918.6</v>
      </c>
      <c r="L484" s="31">
        <v>893</v>
      </c>
      <c r="M484" s="31">
        <v>14.777749999999999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261.35000000000002</v>
      </c>
      <c r="D485" s="40">
        <v>262.53333333333336</v>
      </c>
      <c r="E485" s="40">
        <v>258.81666666666672</v>
      </c>
      <c r="F485" s="40">
        <v>256.28333333333336</v>
      </c>
      <c r="G485" s="40">
        <v>252.56666666666672</v>
      </c>
      <c r="H485" s="40">
        <v>265.06666666666672</v>
      </c>
      <c r="I485" s="40">
        <v>268.7833333333333</v>
      </c>
      <c r="J485" s="40">
        <v>271.31666666666672</v>
      </c>
      <c r="K485" s="31">
        <v>266.25</v>
      </c>
      <c r="L485" s="31">
        <v>260</v>
      </c>
      <c r="M485" s="31">
        <v>3.1994099999999999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3873.35</v>
      </c>
      <c r="D486" s="40">
        <v>3871.1833333333329</v>
      </c>
      <c r="E486" s="40">
        <v>3817.766666666666</v>
      </c>
      <c r="F486" s="40">
        <v>3762.1833333333329</v>
      </c>
      <c r="G486" s="40">
        <v>3708.766666666666</v>
      </c>
      <c r="H486" s="40">
        <v>3926.766666666666</v>
      </c>
      <c r="I486" s="40">
        <v>3980.1833333333329</v>
      </c>
      <c r="J486" s="40">
        <v>4035.766666666666</v>
      </c>
      <c r="K486" s="31">
        <v>3924.6</v>
      </c>
      <c r="L486" s="31">
        <v>3815.6</v>
      </c>
      <c r="M486" s="31">
        <v>0.28566999999999998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544.4</v>
      </c>
      <c r="D487" s="40">
        <v>551.31666666666672</v>
      </c>
      <c r="E487" s="40">
        <v>529.53333333333342</v>
      </c>
      <c r="F487" s="40">
        <v>514.66666666666674</v>
      </c>
      <c r="G487" s="40">
        <v>492.88333333333344</v>
      </c>
      <c r="H487" s="40">
        <v>566.18333333333339</v>
      </c>
      <c r="I487" s="40">
        <v>587.9666666666667</v>
      </c>
      <c r="J487" s="40">
        <v>602.83333333333337</v>
      </c>
      <c r="K487" s="31">
        <v>573.1</v>
      </c>
      <c r="L487" s="31">
        <v>536.45000000000005</v>
      </c>
      <c r="M487" s="31">
        <v>11.95435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3471.8</v>
      </c>
      <c r="D488" s="40">
        <v>3486.2833333333333</v>
      </c>
      <c r="E488" s="40">
        <v>3422.5666666666666</v>
      </c>
      <c r="F488" s="40">
        <v>3373.3333333333335</v>
      </c>
      <c r="G488" s="40">
        <v>3309.6166666666668</v>
      </c>
      <c r="H488" s="40">
        <v>3535.5166666666664</v>
      </c>
      <c r="I488" s="40">
        <v>3599.2333333333327</v>
      </c>
      <c r="J488" s="40">
        <v>3648.4666666666662</v>
      </c>
      <c r="K488" s="31">
        <v>3550</v>
      </c>
      <c r="L488" s="31">
        <v>3437.05</v>
      </c>
      <c r="M488" s="31">
        <v>7.7539999999999998E-2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723.75</v>
      </c>
      <c r="D489" s="40">
        <v>737.29999999999984</v>
      </c>
      <c r="E489" s="40">
        <v>706.99999999999966</v>
      </c>
      <c r="F489" s="40">
        <v>690.24999999999977</v>
      </c>
      <c r="G489" s="40">
        <v>659.94999999999959</v>
      </c>
      <c r="H489" s="40">
        <v>754.04999999999973</v>
      </c>
      <c r="I489" s="40">
        <v>784.34999999999991</v>
      </c>
      <c r="J489" s="40">
        <v>801.0999999999998</v>
      </c>
      <c r="K489" s="31">
        <v>767.6</v>
      </c>
      <c r="L489" s="31">
        <v>720.55</v>
      </c>
      <c r="M489" s="31">
        <v>1.6781299999999999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44</v>
      </c>
      <c r="D490" s="40">
        <v>45</v>
      </c>
      <c r="E490" s="40">
        <v>42.8</v>
      </c>
      <c r="F490" s="40">
        <v>41.599999999999994</v>
      </c>
      <c r="G490" s="40">
        <v>39.399999999999991</v>
      </c>
      <c r="H490" s="40">
        <v>46.2</v>
      </c>
      <c r="I490" s="40">
        <v>48.400000000000006</v>
      </c>
      <c r="J490" s="40">
        <v>49.600000000000009</v>
      </c>
      <c r="K490" s="31">
        <v>47.2</v>
      </c>
      <c r="L490" s="31">
        <v>43.8</v>
      </c>
      <c r="M490" s="31">
        <v>193.12488999999999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1565.5</v>
      </c>
      <c r="D491" s="40">
        <v>1579.2</v>
      </c>
      <c r="E491" s="40">
        <v>1527.15</v>
      </c>
      <c r="F491" s="40">
        <v>1488.8</v>
      </c>
      <c r="G491" s="40">
        <v>1436.75</v>
      </c>
      <c r="H491" s="40">
        <v>1617.5500000000002</v>
      </c>
      <c r="I491" s="40">
        <v>1669.6</v>
      </c>
      <c r="J491" s="40">
        <v>1707.9500000000003</v>
      </c>
      <c r="K491" s="31">
        <v>1631.25</v>
      </c>
      <c r="L491" s="31">
        <v>1540.85</v>
      </c>
      <c r="M491" s="31">
        <v>0.77512999999999999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1953.3</v>
      </c>
      <c r="D492" s="40">
        <v>1957.7666666666667</v>
      </c>
      <c r="E492" s="40">
        <v>1920.5333333333333</v>
      </c>
      <c r="F492" s="40">
        <v>1887.7666666666667</v>
      </c>
      <c r="G492" s="40">
        <v>1850.5333333333333</v>
      </c>
      <c r="H492" s="40">
        <v>1990.5333333333333</v>
      </c>
      <c r="I492" s="40">
        <v>2027.7666666666664</v>
      </c>
      <c r="J492" s="40">
        <v>2060.5333333333333</v>
      </c>
      <c r="K492" s="31">
        <v>1995</v>
      </c>
      <c r="L492" s="31">
        <v>1925</v>
      </c>
      <c r="M492" s="31">
        <v>1.7105399999999999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303.25</v>
      </c>
      <c r="D493" s="40">
        <v>304.65000000000003</v>
      </c>
      <c r="E493" s="40">
        <v>299.30000000000007</v>
      </c>
      <c r="F493" s="40">
        <v>295.35000000000002</v>
      </c>
      <c r="G493" s="40">
        <v>290.00000000000006</v>
      </c>
      <c r="H493" s="40">
        <v>308.60000000000008</v>
      </c>
      <c r="I493" s="40">
        <v>313.9500000000001</v>
      </c>
      <c r="J493" s="40">
        <v>317.90000000000009</v>
      </c>
      <c r="K493" s="31">
        <v>310</v>
      </c>
      <c r="L493" s="31">
        <v>300.7</v>
      </c>
      <c r="M493" s="31">
        <v>4.0918799999999997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913.55</v>
      </c>
      <c r="D494" s="40">
        <v>914.91666666666663</v>
      </c>
      <c r="E494" s="40">
        <v>905.43333333333328</v>
      </c>
      <c r="F494" s="40">
        <v>897.31666666666661</v>
      </c>
      <c r="G494" s="40">
        <v>887.83333333333326</v>
      </c>
      <c r="H494" s="40">
        <v>923.0333333333333</v>
      </c>
      <c r="I494" s="40">
        <v>932.51666666666665</v>
      </c>
      <c r="J494" s="40">
        <v>940.63333333333333</v>
      </c>
      <c r="K494" s="31">
        <v>924.4</v>
      </c>
      <c r="L494" s="31">
        <v>906.8</v>
      </c>
      <c r="M494" s="31">
        <v>4.6545500000000004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297.75</v>
      </c>
      <c r="D495" s="40">
        <v>297.41666666666669</v>
      </c>
      <c r="E495" s="40">
        <v>293.03333333333336</v>
      </c>
      <c r="F495" s="40">
        <v>288.31666666666666</v>
      </c>
      <c r="G495" s="40">
        <v>283.93333333333334</v>
      </c>
      <c r="H495" s="40">
        <v>302.13333333333338</v>
      </c>
      <c r="I495" s="40">
        <v>306.51666666666671</v>
      </c>
      <c r="J495" s="40">
        <v>311.23333333333341</v>
      </c>
      <c r="K495" s="31">
        <v>301.8</v>
      </c>
      <c r="L495" s="31">
        <v>292.7</v>
      </c>
      <c r="M495" s="31">
        <v>69.228449999999995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2935.6</v>
      </c>
      <c r="D496" s="40">
        <v>2941.2666666666664</v>
      </c>
      <c r="E496" s="40">
        <v>2924.333333333333</v>
      </c>
      <c r="F496" s="40">
        <v>2913.0666666666666</v>
      </c>
      <c r="G496" s="40">
        <v>2896.1333333333332</v>
      </c>
      <c r="H496" s="40">
        <v>2952.5333333333328</v>
      </c>
      <c r="I496" s="40">
        <v>2969.4666666666662</v>
      </c>
      <c r="J496" s="40">
        <v>2980.7333333333327</v>
      </c>
      <c r="K496" s="31">
        <v>2958.2</v>
      </c>
      <c r="L496" s="31">
        <v>2930</v>
      </c>
      <c r="M496" s="31">
        <v>0.76266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2082.9499999999998</v>
      </c>
      <c r="D497" s="40">
        <v>2096.0166666666669</v>
      </c>
      <c r="E497" s="40">
        <v>2060.2333333333336</v>
      </c>
      <c r="F497" s="40">
        <v>2037.5166666666669</v>
      </c>
      <c r="G497" s="40">
        <v>2001.7333333333336</v>
      </c>
      <c r="H497" s="40">
        <v>2118.7333333333336</v>
      </c>
      <c r="I497" s="40">
        <v>2154.5166666666673</v>
      </c>
      <c r="J497" s="40">
        <v>2177.2333333333336</v>
      </c>
      <c r="K497" s="31">
        <v>2131.8000000000002</v>
      </c>
      <c r="L497" s="31">
        <v>2073.3000000000002</v>
      </c>
      <c r="M497" s="31">
        <v>0.95170999999999994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10.85</v>
      </c>
      <c r="D498" s="40">
        <v>11.016666666666666</v>
      </c>
      <c r="E498" s="40">
        <v>10.633333333333331</v>
      </c>
      <c r="F498" s="40">
        <v>10.416666666666666</v>
      </c>
      <c r="G498" s="40">
        <v>10.033333333333331</v>
      </c>
      <c r="H498" s="40">
        <v>11.233333333333331</v>
      </c>
      <c r="I498" s="40">
        <v>11.616666666666664</v>
      </c>
      <c r="J498" s="40">
        <v>11.83333333333333</v>
      </c>
      <c r="K498" s="31">
        <v>11.4</v>
      </c>
      <c r="L498" s="31">
        <v>10.8</v>
      </c>
      <c r="M498" s="31">
        <v>3137.3721799999998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1303.6500000000001</v>
      </c>
      <c r="D499" s="40">
        <v>1299.1833333333334</v>
      </c>
      <c r="E499" s="40">
        <v>1279.2166666666667</v>
      </c>
      <c r="F499" s="40">
        <v>1254.7833333333333</v>
      </c>
      <c r="G499" s="40">
        <v>1234.8166666666666</v>
      </c>
      <c r="H499" s="40">
        <v>1323.6166666666668</v>
      </c>
      <c r="I499" s="40">
        <v>1343.5833333333335</v>
      </c>
      <c r="J499" s="40">
        <v>1368.0166666666669</v>
      </c>
      <c r="K499" s="31">
        <v>1319.15</v>
      </c>
      <c r="L499" s="31">
        <v>1274.75</v>
      </c>
      <c r="M499" s="31">
        <v>9.8742900000000002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7188.05</v>
      </c>
      <c r="D500" s="40">
        <v>7196.0166666666664</v>
      </c>
      <c r="E500" s="40">
        <v>7142.0333333333328</v>
      </c>
      <c r="F500" s="40">
        <v>7096.0166666666664</v>
      </c>
      <c r="G500" s="40">
        <v>7042.0333333333328</v>
      </c>
      <c r="H500" s="40">
        <v>7242.0333333333328</v>
      </c>
      <c r="I500" s="40">
        <v>7296.0166666666664</v>
      </c>
      <c r="J500" s="40">
        <v>7342.0333333333328</v>
      </c>
      <c r="K500" s="31">
        <v>7250</v>
      </c>
      <c r="L500" s="31">
        <v>7150</v>
      </c>
      <c r="M500" s="31">
        <v>0.14176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147.55000000000001</v>
      </c>
      <c r="D501" s="40">
        <v>147.35000000000002</v>
      </c>
      <c r="E501" s="40">
        <v>145.30000000000004</v>
      </c>
      <c r="F501" s="40">
        <v>143.05000000000001</v>
      </c>
      <c r="G501" s="40">
        <v>141.00000000000003</v>
      </c>
      <c r="H501" s="40">
        <v>149.60000000000005</v>
      </c>
      <c r="I501" s="40">
        <v>151.65</v>
      </c>
      <c r="J501" s="40">
        <v>153.90000000000006</v>
      </c>
      <c r="K501" s="31">
        <v>149.4</v>
      </c>
      <c r="L501" s="31">
        <v>145.1</v>
      </c>
      <c r="M501" s="31">
        <v>21.46059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166.25</v>
      </c>
      <c r="D502" s="40">
        <v>165.5</v>
      </c>
      <c r="E502" s="40">
        <v>162</v>
      </c>
      <c r="F502" s="40">
        <v>157.75</v>
      </c>
      <c r="G502" s="40">
        <v>154.25</v>
      </c>
      <c r="H502" s="40">
        <v>169.75</v>
      </c>
      <c r="I502" s="40">
        <v>173.25</v>
      </c>
      <c r="J502" s="40">
        <v>177.5</v>
      </c>
      <c r="K502" s="31">
        <v>169</v>
      </c>
      <c r="L502" s="31">
        <v>161.25</v>
      </c>
      <c r="M502" s="31">
        <v>57.376750000000001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560.6</v>
      </c>
      <c r="D503" s="40">
        <v>560.41666666666663</v>
      </c>
      <c r="E503" s="40">
        <v>552.83333333333326</v>
      </c>
      <c r="F503" s="40">
        <v>545.06666666666661</v>
      </c>
      <c r="G503" s="40">
        <v>537.48333333333323</v>
      </c>
      <c r="H503" s="40">
        <v>568.18333333333328</v>
      </c>
      <c r="I503" s="40">
        <v>575.76666666666654</v>
      </c>
      <c r="J503" s="40">
        <v>583.5333333333333</v>
      </c>
      <c r="K503" s="31">
        <v>568</v>
      </c>
      <c r="L503" s="31">
        <v>552.65</v>
      </c>
      <c r="M503" s="31">
        <v>2.7060499999999998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2408.1</v>
      </c>
      <c r="D504" s="40">
        <v>2392.6333333333337</v>
      </c>
      <c r="E504" s="40">
        <v>2365.2666666666673</v>
      </c>
      <c r="F504" s="40">
        <v>2322.4333333333338</v>
      </c>
      <c r="G504" s="40">
        <v>2295.0666666666675</v>
      </c>
      <c r="H504" s="40">
        <v>2435.4666666666672</v>
      </c>
      <c r="I504" s="40">
        <v>2462.833333333333</v>
      </c>
      <c r="J504" s="40">
        <v>2505.666666666667</v>
      </c>
      <c r="K504" s="31">
        <v>2420</v>
      </c>
      <c r="L504" s="31">
        <v>2349.8000000000002</v>
      </c>
      <c r="M504" s="31">
        <v>0.83504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652.79999999999995</v>
      </c>
      <c r="D505" s="40">
        <v>651.36666666666667</v>
      </c>
      <c r="E505" s="40">
        <v>636.43333333333339</v>
      </c>
      <c r="F505" s="40">
        <v>620.06666666666672</v>
      </c>
      <c r="G505" s="40">
        <v>605.13333333333344</v>
      </c>
      <c r="H505" s="40">
        <v>667.73333333333335</v>
      </c>
      <c r="I505" s="40">
        <v>682.66666666666652</v>
      </c>
      <c r="J505" s="40">
        <v>699.0333333333333</v>
      </c>
      <c r="K505" s="31">
        <v>666.3</v>
      </c>
      <c r="L505" s="31">
        <v>635</v>
      </c>
      <c r="M505" s="31">
        <v>102.11466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487.2</v>
      </c>
      <c r="D506" s="40">
        <v>492.73333333333335</v>
      </c>
      <c r="E506" s="40">
        <v>477.4666666666667</v>
      </c>
      <c r="F506" s="40">
        <v>467.73333333333335</v>
      </c>
      <c r="G506" s="40">
        <v>452.4666666666667</v>
      </c>
      <c r="H506" s="40">
        <v>502.4666666666667</v>
      </c>
      <c r="I506" s="40">
        <v>517.73333333333335</v>
      </c>
      <c r="J506" s="40">
        <v>527.4666666666667</v>
      </c>
      <c r="K506" s="31">
        <v>508</v>
      </c>
      <c r="L506" s="31">
        <v>483</v>
      </c>
      <c r="M506" s="31">
        <v>13.248329999999999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13.05</v>
      </c>
      <c r="D507" s="40">
        <v>13.15</v>
      </c>
      <c r="E507" s="40">
        <v>12.950000000000001</v>
      </c>
      <c r="F507" s="40">
        <v>12.850000000000001</v>
      </c>
      <c r="G507" s="40">
        <v>12.650000000000002</v>
      </c>
      <c r="H507" s="40">
        <v>13.25</v>
      </c>
      <c r="I507" s="40">
        <v>13.45</v>
      </c>
      <c r="J507" s="40">
        <v>13.549999999999999</v>
      </c>
      <c r="K507" s="31">
        <v>13.35</v>
      </c>
      <c r="L507" s="31">
        <v>13.05</v>
      </c>
      <c r="M507" s="31">
        <v>587.60797000000002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306.25</v>
      </c>
      <c r="D508" s="40">
        <v>302.33333333333331</v>
      </c>
      <c r="E508" s="40">
        <v>289.26666666666665</v>
      </c>
      <c r="F508" s="40">
        <v>272.28333333333336</v>
      </c>
      <c r="G508" s="40">
        <v>259.2166666666667</v>
      </c>
      <c r="H508" s="40">
        <v>319.31666666666661</v>
      </c>
      <c r="I508" s="40">
        <v>332.38333333333333</v>
      </c>
      <c r="J508" s="40">
        <v>349.36666666666656</v>
      </c>
      <c r="K508" s="31">
        <v>315.39999999999998</v>
      </c>
      <c r="L508" s="31">
        <v>285.35000000000002</v>
      </c>
      <c r="M508" s="31">
        <v>269.10318000000001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496.95</v>
      </c>
      <c r="D509" s="40">
        <v>499.5</v>
      </c>
      <c r="E509" s="40">
        <v>491</v>
      </c>
      <c r="F509" s="40">
        <v>485.05</v>
      </c>
      <c r="G509" s="40">
        <v>476.55</v>
      </c>
      <c r="H509" s="40">
        <v>505.45</v>
      </c>
      <c r="I509" s="40">
        <v>513.95000000000005</v>
      </c>
      <c r="J509" s="40">
        <v>519.9</v>
      </c>
      <c r="K509" s="31">
        <v>508</v>
      </c>
      <c r="L509" s="31">
        <v>493.55</v>
      </c>
      <c r="M509" s="31">
        <v>14.1822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2349.1999999999998</v>
      </c>
      <c r="D510" s="40">
        <v>2359.4</v>
      </c>
      <c r="E510" s="40">
        <v>2328.8000000000002</v>
      </c>
      <c r="F510" s="40">
        <v>2308.4</v>
      </c>
      <c r="G510" s="40">
        <v>2277.8000000000002</v>
      </c>
      <c r="H510" s="40">
        <v>2379.8000000000002</v>
      </c>
      <c r="I510" s="40">
        <v>2410.3999999999996</v>
      </c>
      <c r="J510" s="40">
        <v>2430.8000000000002</v>
      </c>
      <c r="K510" s="31">
        <v>2390</v>
      </c>
      <c r="L510" s="31">
        <v>2339</v>
      </c>
      <c r="M510" s="31">
        <v>0.22838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2330.75</v>
      </c>
      <c r="D511" s="40">
        <v>2315.25</v>
      </c>
      <c r="E511" s="40">
        <v>2265.5</v>
      </c>
      <c r="F511" s="40">
        <v>2200.25</v>
      </c>
      <c r="G511" s="40">
        <v>2150.5</v>
      </c>
      <c r="H511" s="40">
        <v>2380.5</v>
      </c>
      <c r="I511" s="40">
        <v>2430.25</v>
      </c>
      <c r="J511" s="40">
        <v>2495.5</v>
      </c>
      <c r="K511" s="31">
        <v>2365</v>
      </c>
      <c r="L511" s="31">
        <v>2250</v>
      </c>
      <c r="M511" s="31">
        <v>0.72158999999999995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48"/>
      <c r="B5" s="449"/>
      <c r="C5" s="448"/>
      <c r="D5" s="44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50" t="s">
        <v>589</v>
      </c>
      <c r="C7" s="449"/>
      <c r="D7" s="7">
        <f>Main!B10</f>
        <v>44481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44480</v>
      </c>
      <c r="B10" s="32">
        <v>540615</v>
      </c>
      <c r="C10" s="31" t="s">
        <v>1000</v>
      </c>
      <c r="D10" s="31" t="s">
        <v>1001</v>
      </c>
      <c r="E10" s="31" t="s">
        <v>599</v>
      </c>
      <c r="F10" s="90">
        <v>99600</v>
      </c>
      <c r="G10" s="32">
        <v>12.4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44480</v>
      </c>
      <c r="B11" s="32">
        <v>539773</v>
      </c>
      <c r="C11" s="31" t="s">
        <v>1002</v>
      </c>
      <c r="D11" s="31" t="s">
        <v>1003</v>
      </c>
      <c r="E11" s="31" t="s">
        <v>598</v>
      </c>
      <c r="F11" s="90">
        <v>1050000</v>
      </c>
      <c r="G11" s="32">
        <v>3.59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44480</v>
      </c>
      <c r="B12" s="32">
        <v>539773</v>
      </c>
      <c r="C12" s="31" t="s">
        <v>1002</v>
      </c>
      <c r="D12" s="31" t="s">
        <v>1003</v>
      </c>
      <c r="E12" s="31" t="s">
        <v>599</v>
      </c>
      <c r="F12" s="90">
        <v>60939</v>
      </c>
      <c r="G12" s="32">
        <v>3.59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44480</v>
      </c>
      <c r="B13" s="32">
        <v>539773</v>
      </c>
      <c r="C13" s="31" t="s">
        <v>1002</v>
      </c>
      <c r="D13" s="31" t="s">
        <v>1004</v>
      </c>
      <c r="E13" s="31" t="s">
        <v>599</v>
      </c>
      <c r="F13" s="90">
        <v>3436600</v>
      </c>
      <c r="G13" s="32">
        <v>3.59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44480</v>
      </c>
      <c r="B14" s="32">
        <v>539773</v>
      </c>
      <c r="C14" s="31" t="s">
        <v>1002</v>
      </c>
      <c r="D14" s="31" t="s">
        <v>1005</v>
      </c>
      <c r="E14" s="31" t="s">
        <v>598</v>
      </c>
      <c r="F14" s="90">
        <v>300000</v>
      </c>
      <c r="G14" s="32">
        <v>3.59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44480</v>
      </c>
      <c r="B15" s="32">
        <v>539773</v>
      </c>
      <c r="C15" s="31" t="s">
        <v>1002</v>
      </c>
      <c r="D15" s="31" t="s">
        <v>1006</v>
      </c>
      <c r="E15" s="31" t="s">
        <v>598</v>
      </c>
      <c r="F15" s="90">
        <v>400000</v>
      </c>
      <c r="G15" s="32">
        <v>3.59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44480</v>
      </c>
      <c r="B16" s="32">
        <v>539773</v>
      </c>
      <c r="C16" s="31" t="s">
        <v>1002</v>
      </c>
      <c r="D16" s="31" t="s">
        <v>1007</v>
      </c>
      <c r="E16" s="31" t="s">
        <v>598</v>
      </c>
      <c r="F16" s="90">
        <v>400000</v>
      </c>
      <c r="G16" s="32">
        <v>3.59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44480</v>
      </c>
      <c r="B17" s="32">
        <v>539773</v>
      </c>
      <c r="C17" s="31" t="s">
        <v>1002</v>
      </c>
      <c r="D17" s="31" t="s">
        <v>1008</v>
      </c>
      <c r="E17" s="31" t="s">
        <v>598</v>
      </c>
      <c r="F17" s="90">
        <v>400000</v>
      </c>
      <c r="G17" s="32">
        <v>3.59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44480</v>
      </c>
      <c r="B18" s="32">
        <v>539773</v>
      </c>
      <c r="C18" s="31" t="s">
        <v>1002</v>
      </c>
      <c r="D18" s="31" t="s">
        <v>1009</v>
      </c>
      <c r="E18" s="31" t="s">
        <v>598</v>
      </c>
      <c r="F18" s="90">
        <v>450000</v>
      </c>
      <c r="G18" s="32">
        <v>3.59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44480</v>
      </c>
      <c r="B19" s="32">
        <v>530309</v>
      </c>
      <c r="C19" s="31" t="s">
        <v>1010</v>
      </c>
      <c r="D19" s="31" t="s">
        <v>1011</v>
      </c>
      <c r="E19" s="31" t="s">
        <v>599</v>
      </c>
      <c r="F19" s="90">
        <v>21028</v>
      </c>
      <c r="G19" s="32">
        <v>162.5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44480</v>
      </c>
      <c r="B20" s="32">
        <v>530427</v>
      </c>
      <c r="C20" s="31" t="s">
        <v>1012</v>
      </c>
      <c r="D20" s="31" t="s">
        <v>1013</v>
      </c>
      <c r="E20" s="31" t="s">
        <v>598</v>
      </c>
      <c r="F20" s="90">
        <v>25000</v>
      </c>
      <c r="G20" s="32">
        <v>50.2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44480</v>
      </c>
      <c r="B21" s="32">
        <v>541778</v>
      </c>
      <c r="C21" s="31" t="s">
        <v>968</v>
      </c>
      <c r="D21" s="31" t="s">
        <v>969</v>
      </c>
      <c r="E21" s="31" t="s">
        <v>598</v>
      </c>
      <c r="F21" s="90">
        <v>34471</v>
      </c>
      <c r="G21" s="32">
        <v>220.54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44480</v>
      </c>
      <c r="B22" s="32">
        <v>541778</v>
      </c>
      <c r="C22" s="31" t="s">
        <v>968</v>
      </c>
      <c r="D22" s="31" t="s">
        <v>969</v>
      </c>
      <c r="E22" s="31" t="s">
        <v>599</v>
      </c>
      <c r="F22" s="90">
        <v>101624</v>
      </c>
      <c r="G22" s="32">
        <v>219.85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44480</v>
      </c>
      <c r="B23" s="32">
        <v>542155</v>
      </c>
      <c r="C23" s="31" t="s">
        <v>1014</v>
      </c>
      <c r="D23" s="31" t="s">
        <v>1015</v>
      </c>
      <c r="E23" s="31" t="s">
        <v>599</v>
      </c>
      <c r="F23" s="90">
        <v>118000</v>
      </c>
      <c r="G23" s="32">
        <v>2.4900000000000002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44480</v>
      </c>
      <c r="B24" s="32">
        <v>542155</v>
      </c>
      <c r="C24" s="31" t="s">
        <v>1014</v>
      </c>
      <c r="D24" s="31" t="s">
        <v>1016</v>
      </c>
      <c r="E24" s="31" t="s">
        <v>599</v>
      </c>
      <c r="F24" s="90">
        <v>78000</v>
      </c>
      <c r="G24" s="32">
        <v>2.5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44480</v>
      </c>
      <c r="B25" s="32">
        <v>542155</v>
      </c>
      <c r="C25" s="31" t="s">
        <v>1014</v>
      </c>
      <c r="D25" s="31" t="s">
        <v>1017</v>
      </c>
      <c r="E25" s="31" t="s">
        <v>598</v>
      </c>
      <c r="F25" s="90">
        <v>100000</v>
      </c>
      <c r="G25" s="32">
        <v>2.48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44480</v>
      </c>
      <c r="B26" s="32">
        <v>542155</v>
      </c>
      <c r="C26" s="31" t="s">
        <v>1014</v>
      </c>
      <c r="D26" s="31" t="s">
        <v>1017</v>
      </c>
      <c r="E26" s="31" t="s">
        <v>599</v>
      </c>
      <c r="F26" s="90">
        <v>100000</v>
      </c>
      <c r="G26" s="32">
        <v>2.4900000000000002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44480</v>
      </c>
      <c r="B27" s="32">
        <v>504697</v>
      </c>
      <c r="C27" s="31" t="s">
        <v>1018</v>
      </c>
      <c r="D27" s="31" t="s">
        <v>1019</v>
      </c>
      <c r="E27" s="31" t="s">
        <v>599</v>
      </c>
      <c r="F27" s="90">
        <v>42365</v>
      </c>
      <c r="G27" s="32">
        <v>2.52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44480</v>
      </c>
      <c r="B28" s="32">
        <v>504697</v>
      </c>
      <c r="C28" s="31" t="s">
        <v>1018</v>
      </c>
      <c r="D28" s="31" t="s">
        <v>1020</v>
      </c>
      <c r="E28" s="31" t="s">
        <v>598</v>
      </c>
      <c r="F28" s="90">
        <v>40000</v>
      </c>
      <c r="G28" s="32">
        <v>2.52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44480</v>
      </c>
      <c r="B29" s="32">
        <v>543372</v>
      </c>
      <c r="C29" s="31" t="s">
        <v>970</v>
      </c>
      <c r="D29" s="31" t="s">
        <v>1021</v>
      </c>
      <c r="E29" s="31" t="s">
        <v>598</v>
      </c>
      <c r="F29" s="90">
        <v>14000</v>
      </c>
      <c r="G29" s="32">
        <v>79.69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44480</v>
      </c>
      <c r="B30" s="32">
        <v>543372</v>
      </c>
      <c r="C30" s="31" t="s">
        <v>970</v>
      </c>
      <c r="D30" s="31" t="s">
        <v>971</v>
      </c>
      <c r="E30" s="31" t="s">
        <v>599</v>
      </c>
      <c r="F30" s="90">
        <v>10000</v>
      </c>
      <c r="G30" s="32">
        <v>78.22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44480</v>
      </c>
      <c r="B31" s="32">
        <v>540266</v>
      </c>
      <c r="C31" s="31" t="s">
        <v>934</v>
      </c>
      <c r="D31" s="31" t="s">
        <v>1022</v>
      </c>
      <c r="E31" s="31" t="s">
        <v>599</v>
      </c>
      <c r="F31" s="90">
        <v>15300</v>
      </c>
      <c r="G31" s="32">
        <v>35.47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44480</v>
      </c>
      <c r="B32" s="32">
        <v>540266</v>
      </c>
      <c r="C32" s="31" t="s">
        <v>934</v>
      </c>
      <c r="D32" s="31" t="s">
        <v>1023</v>
      </c>
      <c r="E32" s="31" t="s">
        <v>598</v>
      </c>
      <c r="F32" s="90">
        <v>15900</v>
      </c>
      <c r="G32" s="32">
        <v>35.46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44480</v>
      </c>
      <c r="B33" s="32">
        <v>531913</v>
      </c>
      <c r="C33" s="31" t="s">
        <v>935</v>
      </c>
      <c r="D33" s="31" t="s">
        <v>936</v>
      </c>
      <c r="E33" s="31" t="s">
        <v>599</v>
      </c>
      <c r="F33" s="90">
        <v>25000</v>
      </c>
      <c r="G33" s="32">
        <v>7.93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44480</v>
      </c>
      <c r="B34" s="32">
        <v>536868</v>
      </c>
      <c r="C34" s="31" t="s">
        <v>1024</v>
      </c>
      <c r="D34" s="31" t="s">
        <v>854</v>
      </c>
      <c r="E34" s="31" t="s">
        <v>598</v>
      </c>
      <c r="F34" s="90">
        <v>4</v>
      </c>
      <c r="G34" s="32">
        <v>52.75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44480</v>
      </c>
      <c r="B35" s="32">
        <v>536868</v>
      </c>
      <c r="C35" s="31" t="s">
        <v>1024</v>
      </c>
      <c r="D35" s="31" t="s">
        <v>854</v>
      </c>
      <c r="E35" s="31" t="s">
        <v>599</v>
      </c>
      <c r="F35" s="90">
        <v>85352</v>
      </c>
      <c r="G35" s="32">
        <v>51.5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44480</v>
      </c>
      <c r="B36" s="32">
        <v>532732</v>
      </c>
      <c r="C36" s="31" t="s">
        <v>1025</v>
      </c>
      <c r="D36" s="31" t="s">
        <v>1026</v>
      </c>
      <c r="E36" s="31" t="s">
        <v>599</v>
      </c>
      <c r="F36" s="90">
        <v>179081</v>
      </c>
      <c r="G36" s="32">
        <v>1050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44480</v>
      </c>
      <c r="B37" s="32">
        <v>532732</v>
      </c>
      <c r="C37" s="31" t="s">
        <v>1025</v>
      </c>
      <c r="D37" s="31" t="s">
        <v>1027</v>
      </c>
      <c r="E37" s="31" t="s">
        <v>598</v>
      </c>
      <c r="F37" s="90">
        <v>80139</v>
      </c>
      <c r="G37" s="32">
        <v>1050.17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44480</v>
      </c>
      <c r="B38" s="32">
        <v>532732</v>
      </c>
      <c r="C38" s="31" t="s">
        <v>1025</v>
      </c>
      <c r="D38" s="31" t="s">
        <v>1027</v>
      </c>
      <c r="E38" s="31" t="s">
        <v>599</v>
      </c>
      <c r="F38" s="90">
        <v>37788</v>
      </c>
      <c r="G38" s="32">
        <v>999.18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44480</v>
      </c>
      <c r="B39" s="32">
        <v>543273</v>
      </c>
      <c r="C39" s="31" t="s">
        <v>1028</v>
      </c>
      <c r="D39" s="31" t="s">
        <v>1029</v>
      </c>
      <c r="E39" s="31" t="s">
        <v>598</v>
      </c>
      <c r="F39" s="90">
        <v>54000</v>
      </c>
      <c r="G39" s="32">
        <v>58.52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44480</v>
      </c>
      <c r="B40" s="32">
        <v>543273</v>
      </c>
      <c r="C40" s="31" t="s">
        <v>1028</v>
      </c>
      <c r="D40" s="31" t="s">
        <v>1029</v>
      </c>
      <c r="E40" s="31" t="s">
        <v>599</v>
      </c>
      <c r="F40" s="90">
        <v>3000</v>
      </c>
      <c r="G40" s="32">
        <v>52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44480</v>
      </c>
      <c r="B41" s="32">
        <v>539841</v>
      </c>
      <c r="C41" s="31" t="s">
        <v>1030</v>
      </c>
      <c r="D41" s="31" t="s">
        <v>900</v>
      </c>
      <c r="E41" s="31" t="s">
        <v>598</v>
      </c>
      <c r="F41" s="90">
        <v>60662</v>
      </c>
      <c r="G41" s="32">
        <v>383.19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44480</v>
      </c>
      <c r="B42" s="32">
        <v>539841</v>
      </c>
      <c r="C42" s="31" t="s">
        <v>1030</v>
      </c>
      <c r="D42" s="31" t="s">
        <v>900</v>
      </c>
      <c r="E42" s="31" t="s">
        <v>599</v>
      </c>
      <c r="F42" s="90">
        <v>21990</v>
      </c>
      <c r="G42" s="32">
        <v>368.69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44480</v>
      </c>
      <c r="B43" s="32">
        <v>539814</v>
      </c>
      <c r="C43" s="31" t="s">
        <v>972</v>
      </c>
      <c r="D43" s="31" t="s">
        <v>1031</v>
      </c>
      <c r="E43" s="31" t="s">
        <v>598</v>
      </c>
      <c r="F43" s="90">
        <v>138000</v>
      </c>
      <c r="G43" s="32">
        <v>19.399999999999999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44480</v>
      </c>
      <c r="B44" s="32">
        <v>539814</v>
      </c>
      <c r="C44" s="31" t="s">
        <v>972</v>
      </c>
      <c r="D44" s="31" t="s">
        <v>1032</v>
      </c>
      <c r="E44" s="31" t="s">
        <v>598</v>
      </c>
      <c r="F44" s="90">
        <v>43900</v>
      </c>
      <c r="G44" s="32">
        <v>19.52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44480</v>
      </c>
      <c r="B45" s="32">
        <v>539814</v>
      </c>
      <c r="C45" s="31" t="s">
        <v>972</v>
      </c>
      <c r="D45" s="31" t="s">
        <v>1033</v>
      </c>
      <c r="E45" s="31" t="s">
        <v>599</v>
      </c>
      <c r="F45" s="90">
        <v>200700</v>
      </c>
      <c r="G45" s="32">
        <v>19.440000000000001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44480</v>
      </c>
      <c r="B46" s="32">
        <v>539814</v>
      </c>
      <c r="C46" s="31" t="s">
        <v>972</v>
      </c>
      <c r="D46" s="31" t="s">
        <v>854</v>
      </c>
      <c r="E46" s="31" t="s">
        <v>598</v>
      </c>
      <c r="F46" s="90">
        <v>7</v>
      </c>
      <c r="G46" s="32">
        <v>19.399999999999999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44480</v>
      </c>
      <c r="B47" s="32">
        <v>539814</v>
      </c>
      <c r="C47" s="31" t="s">
        <v>972</v>
      </c>
      <c r="D47" s="31" t="s">
        <v>854</v>
      </c>
      <c r="E47" s="31" t="s">
        <v>599</v>
      </c>
      <c r="F47" s="90">
        <v>36568</v>
      </c>
      <c r="G47" s="32">
        <v>19.399999999999999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44480</v>
      </c>
      <c r="B48" s="32">
        <v>534422</v>
      </c>
      <c r="C48" s="31" t="s">
        <v>861</v>
      </c>
      <c r="D48" s="31" t="s">
        <v>1034</v>
      </c>
      <c r="E48" s="31" t="s">
        <v>598</v>
      </c>
      <c r="F48" s="90">
        <v>96117</v>
      </c>
      <c r="G48" s="32">
        <v>31.95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44480</v>
      </c>
      <c r="B49" s="32">
        <v>539767</v>
      </c>
      <c r="C49" s="31" t="s">
        <v>858</v>
      </c>
      <c r="D49" s="31" t="s">
        <v>930</v>
      </c>
      <c r="E49" s="31" t="s">
        <v>598</v>
      </c>
      <c r="F49" s="90">
        <v>10769</v>
      </c>
      <c r="G49" s="32">
        <v>12.97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44480</v>
      </c>
      <c r="B50" s="32">
        <v>539767</v>
      </c>
      <c r="C50" s="31" t="s">
        <v>858</v>
      </c>
      <c r="D50" s="31" t="s">
        <v>930</v>
      </c>
      <c r="E50" s="31" t="s">
        <v>599</v>
      </c>
      <c r="F50" s="90">
        <v>40915</v>
      </c>
      <c r="G50" s="32">
        <v>13.03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44480</v>
      </c>
      <c r="B51" s="32">
        <v>543364</v>
      </c>
      <c r="C51" s="31" t="s">
        <v>1035</v>
      </c>
      <c r="D51" s="31" t="s">
        <v>1036</v>
      </c>
      <c r="E51" s="31" t="s">
        <v>598</v>
      </c>
      <c r="F51" s="90">
        <v>238400</v>
      </c>
      <c r="G51" s="32">
        <v>75.58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44480</v>
      </c>
      <c r="B52" s="32">
        <v>543351</v>
      </c>
      <c r="C52" s="31" t="s">
        <v>1037</v>
      </c>
      <c r="D52" s="31" t="s">
        <v>1038</v>
      </c>
      <c r="E52" s="31" t="s">
        <v>598</v>
      </c>
      <c r="F52" s="90">
        <v>1600</v>
      </c>
      <c r="G52" s="32">
        <v>60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44480</v>
      </c>
      <c r="B53" s="32">
        <v>543351</v>
      </c>
      <c r="C53" s="31" t="s">
        <v>1037</v>
      </c>
      <c r="D53" s="31" t="s">
        <v>1038</v>
      </c>
      <c r="E53" s="31" t="s">
        <v>599</v>
      </c>
      <c r="F53" s="90">
        <v>9600</v>
      </c>
      <c r="G53" s="32">
        <v>63.7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44480</v>
      </c>
      <c r="B54" s="32">
        <v>541206</v>
      </c>
      <c r="C54" s="31" t="s">
        <v>1039</v>
      </c>
      <c r="D54" s="31" t="s">
        <v>969</v>
      </c>
      <c r="E54" s="31" t="s">
        <v>598</v>
      </c>
      <c r="F54" s="90">
        <v>112000</v>
      </c>
      <c r="G54" s="32">
        <v>110.38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44480</v>
      </c>
      <c r="B55" s="32">
        <v>541206</v>
      </c>
      <c r="C55" s="31" t="s">
        <v>1039</v>
      </c>
      <c r="D55" s="31" t="s">
        <v>969</v>
      </c>
      <c r="E55" s="31" t="s">
        <v>599</v>
      </c>
      <c r="F55" s="90">
        <v>78000</v>
      </c>
      <c r="G55" s="32">
        <v>109.85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44480</v>
      </c>
      <c r="B56" s="32">
        <v>538860</v>
      </c>
      <c r="C56" s="31" t="s">
        <v>880</v>
      </c>
      <c r="D56" s="31" t="s">
        <v>1040</v>
      </c>
      <c r="E56" s="31" t="s">
        <v>599</v>
      </c>
      <c r="F56" s="90">
        <v>540000</v>
      </c>
      <c r="G56" s="32">
        <v>0.38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44480</v>
      </c>
      <c r="B57" s="32">
        <v>543363</v>
      </c>
      <c r="C57" s="31" t="s">
        <v>1041</v>
      </c>
      <c r="D57" s="31" t="s">
        <v>1042</v>
      </c>
      <c r="E57" s="31" t="s">
        <v>599</v>
      </c>
      <c r="F57" s="90">
        <v>134400</v>
      </c>
      <c r="G57" s="32">
        <v>279.47000000000003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44480</v>
      </c>
      <c r="B58" s="32">
        <v>505515</v>
      </c>
      <c r="C58" s="31" t="s">
        <v>898</v>
      </c>
      <c r="D58" s="31" t="s">
        <v>1043</v>
      </c>
      <c r="E58" s="31" t="s">
        <v>598</v>
      </c>
      <c r="F58" s="90">
        <v>55453</v>
      </c>
      <c r="G58" s="32">
        <v>29.85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44480</v>
      </c>
      <c r="B59" s="32">
        <v>505515</v>
      </c>
      <c r="C59" s="31" t="s">
        <v>898</v>
      </c>
      <c r="D59" s="31" t="s">
        <v>1043</v>
      </c>
      <c r="E59" s="31" t="s">
        <v>599</v>
      </c>
      <c r="F59" s="90">
        <v>33460</v>
      </c>
      <c r="G59" s="32">
        <v>29.9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44480</v>
      </c>
      <c r="B60" s="32">
        <v>505515</v>
      </c>
      <c r="C60" s="31" t="s">
        <v>898</v>
      </c>
      <c r="D60" s="31" t="s">
        <v>1044</v>
      </c>
      <c r="E60" s="31" t="s">
        <v>599</v>
      </c>
      <c r="F60" s="90">
        <v>396690</v>
      </c>
      <c r="G60" s="32">
        <v>29.9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44480</v>
      </c>
      <c r="B61" s="32">
        <v>531370</v>
      </c>
      <c r="C61" s="31" t="s">
        <v>1045</v>
      </c>
      <c r="D61" s="31" t="s">
        <v>1046</v>
      </c>
      <c r="E61" s="31" t="s">
        <v>598</v>
      </c>
      <c r="F61" s="90">
        <v>25000</v>
      </c>
      <c r="G61" s="32">
        <v>10.87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44480</v>
      </c>
      <c r="B62" s="32">
        <v>531370</v>
      </c>
      <c r="C62" s="20" t="s">
        <v>1045</v>
      </c>
      <c r="D62" s="20" t="s">
        <v>1047</v>
      </c>
      <c r="E62" s="31" t="s">
        <v>599</v>
      </c>
      <c r="F62" s="90">
        <v>25000</v>
      </c>
      <c r="G62" s="32">
        <v>10.87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44480</v>
      </c>
      <c r="B63" s="32">
        <v>540738</v>
      </c>
      <c r="C63" s="31" t="s">
        <v>973</v>
      </c>
      <c r="D63" s="31" t="s">
        <v>1048</v>
      </c>
      <c r="E63" s="31" t="s">
        <v>599</v>
      </c>
      <c r="F63" s="90">
        <v>72000</v>
      </c>
      <c r="G63" s="32">
        <v>44.2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44480</v>
      </c>
      <c r="B64" s="32">
        <v>543373</v>
      </c>
      <c r="C64" s="31" t="s">
        <v>1049</v>
      </c>
      <c r="D64" s="31" t="s">
        <v>1050</v>
      </c>
      <c r="E64" s="31" t="s">
        <v>598</v>
      </c>
      <c r="F64" s="90">
        <v>201000</v>
      </c>
      <c r="G64" s="32">
        <v>42.16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44480</v>
      </c>
      <c r="B65" s="32">
        <v>543373</v>
      </c>
      <c r="C65" s="31" t="s">
        <v>1049</v>
      </c>
      <c r="D65" s="31" t="s">
        <v>1051</v>
      </c>
      <c r="E65" s="31" t="s">
        <v>598</v>
      </c>
      <c r="F65" s="90">
        <v>225000</v>
      </c>
      <c r="G65" s="32">
        <v>42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44480</v>
      </c>
      <c r="B66" s="32">
        <v>543373</v>
      </c>
      <c r="C66" s="31" t="s">
        <v>1049</v>
      </c>
      <c r="D66" s="31" t="s">
        <v>1052</v>
      </c>
      <c r="E66" s="31" t="s">
        <v>599</v>
      </c>
      <c r="F66" s="90">
        <v>90000</v>
      </c>
      <c r="G66" s="32">
        <v>42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44480</v>
      </c>
      <c r="B67" s="32">
        <v>543373</v>
      </c>
      <c r="C67" s="31" t="s">
        <v>1049</v>
      </c>
      <c r="D67" s="31" t="s">
        <v>1053</v>
      </c>
      <c r="E67" s="31" t="s">
        <v>599</v>
      </c>
      <c r="F67" s="90">
        <v>90000</v>
      </c>
      <c r="G67" s="32">
        <v>42.03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44480</v>
      </c>
      <c r="B68" s="32">
        <v>543373</v>
      </c>
      <c r="C68" s="31" t="s">
        <v>1049</v>
      </c>
      <c r="D68" s="31" t="s">
        <v>1054</v>
      </c>
      <c r="E68" s="31" t="s">
        <v>598</v>
      </c>
      <c r="F68" s="90">
        <v>111000</v>
      </c>
      <c r="G68" s="32">
        <v>42.02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44480</v>
      </c>
      <c r="B69" s="32">
        <v>513305</v>
      </c>
      <c r="C69" s="31" t="s">
        <v>1055</v>
      </c>
      <c r="D69" s="31" t="s">
        <v>1056</v>
      </c>
      <c r="E69" s="31" t="s">
        <v>598</v>
      </c>
      <c r="F69" s="90">
        <v>135000</v>
      </c>
      <c r="G69" s="32">
        <v>2.85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44480</v>
      </c>
      <c r="B70" s="32">
        <v>513305</v>
      </c>
      <c r="C70" s="31" t="s">
        <v>1055</v>
      </c>
      <c r="D70" s="31" t="s">
        <v>1057</v>
      </c>
      <c r="E70" s="31" t="s">
        <v>599</v>
      </c>
      <c r="F70" s="90">
        <v>97880</v>
      </c>
      <c r="G70" s="32">
        <v>2.85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44480</v>
      </c>
      <c r="B71" s="32">
        <v>538610</v>
      </c>
      <c r="C71" s="31" t="s">
        <v>1058</v>
      </c>
      <c r="D71" s="31" t="s">
        <v>1059</v>
      </c>
      <c r="E71" s="31" t="s">
        <v>599</v>
      </c>
      <c r="F71" s="90">
        <v>22400</v>
      </c>
      <c r="G71" s="32">
        <v>54.75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44480</v>
      </c>
      <c r="B72" s="32">
        <v>531650</v>
      </c>
      <c r="C72" s="31" t="s">
        <v>1060</v>
      </c>
      <c r="D72" s="31" t="s">
        <v>1061</v>
      </c>
      <c r="E72" s="31" t="s">
        <v>599</v>
      </c>
      <c r="F72" s="90">
        <v>104783</v>
      </c>
      <c r="G72" s="32">
        <v>0.84</v>
      </c>
      <c r="H72" s="32" t="s">
        <v>315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44480</v>
      </c>
      <c r="B73" s="32" t="s">
        <v>1062</v>
      </c>
      <c r="C73" s="31" t="s">
        <v>1063</v>
      </c>
      <c r="D73" s="31" t="s">
        <v>1064</v>
      </c>
      <c r="E73" s="31" t="s">
        <v>598</v>
      </c>
      <c r="F73" s="90">
        <v>62258</v>
      </c>
      <c r="G73" s="32">
        <v>63.16</v>
      </c>
      <c r="H73" s="32" t="s">
        <v>901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44480</v>
      </c>
      <c r="B74" s="32" t="s">
        <v>1065</v>
      </c>
      <c r="C74" s="31" t="s">
        <v>1066</v>
      </c>
      <c r="D74" s="31" t="s">
        <v>1067</v>
      </c>
      <c r="E74" s="31" t="s">
        <v>598</v>
      </c>
      <c r="F74" s="90">
        <v>18000</v>
      </c>
      <c r="G74" s="32">
        <v>5.3</v>
      </c>
      <c r="H74" s="32" t="s">
        <v>901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44480</v>
      </c>
      <c r="B75" s="32" t="s">
        <v>315</v>
      </c>
      <c r="C75" s="31" t="s">
        <v>975</v>
      </c>
      <c r="D75" s="31" t="s">
        <v>974</v>
      </c>
      <c r="E75" s="31" t="s">
        <v>598</v>
      </c>
      <c r="F75" s="90">
        <v>246406</v>
      </c>
      <c r="G75" s="32">
        <v>1403.88</v>
      </c>
      <c r="H75" s="32" t="s">
        <v>901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44480</v>
      </c>
      <c r="B76" s="32" t="s">
        <v>1068</v>
      </c>
      <c r="C76" s="31" t="s">
        <v>1069</v>
      </c>
      <c r="D76" s="31" t="s">
        <v>900</v>
      </c>
      <c r="E76" s="31" t="s">
        <v>598</v>
      </c>
      <c r="F76" s="90">
        <v>480981</v>
      </c>
      <c r="G76" s="32">
        <v>28.84</v>
      </c>
      <c r="H76" s="32" t="s">
        <v>901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44480</v>
      </c>
      <c r="B77" s="32" t="s">
        <v>976</v>
      </c>
      <c r="C77" s="31" t="s">
        <v>977</v>
      </c>
      <c r="D77" s="31" t="s">
        <v>1070</v>
      </c>
      <c r="E77" s="31" t="s">
        <v>598</v>
      </c>
      <c r="F77" s="90">
        <v>361112</v>
      </c>
      <c r="G77" s="32">
        <v>179.03</v>
      </c>
      <c r="H77" s="32" t="s">
        <v>901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44480</v>
      </c>
      <c r="B78" s="32" t="s">
        <v>1071</v>
      </c>
      <c r="C78" s="31" t="s">
        <v>1072</v>
      </c>
      <c r="D78" s="31" t="s">
        <v>1073</v>
      </c>
      <c r="E78" s="31" t="s">
        <v>598</v>
      </c>
      <c r="F78" s="90">
        <v>100000</v>
      </c>
      <c r="G78" s="32">
        <v>38.75</v>
      </c>
      <c r="H78" s="32" t="s">
        <v>901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44480</v>
      </c>
      <c r="B79" s="32" t="s">
        <v>417</v>
      </c>
      <c r="C79" s="31" t="s">
        <v>979</v>
      </c>
      <c r="D79" s="31" t="s">
        <v>1074</v>
      </c>
      <c r="E79" s="31" t="s">
        <v>598</v>
      </c>
      <c r="F79" s="90">
        <v>1810792</v>
      </c>
      <c r="G79" s="32">
        <v>772.13</v>
      </c>
      <c r="H79" s="32" t="s">
        <v>901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44480</v>
      </c>
      <c r="B80" s="32" t="s">
        <v>417</v>
      </c>
      <c r="C80" s="31" t="s">
        <v>979</v>
      </c>
      <c r="D80" s="31" t="s">
        <v>974</v>
      </c>
      <c r="E80" s="31" t="s">
        <v>598</v>
      </c>
      <c r="F80" s="90">
        <v>1926753</v>
      </c>
      <c r="G80" s="32">
        <v>774.06</v>
      </c>
      <c r="H80" s="32" t="s">
        <v>901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44480</v>
      </c>
      <c r="B81" s="32" t="s">
        <v>417</v>
      </c>
      <c r="C81" s="31" t="s">
        <v>979</v>
      </c>
      <c r="D81" s="31" t="s">
        <v>980</v>
      </c>
      <c r="E81" s="31" t="s">
        <v>598</v>
      </c>
      <c r="F81" s="90">
        <v>2670934</v>
      </c>
      <c r="G81" s="32">
        <v>773.17</v>
      </c>
      <c r="H81" s="32" t="s">
        <v>901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44480</v>
      </c>
      <c r="B82" s="32" t="s">
        <v>981</v>
      </c>
      <c r="C82" s="31" t="s">
        <v>982</v>
      </c>
      <c r="D82" s="31" t="s">
        <v>1075</v>
      </c>
      <c r="E82" s="31" t="s">
        <v>598</v>
      </c>
      <c r="F82" s="90">
        <v>86000</v>
      </c>
      <c r="G82" s="32">
        <v>71.150000000000006</v>
      </c>
      <c r="H82" s="32" t="s">
        <v>901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44480</v>
      </c>
      <c r="B83" s="32" t="s">
        <v>981</v>
      </c>
      <c r="C83" s="31" t="s">
        <v>982</v>
      </c>
      <c r="D83" s="31" t="s">
        <v>1076</v>
      </c>
      <c r="E83" s="31" t="s">
        <v>598</v>
      </c>
      <c r="F83" s="90">
        <v>66000</v>
      </c>
      <c r="G83" s="32">
        <v>71.55</v>
      </c>
      <c r="H83" s="32" t="s">
        <v>901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44480</v>
      </c>
      <c r="B84" s="32" t="s">
        <v>983</v>
      </c>
      <c r="C84" s="31" t="s">
        <v>984</v>
      </c>
      <c r="D84" s="31" t="s">
        <v>985</v>
      </c>
      <c r="E84" s="31" t="s">
        <v>598</v>
      </c>
      <c r="F84" s="90">
        <v>106925860</v>
      </c>
      <c r="G84" s="32">
        <v>5.59</v>
      </c>
      <c r="H84" s="32" t="s">
        <v>901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44480</v>
      </c>
      <c r="B85" s="32" t="s">
        <v>983</v>
      </c>
      <c r="C85" s="31" t="s">
        <v>984</v>
      </c>
      <c r="D85" s="31" t="s">
        <v>1077</v>
      </c>
      <c r="E85" s="31" t="s">
        <v>598</v>
      </c>
      <c r="F85" s="90">
        <v>42093593</v>
      </c>
      <c r="G85" s="32">
        <v>5.65</v>
      </c>
      <c r="H85" s="32" t="s">
        <v>901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44480</v>
      </c>
      <c r="B86" s="32" t="s">
        <v>986</v>
      </c>
      <c r="C86" s="31" t="s">
        <v>987</v>
      </c>
      <c r="D86" s="31" t="s">
        <v>974</v>
      </c>
      <c r="E86" s="31" t="s">
        <v>598</v>
      </c>
      <c r="F86" s="90">
        <v>124746</v>
      </c>
      <c r="G86" s="32">
        <v>66.680000000000007</v>
      </c>
      <c r="H86" s="32" t="s">
        <v>901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44480</v>
      </c>
      <c r="B87" s="32" t="s">
        <v>1025</v>
      </c>
      <c r="C87" s="31" t="s">
        <v>1078</v>
      </c>
      <c r="D87" s="31" t="s">
        <v>1027</v>
      </c>
      <c r="E87" s="31" t="s">
        <v>598</v>
      </c>
      <c r="F87" s="90">
        <v>66994</v>
      </c>
      <c r="G87" s="32">
        <v>1047.43</v>
      </c>
      <c r="H87" s="32" t="s">
        <v>901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44480</v>
      </c>
      <c r="B88" s="32" t="s">
        <v>1025</v>
      </c>
      <c r="C88" s="31" t="s">
        <v>1078</v>
      </c>
      <c r="D88" s="31" t="s">
        <v>974</v>
      </c>
      <c r="E88" s="31" t="s">
        <v>598</v>
      </c>
      <c r="F88" s="90">
        <v>71101</v>
      </c>
      <c r="G88" s="32">
        <v>1062.8399999999999</v>
      </c>
      <c r="H88" s="32" t="s">
        <v>901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44480</v>
      </c>
      <c r="B89" s="32" t="s">
        <v>1025</v>
      </c>
      <c r="C89" s="31" t="s">
        <v>1078</v>
      </c>
      <c r="D89" s="31" t="s">
        <v>1079</v>
      </c>
      <c r="E89" s="31" t="s">
        <v>598</v>
      </c>
      <c r="F89" s="90">
        <v>233439</v>
      </c>
      <c r="G89" s="32">
        <v>1010.65</v>
      </c>
      <c r="H89" s="32" t="s">
        <v>901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44480</v>
      </c>
      <c r="B90" s="32" t="s">
        <v>1025</v>
      </c>
      <c r="C90" s="31" t="s">
        <v>1078</v>
      </c>
      <c r="D90" s="31" t="s">
        <v>1080</v>
      </c>
      <c r="E90" s="31" t="s">
        <v>598</v>
      </c>
      <c r="F90" s="90">
        <v>375008</v>
      </c>
      <c r="G90" s="32">
        <v>1050</v>
      </c>
      <c r="H90" s="32" t="s">
        <v>901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44480</v>
      </c>
      <c r="B91" s="32" t="s">
        <v>1025</v>
      </c>
      <c r="C91" s="31" t="s">
        <v>1078</v>
      </c>
      <c r="D91" s="31" t="s">
        <v>1081</v>
      </c>
      <c r="E91" s="31" t="s">
        <v>598</v>
      </c>
      <c r="F91" s="90">
        <v>53590</v>
      </c>
      <c r="G91" s="32">
        <v>1053.3800000000001</v>
      </c>
      <c r="H91" s="32" t="s">
        <v>901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44480</v>
      </c>
      <c r="B92" s="32" t="s">
        <v>471</v>
      </c>
      <c r="C92" s="31" t="s">
        <v>988</v>
      </c>
      <c r="D92" s="31" t="s">
        <v>980</v>
      </c>
      <c r="E92" s="31" t="s">
        <v>598</v>
      </c>
      <c r="F92" s="90">
        <v>268380</v>
      </c>
      <c r="G92" s="32">
        <v>2037.65</v>
      </c>
      <c r="H92" s="32" t="s">
        <v>901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44480</v>
      </c>
      <c r="B93" s="32" t="s">
        <v>471</v>
      </c>
      <c r="C93" s="31" t="s">
        <v>988</v>
      </c>
      <c r="D93" s="31" t="s">
        <v>974</v>
      </c>
      <c r="E93" s="31" t="s">
        <v>598</v>
      </c>
      <c r="F93" s="90">
        <v>276152</v>
      </c>
      <c r="G93" s="32">
        <v>2040.29</v>
      </c>
      <c r="H93" s="32" t="s">
        <v>901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44480</v>
      </c>
      <c r="B94" s="32" t="s">
        <v>1082</v>
      </c>
      <c r="C94" s="31" t="s">
        <v>1083</v>
      </c>
      <c r="D94" s="31" t="s">
        <v>1084</v>
      </c>
      <c r="E94" s="31" t="s">
        <v>598</v>
      </c>
      <c r="F94" s="90">
        <v>400000</v>
      </c>
      <c r="G94" s="32">
        <v>44</v>
      </c>
      <c r="H94" s="32" t="s">
        <v>901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44480</v>
      </c>
      <c r="B95" s="32" t="s">
        <v>1082</v>
      </c>
      <c r="C95" s="31" t="s">
        <v>1083</v>
      </c>
      <c r="D95" s="31" t="s">
        <v>1085</v>
      </c>
      <c r="E95" s="31" t="s">
        <v>598</v>
      </c>
      <c r="F95" s="90">
        <v>73411</v>
      </c>
      <c r="G95" s="32">
        <v>42.91</v>
      </c>
      <c r="H95" s="32" t="s">
        <v>901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44480</v>
      </c>
      <c r="B96" s="32" t="s">
        <v>1086</v>
      </c>
      <c r="C96" s="31" t="s">
        <v>1087</v>
      </c>
      <c r="D96" s="31" t="s">
        <v>974</v>
      </c>
      <c r="E96" s="31" t="s">
        <v>598</v>
      </c>
      <c r="F96" s="90">
        <v>443998</v>
      </c>
      <c r="G96" s="32">
        <v>387.31</v>
      </c>
      <c r="H96" s="32" t="s">
        <v>901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44480</v>
      </c>
      <c r="B97" s="32" t="s">
        <v>1086</v>
      </c>
      <c r="C97" s="31" t="s">
        <v>1087</v>
      </c>
      <c r="D97" s="31" t="s">
        <v>980</v>
      </c>
      <c r="E97" s="31" t="s">
        <v>598</v>
      </c>
      <c r="F97" s="90">
        <v>597061</v>
      </c>
      <c r="G97" s="32">
        <v>387.53</v>
      </c>
      <c r="H97" s="32" t="s">
        <v>901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44480</v>
      </c>
      <c r="B98" s="32" t="s">
        <v>1088</v>
      </c>
      <c r="C98" s="31" t="s">
        <v>1089</v>
      </c>
      <c r="D98" s="31" t="s">
        <v>1077</v>
      </c>
      <c r="E98" s="31" t="s">
        <v>598</v>
      </c>
      <c r="F98" s="90">
        <v>48000</v>
      </c>
      <c r="G98" s="32">
        <v>50.18</v>
      </c>
      <c r="H98" s="32" t="s">
        <v>901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44480</v>
      </c>
      <c r="B99" s="32" t="s">
        <v>937</v>
      </c>
      <c r="C99" s="31" t="s">
        <v>938</v>
      </c>
      <c r="D99" s="31" t="s">
        <v>939</v>
      </c>
      <c r="E99" s="31" t="s">
        <v>598</v>
      </c>
      <c r="F99" s="90">
        <v>2000000</v>
      </c>
      <c r="G99" s="32">
        <v>2.74</v>
      </c>
      <c r="H99" s="32" t="s">
        <v>901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44480</v>
      </c>
      <c r="B100" s="32" t="s">
        <v>1090</v>
      </c>
      <c r="C100" s="31" t="s">
        <v>1091</v>
      </c>
      <c r="D100" s="31" t="s">
        <v>1092</v>
      </c>
      <c r="E100" s="31" t="s">
        <v>598</v>
      </c>
      <c r="F100" s="90">
        <v>246551</v>
      </c>
      <c r="G100" s="32">
        <v>13.75</v>
      </c>
      <c r="H100" s="32" t="s">
        <v>901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44480</v>
      </c>
      <c r="B101" s="32" t="s">
        <v>1090</v>
      </c>
      <c r="C101" s="31" t="s">
        <v>1091</v>
      </c>
      <c r="D101" s="31" t="s">
        <v>1093</v>
      </c>
      <c r="E101" s="31" t="s">
        <v>598</v>
      </c>
      <c r="F101" s="90">
        <v>1193536</v>
      </c>
      <c r="G101" s="32">
        <v>13.97</v>
      </c>
      <c r="H101" s="32" t="s">
        <v>901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44480</v>
      </c>
      <c r="B102" s="32" t="s">
        <v>529</v>
      </c>
      <c r="C102" s="31" t="s">
        <v>1094</v>
      </c>
      <c r="D102" s="31" t="s">
        <v>980</v>
      </c>
      <c r="E102" s="31" t="s">
        <v>598</v>
      </c>
      <c r="F102" s="90">
        <v>1720853</v>
      </c>
      <c r="G102" s="32">
        <v>478.37</v>
      </c>
      <c r="H102" s="32" t="s">
        <v>901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44480</v>
      </c>
      <c r="B103" s="32" t="s">
        <v>529</v>
      </c>
      <c r="C103" s="31" t="s">
        <v>1094</v>
      </c>
      <c r="D103" s="31" t="s">
        <v>1095</v>
      </c>
      <c r="E103" s="31" t="s">
        <v>598</v>
      </c>
      <c r="F103" s="90">
        <v>848291</v>
      </c>
      <c r="G103" s="32">
        <v>482.2</v>
      </c>
      <c r="H103" s="32" t="s">
        <v>901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44480</v>
      </c>
      <c r="B104" s="32" t="s">
        <v>1062</v>
      </c>
      <c r="C104" s="31" t="s">
        <v>1063</v>
      </c>
      <c r="D104" s="31" t="s">
        <v>1064</v>
      </c>
      <c r="E104" s="31" t="s">
        <v>599</v>
      </c>
      <c r="F104" s="90">
        <v>13352</v>
      </c>
      <c r="G104" s="32">
        <v>63.48</v>
      </c>
      <c r="H104" s="32" t="s">
        <v>901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44480</v>
      </c>
      <c r="B105" s="32" t="s">
        <v>1096</v>
      </c>
      <c r="C105" s="31" t="s">
        <v>1097</v>
      </c>
      <c r="D105" s="31" t="s">
        <v>1098</v>
      </c>
      <c r="E105" s="31" t="s">
        <v>599</v>
      </c>
      <c r="F105" s="90">
        <v>650000</v>
      </c>
      <c r="G105" s="32">
        <v>4.01</v>
      </c>
      <c r="H105" s="32" t="s">
        <v>901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44480</v>
      </c>
      <c r="B106" s="32" t="s">
        <v>1065</v>
      </c>
      <c r="C106" s="31" t="s">
        <v>1066</v>
      </c>
      <c r="D106" s="31" t="s">
        <v>1099</v>
      </c>
      <c r="E106" s="31" t="s">
        <v>599</v>
      </c>
      <c r="F106" s="90">
        <v>153000</v>
      </c>
      <c r="G106" s="32">
        <v>5.14</v>
      </c>
      <c r="H106" s="32" t="s">
        <v>901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44480</v>
      </c>
      <c r="B107" s="32" t="s">
        <v>1065</v>
      </c>
      <c r="C107" s="31" t="s">
        <v>1066</v>
      </c>
      <c r="D107" s="31" t="s">
        <v>1100</v>
      </c>
      <c r="E107" s="31" t="s">
        <v>599</v>
      </c>
      <c r="F107" s="90">
        <v>144000</v>
      </c>
      <c r="G107" s="32">
        <v>5.4</v>
      </c>
      <c r="H107" s="32" t="s">
        <v>901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44480</v>
      </c>
      <c r="B108" s="32" t="s">
        <v>1065</v>
      </c>
      <c r="C108" s="31" t="s">
        <v>1066</v>
      </c>
      <c r="D108" s="31" t="s">
        <v>1067</v>
      </c>
      <c r="E108" s="31" t="s">
        <v>599</v>
      </c>
      <c r="F108" s="90">
        <v>150000</v>
      </c>
      <c r="G108" s="32">
        <v>5.28</v>
      </c>
      <c r="H108" s="32" t="s">
        <v>901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44480</v>
      </c>
      <c r="B109" s="32" t="s">
        <v>315</v>
      </c>
      <c r="C109" s="31" t="s">
        <v>975</v>
      </c>
      <c r="D109" s="31" t="s">
        <v>974</v>
      </c>
      <c r="E109" s="31" t="s">
        <v>599</v>
      </c>
      <c r="F109" s="90">
        <v>246406</v>
      </c>
      <c r="G109" s="32">
        <v>1404.48</v>
      </c>
      <c r="H109" s="32" t="s">
        <v>901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44480</v>
      </c>
      <c r="B110" s="32" t="s">
        <v>1068</v>
      </c>
      <c r="C110" s="31" t="s">
        <v>1069</v>
      </c>
      <c r="D110" s="31" t="s">
        <v>900</v>
      </c>
      <c r="E110" s="31" t="s">
        <v>599</v>
      </c>
      <c r="F110" s="90">
        <v>280981</v>
      </c>
      <c r="G110" s="32">
        <v>28.09</v>
      </c>
      <c r="H110" s="32" t="s">
        <v>901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44480</v>
      </c>
      <c r="B111" s="32" t="s">
        <v>976</v>
      </c>
      <c r="C111" s="31" t="s">
        <v>977</v>
      </c>
      <c r="D111" s="31" t="s">
        <v>1101</v>
      </c>
      <c r="E111" s="31" t="s">
        <v>599</v>
      </c>
      <c r="F111" s="90">
        <v>342000</v>
      </c>
      <c r="G111" s="32">
        <v>179.03</v>
      </c>
      <c r="H111" s="32" t="s">
        <v>901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44480</v>
      </c>
      <c r="B112" s="32" t="s">
        <v>417</v>
      </c>
      <c r="C112" s="31" t="s">
        <v>979</v>
      </c>
      <c r="D112" s="31" t="s">
        <v>974</v>
      </c>
      <c r="E112" s="31" t="s">
        <v>599</v>
      </c>
      <c r="F112" s="90">
        <v>1976188</v>
      </c>
      <c r="G112" s="32">
        <v>773.28</v>
      </c>
      <c r="H112" s="32" t="s">
        <v>901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44480</v>
      </c>
      <c r="B113" s="32" t="s">
        <v>417</v>
      </c>
      <c r="C113" s="31" t="s">
        <v>979</v>
      </c>
      <c r="D113" s="31" t="s">
        <v>980</v>
      </c>
      <c r="E113" s="31" t="s">
        <v>599</v>
      </c>
      <c r="F113" s="90">
        <v>2681781</v>
      </c>
      <c r="G113" s="32">
        <v>773.58</v>
      </c>
      <c r="H113" s="32" t="s">
        <v>901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44480</v>
      </c>
      <c r="B114" s="32" t="s">
        <v>417</v>
      </c>
      <c r="C114" s="31" t="s">
        <v>979</v>
      </c>
      <c r="D114" s="31" t="s">
        <v>1074</v>
      </c>
      <c r="E114" s="31" t="s">
        <v>599</v>
      </c>
      <c r="F114" s="90">
        <v>1810792</v>
      </c>
      <c r="G114" s="32">
        <v>772.4</v>
      </c>
      <c r="H114" s="32" t="s">
        <v>901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44480</v>
      </c>
      <c r="B115" s="32" t="s">
        <v>1102</v>
      </c>
      <c r="C115" s="31" t="s">
        <v>1103</v>
      </c>
      <c r="D115" s="31" t="s">
        <v>1104</v>
      </c>
      <c r="E115" s="31" t="s">
        <v>599</v>
      </c>
      <c r="F115" s="90">
        <v>1491494</v>
      </c>
      <c r="G115" s="32">
        <v>107.62</v>
      </c>
      <c r="H115" s="32" t="s">
        <v>901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44480</v>
      </c>
      <c r="B116" s="32" t="s">
        <v>983</v>
      </c>
      <c r="C116" s="31" t="s">
        <v>984</v>
      </c>
      <c r="D116" s="31" t="s">
        <v>985</v>
      </c>
      <c r="E116" s="31" t="s">
        <v>599</v>
      </c>
      <c r="F116" s="90">
        <v>105555224</v>
      </c>
      <c r="G116" s="32">
        <v>5.58</v>
      </c>
      <c r="H116" s="32" t="s">
        <v>901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44480</v>
      </c>
      <c r="B117" s="32" t="s">
        <v>983</v>
      </c>
      <c r="C117" s="31" t="s">
        <v>984</v>
      </c>
      <c r="D117" s="31" t="s">
        <v>1105</v>
      </c>
      <c r="E117" s="31" t="s">
        <v>599</v>
      </c>
      <c r="F117" s="90">
        <v>75260786</v>
      </c>
      <c r="G117" s="32">
        <v>5.59</v>
      </c>
      <c r="H117" s="32" t="s">
        <v>901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44480</v>
      </c>
      <c r="B118" s="32" t="s">
        <v>983</v>
      </c>
      <c r="C118" s="31" t="s">
        <v>984</v>
      </c>
      <c r="D118" s="31" t="s">
        <v>1077</v>
      </c>
      <c r="E118" s="31" t="s">
        <v>599</v>
      </c>
      <c r="F118" s="90">
        <v>39869275</v>
      </c>
      <c r="G118" s="32">
        <v>5.66</v>
      </c>
      <c r="H118" s="32" t="s">
        <v>901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44480</v>
      </c>
      <c r="B119" s="32" t="s">
        <v>986</v>
      </c>
      <c r="C119" s="31" t="s">
        <v>987</v>
      </c>
      <c r="D119" s="31" t="s">
        <v>974</v>
      </c>
      <c r="E119" s="31" t="s">
        <v>599</v>
      </c>
      <c r="F119" s="90">
        <v>124746</v>
      </c>
      <c r="G119" s="32">
        <v>66.709999999999994</v>
      </c>
      <c r="H119" s="32" t="s">
        <v>901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44480</v>
      </c>
      <c r="B120" s="32" t="s">
        <v>1025</v>
      </c>
      <c r="C120" s="31" t="s">
        <v>1078</v>
      </c>
      <c r="D120" s="31" t="s">
        <v>974</v>
      </c>
      <c r="E120" s="31" t="s">
        <v>599</v>
      </c>
      <c r="F120" s="90">
        <v>71101</v>
      </c>
      <c r="G120" s="32">
        <v>1060.18</v>
      </c>
      <c r="H120" s="32" t="s">
        <v>901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44480</v>
      </c>
      <c r="B121" s="32" t="s">
        <v>1025</v>
      </c>
      <c r="C121" s="31" t="s">
        <v>1078</v>
      </c>
      <c r="D121" s="31" t="s">
        <v>1026</v>
      </c>
      <c r="E121" s="31" t="s">
        <v>599</v>
      </c>
      <c r="F121" s="90">
        <v>700000</v>
      </c>
      <c r="G121" s="32">
        <v>1052.19</v>
      </c>
      <c r="H121" s="32" t="s">
        <v>901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44480</v>
      </c>
      <c r="B122" s="32" t="s">
        <v>1025</v>
      </c>
      <c r="C122" s="31" t="s">
        <v>1078</v>
      </c>
      <c r="D122" s="31" t="s">
        <v>1080</v>
      </c>
      <c r="E122" s="31" t="s">
        <v>599</v>
      </c>
      <c r="F122" s="90">
        <v>372008</v>
      </c>
      <c r="G122" s="32">
        <v>999.19</v>
      </c>
      <c r="H122" s="32" t="s">
        <v>901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44480</v>
      </c>
      <c r="B123" s="32" t="s">
        <v>1025</v>
      </c>
      <c r="C123" s="31" t="s">
        <v>1078</v>
      </c>
      <c r="D123" s="31" t="s">
        <v>1081</v>
      </c>
      <c r="E123" s="31" t="s">
        <v>599</v>
      </c>
      <c r="F123" s="90">
        <v>77590</v>
      </c>
      <c r="G123" s="32">
        <v>1032.1300000000001</v>
      </c>
      <c r="H123" s="32" t="s">
        <v>901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44480</v>
      </c>
      <c r="B124" s="32" t="s">
        <v>1025</v>
      </c>
      <c r="C124" s="31" t="s">
        <v>1078</v>
      </c>
      <c r="D124" s="31" t="s">
        <v>1079</v>
      </c>
      <c r="E124" s="31" t="s">
        <v>599</v>
      </c>
      <c r="F124" s="90">
        <v>7439</v>
      </c>
      <c r="G124" s="32">
        <v>1075.82</v>
      </c>
      <c r="H124" s="32" t="s">
        <v>901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44480</v>
      </c>
      <c r="B125" s="32" t="s">
        <v>1025</v>
      </c>
      <c r="C125" s="31" t="s">
        <v>1078</v>
      </c>
      <c r="D125" s="31" t="s">
        <v>1027</v>
      </c>
      <c r="E125" s="31" t="s">
        <v>599</v>
      </c>
      <c r="F125" s="90">
        <v>107837</v>
      </c>
      <c r="G125" s="32">
        <v>1011.81</v>
      </c>
      <c r="H125" s="32" t="s">
        <v>901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44480</v>
      </c>
      <c r="B126" s="32" t="s">
        <v>471</v>
      </c>
      <c r="C126" s="31" t="s">
        <v>988</v>
      </c>
      <c r="D126" s="31" t="s">
        <v>980</v>
      </c>
      <c r="E126" s="31" t="s">
        <v>599</v>
      </c>
      <c r="F126" s="90">
        <v>266107</v>
      </c>
      <c r="G126" s="32">
        <v>2039.35</v>
      </c>
      <c r="H126" s="32" t="s">
        <v>901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44480</v>
      </c>
      <c r="B127" s="32" t="s">
        <v>471</v>
      </c>
      <c r="C127" s="31" t="s">
        <v>988</v>
      </c>
      <c r="D127" s="31" t="s">
        <v>974</v>
      </c>
      <c r="E127" s="31" t="s">
        <v>599</v>
      </c>
      <c r="F127" s="90">
        <v>292211</v>
      </c>
      <c r="G127" s="32">
        <v>2036.57</v>
      </c>
      <c r="H127" s="32" t="s">
        <v>901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44480</v>
      </c>
      <c r="B128" s="32" t="s">
        <v>1106</v>
      </c>
      <c r="C128" s="31" t="s">
        <v>1107</v>
      </c>
      <c r="D128" s="31" t="s">
        <v>1108</v>
      </c>
      <c r="E128" s="31" t="s">
        <v>599</v>
      </c>
      <c r="F128" s="90">
        <v>166000</v>
      </c>
      <c r="G128" s="32">
        <v>54.07</v>
      </c>
      <c r="H128" s="32" t="s">
        <v>901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44480</v>
      </c>
      <c r="B129" s="32" t="s">
        <v>1082</v>
      </c>
      <c r="C129" s="31" t="s">
        <v>1083</v>
      </c>
      <c r="D129" s="31" t="s">
        <v>1085</v>
      </c>
      <c r="E129" s="31" t="s">
        <v>599</v>
      </c>
      <c r="F129" s="90">
        <v>281410</v>
      </c>
      <c r="G129" s="32">
        <v>43.89</v>
      </c>
      <c r="H129" s="32" t="s">
        <v>901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44480</v>
      </c>
      <c r="B130" s="32" t="s">
        <v>1086</v>
      </c>
      <c r="C130" s="31" t="s">
        <v>1087</v>
      </c>
      <c r="D130" s="31" t="s">
        <v>980</v>
      </c>
      <c r="E130" s="31" t="s">
        <v>599</v>
      </c>
      <c r="F130" s="90">
        <v>600958</v>
      </c>
      <c r="G130" s="32">
        <v>387.87</v>
      </c>
      <c r="H130" s="32" t="s">
        <v>901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44480</v>
      </c>
      <c r="B131" s="32" t="s">
        <v>1086</v>
      </c>
      <c r="C131" s="31" t="s">
        <v>1087</v>
      </c>
      <c r="D131" s="31" t="s">
        <v>974</v>
      </c>
      <c r="E131" s="31" t="s">
        <v>599</v>
      </c>
      <c r="F131" s="90">
        <v>443998</v>
      </c>
      <c r="G131" s="32">
        <v>387.34</v>
      </c>
      <c r="H131" s="32" t="s">
        <v>901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44480</v>
      </c>
      <c r="B132" s="32" t="s">
        <v>1088</v>
      </c>
      <c r="C132" s="31" t="s">
        <v>1089</v>
      </c>
      <c r="D132" s="31" t="s">
        <v>1077</v>
      </c>
      <c r="E132" s="31" t="s">
        <v>599</v>
      </c>
      <c r="F132" s="90">
        <v>48000</v>
      </c>
      <c r="G132" s="32">
        <v>50.7</v>
      </c>
      <c r="H132" s="32" t="s">
        <v>901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44480</v>
      </c>
      <c r="B133" s="32" t="s">
        <v>937</v>
      </c>
      <c r="C133" s="31" t="s">
        <v>938</v>
      </c>
      <c r="D133" s="31" t="s">
        <v>854</v>
      </c>
      <c r="E133" s="31" t="s">
        <v>599</v>
      </c>
      <c r="F133" s="90">
        <v>1462694</v>
      </c>
      <c r="G133" s="32">
        <v>2.75</v>
      </c>
      <c r="H133" s="32" t="s">
        <v>901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44480</v>
      </c>
      <c r="B134" s="32" t="s">
        <v>1090</v>
      </c>
      <c r="C134" s="31" t="s">
        <v>1091</v>
      </c>
      <c r="D134" s="31" t="s">
        <v>1092</v>
      </c>
      <c r="E134" s="31" t="s">
        <v>599</v>
      </c>
      <c r="F134" s="90">
        <v>301915</v>
      </c>
      <c r="G134" s="32">
        <v>13.77</v>
      </c>
      <c r="H134" s="32" t="s">
        <v>901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44480</v>
      </c>
      <c r="B135" s="32" t="s">
        <v>1090</v>
      </c>
      <c r="C135" s="31" t="s">
        <v>1091</v>
      </c>
      <c r="D135" s="31" t="s">
        <v>1093</v>
      </c>
      <c r="E135" s="31" t="s">
        <v>599</v>
      </c>
      <c r="F135" s="90">
        <v>1223737</v>
      </c>
      <c r="G135" s="32">
        <v>13.85</v>
      </c>
      <c r="H135" s="32" t="s">
        <v>901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44480</v>
      </c>
      <c r="B136" s="32" t="s">
        <v>529</v>
      </c>
      <c r="C136" s="31" t="s">
        <v>1094</v>
      </c>
      <c r="D136" s="31" t="s">
        <v>980</v>
      </c>
      <c r="E136" s="31" t="s">
        <v>599</v>
      </c>
      <c r="F136" s="90">
        <v>1722308</v>
      </c>
      <c r="G136" s="32">
        <v>479.18</v>
      </c>
      <c r="H136" s="32" t="s">
        <v>901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44480</v>
      </c>
      <c r="B137" s="32" t="s">
        <v>529</v>
      </c>
      <c r="C137" s="31" t="s">
        <v>1094</v>
      </c>
      <c r="D137" s="31" t="s">
        <v>1095</v>
      </c>
      <c r="E137" s="31" t="s">
        <v>599</v>
      </c>
      <c r="F137" s="90">
        <v>848291</v>
      </c>
      <c r="G137" s="32">
        <v>482.4</v>
      </c>
      <c r="H137" s="32" t="s">
        <v>901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44480</v>
      </c>
      <c r="B138" s="32" t="s">
        <v>1109</v>
      </c>
      <c r="C138" s="31" t="s">
        <v>1110</v>
      </c>
      <c r="D138" s="31" t="s">
        <v>1111</v>
      </c>
      <c r="E138" s="31" t="s">
        <v>599</v>
      </c>
      <c r="F138" s="90">
        <v>20000000</v>
      </c>
      <c r="G138" s="32">
        <v>0.2</v>
      </c>
      <c r="H138" s="32" t="s">
        <v>901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44480</v>
      </c>
      <c r="B139" s="32" t="s">
        <v>1112</v>
      </c>
      <c r="C139" s="31" t="s">
        <v>1113</v>
      </c>
      <c r="D139" s="31" t="s">
        <v>1114</v>
      </c>
      <c r="E139" s="31" t="s">
        <v>599</v>
      </c>
      <c r="F139" s="90">
        <v>270000</v>
      </c>
      <c r="G139" s="32">
        <v>54.04</v>
      </c>
      <c r="H139" s="32" t="s">
        <v>901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3"/>
  <sheetViews>
    <sheetView zoomScale="85" zoomScaleNormal="85" workbookViewId="0">
      <selection activeCell="M59" sqref="M59:M7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44481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862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0">
        <v>1</v>
      </c>
      <c r="B10" s="309">
        <v>44454</v>
      </c>
      <c r="C10" s="341"/>
      <c r="D10" s="310" t="s">
        <v>300</v>
      </c>
      <c r="E10" s="311" t="s">
        <v>615</v>
      </c>
      <c r="F10" s="312">
        <v>2195</v>
      </c>
      <c r="G10" s="312">
        <v>2080</v>
      </c>
      <c r="H10" s="311">
        <v>2295</v>
      </c>
      <c r="I10" s="313" t="s">
        <v>852</v>
      </c>
      <c r="J10" s="314" t="s">
        <v>870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613</v>
      </c>
      <c r="O10" s="317">
        <v>44469</v>
      </c>
      <c r="P10" s="312">
        <f>VLOOKUP(D10,'MidCap Intra'!B11:C511,2,0)</f>
        <v>2227.9499999999998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856</v>
      </c>
      <c r="G11" s="107">
        <v>1395</v>
      </c>
      <c r="H11" s="110"/>
      <c r="I11" s="111" t="s">
        <v>857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Intra'!B13:C513,2,0)</f>
        <v>1477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426</v>
      </c>
      <c r="E12" s="300" t="s">
        <v>615</v>
      </c>
      <c r="F12" s="301">
        <v>3130</v>
      </c>
      <c r="G12" s="301">
        <v>2920</v>
      </c>
      <c r="H12" s="300">
        <v>3320</v>
      </c>
      <c r="I12" s="302" t="s">
        <v>851</v>
      </c>
      <c r="J12" s="103" t="s">
        <v>881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1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863</v>
      </c>
      <c r="G13" s="107">
        <v>495</v>
      </c>
      <c r="H13" s="110"/>
      <c r="I13" s="111" t="s">
        <v>864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Intra'!B15:C515,2,0)</f>
        <v>514.45000000000005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252</v>
      </c>
      <c r="E14" s="300" t="s">
        <v>615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871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1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0">
        <v>6</v>
      </c>
      <c r="B15" s="309">
        <v>44466</v>
      </c>
      <c r="C15" s="341"/>
      <c r="D15" s="310" t="s">
        <v>253</v>
      </c>
      <c r="E15" s="311" t="s">
        <v>615</v>
      </c>
      <c r="F15" s="312">
        <v>2040</v>
      </c>
      <c r="G15" s="312">
        <v>1895</v>
      </c>
      <c r="H15" s="311">
        <v>2155</v>
      </c>
      <c r="I15" s="313" t="s">
        <v>865</v>
      </c>
      <c r="J15" s="314" t="s">
        <v>873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613</v>
      </c>
      <c r="O15" s="317">
        <v>44470</v>
      </c>
      <c r="P15" s="312">
        <f>VLOOKUP(D15,'MidCap Intra'!B16:C516,2,0)</f>
        <v>2077.85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40">
        <v>7</v>
      </c>
      <c r="B16" s="309">
        <v>44466</v>
      </c>
      <c r="C16" s="341"/>
      <c r="D16" s="310" t="s">
        <v>257</v>
      </c>
      <c r="E16" s="311" t="s">
        <v>615</v>
      </c>
      <c r="F16" s="312">
        <v>1580</v>
      </c>
      <c r="G16" s="312">
        <v>1490</v>
      </c>
      <c r="H16" s="311">
        <v>1660</v>
      </c>
      <c r="I16" s="313" t="s">
        <v>866</v>
      </c>
      <c r="J16" s="314" t="s">
        <v>989</v>
      </c>
      <c r="K16" s="314">
        <f t="shared" ref="K16" si="9">H16-F16</f>
        <v>80</v>
      </c>
      <c r="L16" s="315">
        <f t="shared" ref="L16" si="10">(F16*-0.7)/100</f>
        <v>-11.06</v>
      </c>
      <c r="M16" s="316">
        <f t="shared" ref="M16" si="11">(K16+L16)/F16</f>
        <v>4.3632911392405063E-2</v>
      </c>
      <c r="N16" s="314" t="s">
        <v>613</v>
      </c>
      <c r="O16" s="317">
        <v>44480</v>
      </c>
      <c r="P16" s="312">
        <f>VLOOKUP(D16,'MidCap Intra'!B17:C517,2,0)</f>
        <v>1666.2</v>
      </c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349</v>
      </c>
      <c r="E17" s="322" t="s">
        <v>615</v>
      </c>
      <c r="F17" s="323">
        <v>3270</v>
      </c>
      <c r="G17" s="323">
        <v>3140</v>
      </c>
      <c r="H17" s="322">
        <v>3025</v>
      </c>
      <c r="I17" s="324" t="s">
        <v>867</v>
      </c>
      <c r="J17" s="304" t="s">
        <v>872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626</v>
      </c>
      <c r="O17" s="307">
        <v>44470</v>
      </c>
      <c r="P17" s="323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414</v>
      </c>
      <c r="E18" s="300" t="s">
        <v>615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855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613</v>
      </c>
      <c r="O18" s="106">
        <v>44470</v>
      </c>
      <c r="P18" s="301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180</v>
      </c>
      <c r="E19" s="300" t="s">
        <v>615</v>
      </c>
      <c r="F19" s="301">
        <v>3120</v>
      </c>
      <c r="G19" s="301">
        <v>2980</v>
      </c>
      <c r="H19" s="300">
        <v>3315</v>
      </c>
      <c r="I19" s="302" t="s">
        <v>882</v>
      </c>
      <c r="J19" s="103" t="s">
        <v>954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613</v>
      </c>
      <c r="O19" s="106">
        <v>44477</v>
      </c>
      <c r="P19" s="301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905</v>
      </c>
      <c r="G20" s="107">
        <v>660</v>
      </c>
      <c r="H20" s="110"/>
      <c r="I20" s="111" t="s">
        <v>906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Intra'!B22:C522,2,0)</f>
        <v>717.3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40">
        <v>12</v>
      </c>
      <c r="B21" s="378">
        <v>44474</v>
      </c>
      <c r="C21" s="341"/>
      <c r="D21" s="310" t="s">
        <v>532</v>
      </c>
      <c r="E21" s="311" t="s">
        <v>615</v>
      </c>
      <c r="F21" s="312">
        <v>675</v>
      </c>
      <c r="G21" s="312">
        <v>619</v>
      </c>
      <c r="H21" s="311">
        <v>708.5</v>
      </c>
      <c r="I21" s="313" t="s">
        <v>907</v>
      </c>
      <c r="J21" s="314" t="s">
        <v>926</v>
      </c>
      <c r="K21" s="314">
        <f t="shared" ref="K21" si="21">H21-F21</f>
        <v>33.5</v>
      </c>
      <c r="L21" s="315">
        <f t="shared" ref="L21" si="22">(F21*-0.7)/100</f>
        <v>-4.7249999999999996</v>
      </c>
      <c r="M21" s="316">
        <f t="shared" ref="M21" si="23">(K21+L21)/F21</f>
        <v>4.2629629629629628E-2</v>
      </c>
      <c r="N21" s="314" t="s">
        <v>613</v>
      </c>
      <c r="O21" s="317">
        <v>44475</v>
      </c>
      <c r="P21" s="312">
        <f>VLOOKUP(D21,'MidCap Intra'!B22:C522,2,0)</f>
        <v>669.3</v>
      </c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3">
        <v>13</v>
      </c>
      <c r="B22" s="108">
        <v>44475</v>
      </c>
      <c r="C22" s="114"/>
      <c r="D22" s="109" t="s">
        <v>139</v>
      </c>
      <c r="E22" s="110" t="s">
        <v>615</v>
      </c>
      <c r="F22" s="107" t="s">
        <v>924</v>
      </c>
      <c r="G22" s="107">
        <v>216</v>
      </c>
      <c r="H22" s="110"/>
      <c r="I22" s="111" t="s">
        <v>925</v>
      </c>
      <c r="J22" s="112" t="s">
        <v>616</v>
      </c>
      <c r="K22" s="113"/>
      <c r="L22" s="108"/>
      <c r="M22" s="114"/>
      <c r="N22" s="109"/>
      <c r="O22" s="110"/>
      <c r="P22" s="107">
        <f>VLOOKUP(D22,'MidCap Intra'!B24:C524,2,0)</f>
        <v>238.05</v>
      </c>
      <c r="Q22" s="1"/>
      <c r="R22" s="1" t="s">
        <v>614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82</v>
      </c>
      <c r="E23" s="110" t="s">
        <v>615</v>
      </c>
      <c r="F23" s="107" t="s">
        <v>966</v>
      </c>
      <c r="G23" s="107">
        <v>3670</v>
      </c>
      <c r="H23" s="110"/>
      <c r="I23" s="111" t="s">
        <v>967</v>
      </c>
      <c r="J23" s="112" t="s">
        <v>616</v>
      </c>
      <c r="K23" s="113"/>
      <c r="L23" s="108"/>
      <c r="M23" s="114"/>
      <c r="N23" s="109"/>
      <c r="O23" s="110"/>
      <c r="P23" s="107">
        <f>VLOOKUP(D23,'MidCap Intra'!B25:C525,2,0)</f>
        <v>3840.6</v>
      </c>
      <c r="Q23" s="1"/>
      <c r="R23" s="1" t="s">
        <v>614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211</v>
      </c>
      <c r="E24" s="110" t="s">
        <v>615</v>
      </c>
      <c r="F24" s="107" t="s">
        <v>990</v>
      </c>
      <c r="G24" s="107">
        <v>6980</v>
      </c>
      <c r="H24" s="110"/>
      <c r="I24" s="111" t="s">
        <v>991</v>
      </c>
      <c r="J24" s="112" t="s">
        <v>616</v>
      </c>
      <c r="K24" s="113"/>
      <c r="L24" s="108"/>
      <c r="M24" s="114"/>
      <c r="N24" s="109"/>
      <c r="O24" s="110"/>
      <c r="P24" s="107">
        <f>VLOOKUP(D24,'MidCap Intra'!B26:C526,2,0)</f>
        <v>7330.25</v>
      </c>
      <c r="Q24" s="1"/>
      <c r="R24" s="1" t="s">
        <v>614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/>
      <c r="B25" s="108"/>
      <c r="C25" s="114"/>
      <c r="D25" s="109"/>
      <c r="E25" s="110"/>
      <c r="F25" s="107"/>
      <c r="G25" s="107"/>
      <c r="H25" s="110"/>
      <c r="I25" s="111"/>
      <c r="J25" s="112"/>
      <c r="K25" s="113"/>
      <c r="L25" s="108"/>
      <c r="M25" s="114"/>
      <c r="N25" s="109"/>
      <c r="O25" s="110"/>
      <c r="P25" s="107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13"/>
      <c r="B26" s="108"/>
      <c r="C26" s="114"/>
      <c r="D26" s="109"/>
      <c r="E26" s="110"/>
      <c r="F26" s="107"/>
      <c r="G26" s="107"/>
      <c r="H26" s="110"/>
      <c r="I26" s="111"/>
      <c r="J26" s="112"/>
      <c r="K26" s="113"/>
      <c r="L26" s="108"/>
      <c r="M26" s="114"/>
      <c r="N26" s="109"/>
      <c r="O26" s="110"/>
      <c r="P26" s="11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20"/>
      <c r="B27" s="121"/>
      <c r="C27" s="122"/>
      <c r="D27" s="123"/>
      <c r="E27" s="124"/>
      <c r="F27" s="124"/>
      <c r="H27" s="124"/>
      <c r="I27" s="125"/>
      <c r="J27" s="126"/>
      <c r="K27" s="126"/>
      <c r="L27" s="127"/>
      <c r="M27" s="128"/>
      <c r="N27" s="129"/>
      <c r="O27" s="130"/>
      <c r="P27" s="13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4.25" customHeight="1">
      <c r="A28" s="120"/>
      <c r="B28" s="121"/>
      <c r="C28" s="122"/>
      <c r="D28" s="123"/>
      <c r="E28" s="124"/>
      <c r="F28" s="124"/>
      <c r="G28" s="120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 t="s">
        <v>618</v>
      </c>
      <c r="B29" s="133"/>
      <c r="C29" s="134"/>
      <c r="D29" s="135"/>
      <c r="E29" s="136"/>
      <c r="F29" s="136"/>
      <c r="G29" s="136"/>
      <c r="H29" s="136"/>
      <c r="I29" s="136"/>
      <c r="J29" s="137"/>
      <c r="K29" s="136"/>
      <c r="L29" s="138"/>
      <c r="M29" s="59"/>
      <c r="N29" s="137"/>
      <c r="O29" s="13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 t="s">
        <v>619</v>
      </c>
      <c r="B30" s="132"/>
      <c r="C30" s="132"/>
      <c r="D30" s="132"/>
      <c r="E30" s="44"/>
      <c r="F30" s="140" t="s">
        <v>620</v>
      </c>
      <c r="G30" s="6"/>
      <c r="H30" s="6"/>
      <c r="I30" s="6"/>
      <c r="J30" s="141"/>
      <c r="K30" s="142"/>
      <c r="L30" s="142"/>
      <c r="M30" s="143"/>
      <c r="N30" s="1"/>
      <c r="O30" s="1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2" t="s">
        <v>621</v>
      </c>
      <c r="B31" s="132"/>
      <c r="C31" s="132"/>
      <c r="D31" s="132"/>
      <c r="E31" s="6"/>
      <c r="F31" s="140" t="s">
        <v>622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/>
      <c r="B32" s="132"/>
      <c r="C32" s="132"/>
      <c r="D32" s="132"/>
      <c r="E32" s="6"/>
      <c r="F32" s="6"/>
      <c r="G32" s="6"/>
      <c r="H32" s="6"/>
      <c r="I32" s="6"/>
      <c r="J32" s="145"/>
      <c r="K32" s="142"/>
      <c r="L32" s="142"/>
      <c r="M32" s="6"/>
      <c r="N32" s="146"/>
      <c r="O32" s="1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.75" customHeight="1">
      <c r="A33" s="1"/>
      <c r="B33" s="147" t="s">
        <v>623</v>
      </c>
      <c r="C33" s="147"/>
      <c r="D33" s="147"/>
      <c r="E33" s="147"/>
      <c r="F33" s="148"/>
      <c r="G33" s="6"/>
      <c r="H33" s="6"/>
      <c r="I33" s="149"/>
      <c r="J33" s="150"/>
      <c r="K33" s="151"/>
      <c r="L33" s="150"/>
      <c r="M33" s="6"/>
      <c r="N33" s="1"/>
      <c r="O33" s="1"/>
      <c r="P33" s="1"/>
      <c r="R33" s="59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99" t="s">
        <v>16</v>
      </c>
      <c r="B34" s="152" t="s">
        <v>590</v>
      </c>
      <c r="C34" s="102"/>
      <c r="D34" s="101" t="s">
        <v>601</v>
      </c>
      <c r="E34" s="100" t="s">
        <v>602</v>
      </c>
      <c r="F34" s="100" t="s">
        <v>603</v>
      </c>
      <c r="G34" s="100" t="s">
        <v>624</v>
      </c>
      <c r="H34" s="100" t="s">
        <v>605</v>
      </c>
      <c r="I34" s="100" t="s">
        <v>606</v>
      </c>
      <c r="J34" s="100" t="s">
        <v>607</v>
      </c>
      <c r="K34" s="100" t="s">
        <v>625</v>
      </c>
      <c r="L34" s="153" t="s">
        <v>609</v>
      </c>
      <c r="M34" s="102" t="s">
        <v>610</v>
      </c>
      <c r="N34" s="100" t="s">
        <v>611</v>
      </c>
      <c r="O34" s="101" t="s">
        <v>612</v>
      </c>
      <c r="P34" s="1"/>
      <c r="Q34" s="1"/>
      <c r="R34" s="59"/>
      <c r="S34" s="59"/>
      <c r="T34" s="59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s="269" customFormat="1" ht="15" customHeight="1">
      <c r="A35" s="431">
        <v>1</v>
      </c>
      <c r="B35" s="363">
        <v>44462</v>
      </c>
      <c r="C35" s="432"/>
      <c r="D35" s="433" t="s">
        <v>90</v>
      </c>
      <c r="E35" s="434" t="s">
        <v>615</v>
      </c>
      <c r="F35" s="434">
        <v>1707</v>
      </c>
      <c r="G35" s="434">
        <v>1670</v>
      </c>
      <c r="H35" s="434">
        <v>1709</v>
      </c>
      <c r="I35" s="434" t="s">
        <v>850</v>
      </c>
      <c r="J35" s="366" t="s">
        <v>993</v>
      </c>
      <c r="K35" s="366">
        <f t="shared" ref="K35" si="24">H35-F35</f>
        <v>2</v>
      </c>
      <c r="L35" s="435">
        <f>(F35*-0.7)/100</f>
        <v>-11.948999999999998</v>
      </c>
      <c r="M35" s="436">
        <f t="shared" ref="M35" si="25">(K35+L35)/F35</f>
        <v>-5.8283538371411824E-3</v>
      </c>
      <c r="N35" s="366" t="s">
        <v>613</v>
      </c>
      <c r="O35" s="437">
        <v>44480</v>
      </c>
      <c r="R35" s="288" t="s">
        <v>614</v>
      </c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5" customHeight="1">
      <c r="A36" s="280">
        <v>2</v>
      </c>
      <c r="B36" s="272">
        <v>44470</v>
      </c>
      <c r="C36" s="281"/>
      <c r="D36" s="282" t="s">
        <v>196</v>
      </c>
      <c r="E36" s="283" t="s">
        <v>615</v>
      </c>
      <c r="F36" s="283" t="s">
        <v>874</v>
      </c>
      <c r="G36" s="283">
        <v>797</v>
      </c>
      <c r="H36" s="283"/>
      <c r="I36" s="283" t="s">
        <v>875</v>
      </c>
      <c r="J36" s="280" t="s">
        <v>616</v>
      </c>
      <c r="K36" s="339"/>
      <c r="L36" s="281"/>
      <c r="M36" s="282"/>
      <c r="N36" s="283"/>
      <c r="O36" s="283"/>
      <c r="R36" s="288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3</v>
      </c>
      <c r="B37" s="267">
        <v>44470</v>
      </c>
      <c r="C37" s="291"/>
      <c r="D37" s="308" t="s">
        <v>355</v>
      </c>
      <c r="E37" s="303" t="s">
        <v>615</v>
      </c>
      <c r="F37" s="303">
        <v>814</v>
      </c>
      <c r="G37" s="303">
        <v>794</v>
      </c>
      <c r="H37" s="303">
        <v>832.5</v>
      </c>
      <c r="I37" s="303" t="s">
        <v>876</v>
      </c>
      <c r="J37" s="103" t="s">
        <v>927</v>
      </c>
      <c r="K37" s="103">
        <f t="shared" ref="K37" si="26">H37-F37</f>
        <v>18.5</v>
      </c>
      <c r="L37" s="104">
        <f>(F37*-0.7)/100</f>
        <v>-5.6979999999999995</v>
      </c>
      <c r="M37" s="105">
        <f t="shared" ref="M37" si="27">(K37+L37)/F37</f>
        <v>1.5727272727272725E-2</v>
      </c>
      <c r="N37" s="103" t="s">
        <v>613</v>
      </c>
      <c r="O37" s="106">
        <v>44475</v>
      </c>
      <c r="R37" s="288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4</v>
      </c>
      <c r="B38" s="267">
        <v>44470</v>
      </c>
      <c r="C38" s="291"/>
      <c r="D38" s="308" t="s">
        <v>248</v>
      </c>
      <c r="E38" s="303" t="s">
        <v>615</v>
      </c>
      <c r="F38" s="303">
        <v>54.95</v>
      </c>
      <c r="G38" s="303">
        <v>53</v>
      </c>
      <c r="H38" s="303">
        <v>56.2</v>
      </c>
      <c r="I38" s="303" t="s">
        <v>877</v>
      </c>
      <c r="J38" s="103" t="s">
        <v>878</v>
      </c>
      <c r="K38" s="103">
        <f t="shared" ref="K38:K40" si="28">H38-F38</f>
        <v>1.25</v>
      </c>
      <c r="L38" s="104">
        <f>(F38*-0.07)/100</f>
        <v>-3.8465000000000006E-2</v>
      </c>
      <c r="M38" s="105">
        <f t="shared" ref="M38:M40" si="29">(K38+L38)/F38</f>
        <v>2.2047952684258416E-2</v>
      </c>
      <c r="N38" s="103" t="s">
        <v>613</v>
      </c>
      <c r="O38" s="377">
        <v>44470</v>
      </c>
      <c r="R38" s="288" t="s">
        <v>614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5</v>
      </c>
      <c r="B39" s="267">
        <v>44474</v>
      </c>
      <c r="C39" s="291"/>
      <c r="D39" s="308" t="s">
        <v>199</v>
      </c>
      <c r="E39" s="303" t="s">
        <v>615</v>
      </c>
      <c r="F39" s="303">
        <v>809.5</v>
      </c>
      <c r="G39" s="303">
        <v>788</v>
      </c>
      <c r="H39" s="303">
        <v>830</v>
      </c>
      <c r="I39" s="303" t="s">
        <v>904</v>
      </c>
      <c r="J39" s="103" t="s">
        <v>929</v>
      </c>
      <c r="K39" s="103">
        <f t="shared" si="28"/>
        <v>20.5</v>
      </c>
      <c r="L39" s="104">
        <f>(F39*-0.7)/100</f>
        <v>-5.6665000000000001</v>
      </c>
      <c r="M39" s="105">
        <f t="shared" si="29"/>
        <v>1.8324274243360101E-2</v>
      </c>
      <c r="N39" s="103" t="s">
        <v>613</v>
      </c>
      <c r="O39" s="106">
        <v>44475</v>
      </c>
      <c r="R39" s="288" t="s">
        <v>614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6</v>
      </c>
      <c r="B40" s="267">
        <v>44474</v>
      </c>
      <c r="C40" s="291"/>
      <c r="D40" s="308" t="s">
        <v>82</v>
      </c>
      <c r="E40" s="303" t="s">
        <v>615</v>
      </c>
      <c r="F40" s="303">
        <v>3890</v>
      </c>
      <c r="G40" s="303">
        <v>3770</v>
      </c>
      <c r="H40" s="303">
        <v>3992.5</v>
      </c>
      <c r="I40" s="303" t="s">
        <v>908</v>
      </c>
      <c r="J40" s="103" t="s">
        <v>928</v>
      </c>
      <c r="K40" s="103">
        <f t="shared" si="28"/>
        <v>102.5</v>
      </c>
      <c r="L40" s="104">
        <f>(F40*-0.7)/100</f>
        <v>-27.23</v>
      </c>
      <c r="M40" s="105">
        <f t="shared" si="29"/>
        <v>1.9349614395886887E-2</v>
      </c>
      <c r="N40" s="103" t="s">
        <v>613</v>
      </c>
      <c r="O40" s="106">
        <v>44475</v>
      </c>
      <c r="R40" s="288" t="s">
        <v>614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7</v>
      </c>
      <c r="B41" s="267">
        <v>44474</v>
      </c>
      <c r="C41" s="291"/>
      <c r="D41" s="308" t="s">
        <v>899</v>
      </c>
      <c r="E41" s="303" t="s">
        <v>615</v>
      </c>
      <c r="F41" s="303">
        <v>985.5</v>
      </c>
      <c r="G41" s="303">
        <v>960</v>
      </c>
      <c r="H41" s="303">
        <v>998</v>
      </c>
      <c r="I41" s="303">
        <v>1020</v>
      </c>
      <c r="J41" s="103" t="s">
        <v>909</v>
      </c>
      <c r="K41" s="103">
        <f t="shared" ref="K41" si="30">H41-F41</f>
        <v>12.5</v>
      </c>
      <c r="L41" s="104">
        <f>(F41*-0.07)/100</f>
        <v>-0.68985000000000019</v>
      </c>
      <c r="M41" s="105">
        <f t="shared" ref="M41" si="31">(K41+L41)/F41</f>
        <v>1.1983916793505835E-2</v>
      </c>
      <c r="N41" s="103" t="s">
        <v>613</v>
      </c>
      <c r="O41" s="377">
        <v>44474</v>
      </c>
      <c r="R41" s="288" t="s">
        <v>617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8</v>
      </c>
      <c r="B42" s="392">
        <v>44476</v>
      </c>
      <c r="C42" s="291"/>
      <c r="D42" s="308" t="s">
        <v>469</v>
      </c>
      <c r="E42" s="303" t="s">
        <v>615</v>
      </c>
      <c r="F42" s="303">
        <v>192.5</v>
      </c>
      <c r="G42" s="303">
        <v>186</v>
      </c>
      <c r="H42" s="303">
        <v>197.25</v>
      </c>
      <c r="I42" s="303" t="s">
        <v>940</v>
      </c>
      <c r="J42" s="103" t="s">
        <v>941</v>
      </c>
      <c r="K42" s="103">
        <f t="shared" ref="K42" si="32">H42-F42</f>
        <v>4.75</v>
      </c>
      <c r="L42" s="104">
        <f>(F42*-0.07)/100</f>
        <v>-0.13475000000000001</v>
      </c>
      <c r="M42" s="105">
        <f t="shared" ref="M42" si="33">(K42+L42)/F42</f>
        <v>2.3975324675324674E-2</v>
      </c>
      <c r="N42" s="103" t="s">
        <v>613</v>
      </c>
      <c r="O42" s="377">
        <v>44476</v>
      </c>
      <c r="R42" s="288" t="s">
        <v>617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80">
        <v>9</v>
      </c>
      <c r="B43" s="339">
        <v>44476</v>
      </c>
      <c r="C43" s="281"/>
      <c r="D43" s="282" t="s">
        <v>425</v>
      </c>
      <c r="E43" s="283" t="s">
        <v>615</v>
      </c>
      <c r="F43" s="283" t="s">
        <v>945</v>
      </c>
      <c r="G43" s="283">
        <v>1745</v>
      </c>
      <c r="H43" s="283"/>
      <c r="I43" s="283" t="s">
        <v>946</v>
      </c>
      <c r="J43" s="280" t="s">
        <v>616</v>
      </c>
      <c r="K43" s="339"/>
      <c r="L43" s="281"/>
      <c r="M43" s="282"/>
      <c r="N43" s="283"/>
      <c r="O43" s="283"/>
      <c r="R43" s="288" t="s">
        <v>614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80">
        <v>10</v>
      </c>
      <c r="B44" s="339">
        <v>44477</v>
      </c>
      <c r="C44" s="281"/>
      <c r="D44" s="282" t="s">
        <v>533</v>
      </c>
      <c r="E44" s="283" t="s">
        <v>615</v>
      </c>
      <c r="F44" s="283" t="s">
        <v>961</v>
      </c>
      <c r="G44" s="283">
        <v>399</v>
      </c>
      <c r="H44" s="283"/>
      <c r="I44" s="283" t="s">
        <v>962</v>
      </c>
      <c r="J44" s="280" t="s">
        <v>616</v>
      </c>
      <c r="K44" s="339"/>
      <c r="L44" s="281"/>
      <c r="M44" s="282"/>
      <c r="N44" s="283"/>
      <c r="O44" s="283"/>
      <c r="R44" s="288" t="s">
        <v>614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11</v>
      </c>
      <c r="B45" s="392">
        <v>44477</v>
      </c>
      <c r="C45" s="291"/>
      <c r="D45" s="308" t="s">
        <v>355</v>
      </c>
      <c r="E45" s="303" t="s">
        <v>615</v>
      </c>
      <c r="F45" s="303">
        <v>808</v>
      </c>
      <c r="G45" s="303">
        <v>788</v>
      </c>
      <c r="H45" s="303">
        <v>821.5</v>
      </c>
      <c r="I45" s="303" t="s">
        <v>963</v>
      </c>
      <c r="J45" s="103" t="s">
        <v>964</v>
      </c>
      <c r="K45" s="103">
        <f t="shared" ref="K45" si="34">H45-F45</f>
        <v>13.5</v>
      </c>
      <c r="L45" s="104">
        <f>(F45*-0.07)/100</f>
        <v>-0.56559999999999999</v>
      </c>
      <c r="M45" s="105">
        <f t="shared" ref="M45" si="35">(K45+L45)/F45</f>
        <v>1.600792079207921E-2</v>
      </c>
      <c r="N45" s="103" t="s">
        <v>613</v>
      </c>
      <c r="O45" s="377">
        <v>44476</v>
      </c>
      <c r="R45" s="288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12</v>
      </c>
      <c r="B46" s="392">
        <v>44480</v>
      </c>
      <c r="C46" s="291"/>
      <c r="D46" s="308" t="s">
        <v>298</v>
      </c>
      <c r="E46" s="303" t="s">
        <v>615</v>
      </c>
      <c r="F46" s="303">
        <v>237</v>
      </c>
      <c r="G46" s="303">
        <v>230</v>
      </c>
      <c r="H46" s="303">
        <v>244.5</v>
      </c>
      <c r="I46" s="303" t="s">
        <v>992</v>
      </c>
      <c r="J46" s="103" t="s">
        <v>895</v>
      </c>
      <c r="K46" s="103">
        <f t="shared" ref="K46" si="36">H46-F46</f>
        <v>7.5</v>
      </c>
      <c r="L46" s="104">
        <f>(F46*-0.07)/100</f>
        <v>-0.16589999999999999</v>
      </c>
      <c r="M46" s="105">
        <f t="shared" ref="M46" si="37">(K46+L46)/F46</f>
        <v>3.0945569620253167E-2</v>
      </c>
      <c r="N46" s="103" t="s">
        <v>613</v>
      </c>
      <c r="O46" s="377">
        <v>44480</v>
      </c>
      <c r="R46" s="288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80">
        <v>13</v>
      </c>
      <c r="B47" s="339">
        <v>44480</v>
      </c>
      <c r="C47" s="281"/>
      <c r="D47" s="282" t="s">
        <v>199</v>
      </c>
      <c r="E47" s="283" t="s">
        <v>615</v>
      </c>
      <c r="F47" s="283" t="s">
        <v>994</v>
      </c>
      <c r="G47" s="283">
        <v>790</v>
      </c>
      <c r="H47" s="283"/>
      <c r="I47" s="283" t="s">
        <v>995</v>
      </c>
      <c r="J47" s="280" t="s">
        <v>616</v>
      </c>
      <c r="K47" s="339"/>
      <c r="L47" s="281"/>
      <c r="M47" s="282"/>
      <c r="N47" s="283"/>
      <c r="O47" s="283"/>
      <c r="R47" s="288" t="s">
        <v>614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80"/>
      <c r="B48" s="339"/>
      <c r="C48" s="281"/>
      <c r="D48" s="282"/>
      <c r="E48" s="283"/>
      <c r="F48" s="283"/>
      <c r="G48" s="283"/>
      <c r="H48" s="283"/>
      <c r="I48" s="283"/>
      <c r="J48" s="280"/>
      <c r="K48" s="339"/>
      <c r="L48" s="281"/>
      <c r="M48" s="282"/>
      <c r="N48" s="283"/>
      <c r="O48" s="283"/>
      <c r="R48" s="28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280"/>
      <c r="B49" s="339"/>
      <c r="C49" s="281"/>
      <c r="D49" s="282"/>
      <c r="E49" s="283"/>
      <c r="F49" s="283"/>
      <c r="G49" s="283"/>
      <c r="H49" s="283"/>
      <c r="I49" s="283"/>
      <c r="J49" s="280"/>
      <c r="K49" s="339"/>
      <c r="L49" s="281"/>
      <c r="M49" s="282"/>
      <c r="N49" s="283"/>
      <c r="O49" s="283"/>
      <c r="R49" s="28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ht="15" customHeight="1">
      <c r="A50" s="271"/>
      <c r="B50" s="272"/>
      <c r="C50" s="273"/>
      <c r="D50" s="274"/>
      <c r="E50" s="275"/>
      <c r="F50" s="275"/>
      <c r="G50" s="275"/>
      <c r="H50" s="275"/>
      <c r="I50" s="275"/>
      <c r="J50" s="284"/>
      <c r="K50" s="284"/>
      <c r="L50" s="276"/>
      <c r="M50" s="285"/>
      <c r="N50" s="284"/>
      <c r="O50" s="286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55"/>
      <c r="B52" s="121"/>
      <c r="C52" s="156"/>
      <c r="D52" s="157"/>
      <c r="E52" s="120"/>
      <c r="F52" s="120"/>
      <c r="G52" s="120"/>
      <c r="H52" s="120"/>
      <c r="I52" s="120"/>
      <c r="J52" s="158"/>
      <c r="K52" s="158"/>
      <c r="L52" s="159"/>
      <c r="M52" s="160"/>
      <c r="N52" s="126"/>
      <c r="O52" s="161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44.25" customHeight="1">
      <c r="A53" s="132" t="s">
        <v>618</v>
      </c>
      <c r="B53" s="156"/>
      <c r="C53" s="156"/>
      <c r="D53" s="1"/>
      <c r="E53" s="6"/>
      <c r="F53" s="6"/>
      <c r="G53" s="6"/>
      <c r="H53" s="6" t="s">
        <v>630</v>
      </c>
      <c r="I53" s="6"/>
      <c r="J53" s="6"/>
      <c r="K53" s="128"/>
      <c r="L53" s="160"/>
      <c r="M53" s="128"/>
      <c r="N53" s="129"/>
      <c r="O53" s="128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2.75" customHeight="1">
      <c r="A54" s="139" t="s">
        <v>619</v>
      </c>
      <c r="B54" s="132"/>
      <c r="C54" s="132"/>
      <c r="D54" s="132"/>
      <c r="E54" s="44"/>
      <c r="F54" s="140" t="s">
        <v>620</v>
      </c>
      <c r="G54" s="59"/>
      <c r="H54" s="44"/>
      <c r="I54" s="59"/>
      <c r="J54" s="6"/>
      <c r="K54" s="162"/>
      <c r="L54" s="163"/>
      <c r="M54" s="6"/>
      <c r="N54" s="122"/>
      <c r="O54" s="164"/>
      <c r="P54" s="4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4.25" customHeight="1">
      <c r="A55" s="139"/>
      <c r="B55" s="132"/>
      <c r="C55" s="132"/>
      <c r="D55" s="132"/>
      <c r="E55" s="6"/>
      <c r="F55" s="140" t="s">
        <v>622</v>
      </c>
      <c r="G55" s="59"/>
      <c r="H55" s="44"/>
      <c r="I55" s="59"/>
      <c r="J55" s="6"/>
      <c r="K55" s="162"/>
      <c r="L55" s="163"/>
      <c r="M55" s="6"/>
      <c r="N55" s="122"/>
      <c r="O55" s="164"/>
      <c r="P55" s="4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4.25" customHeight="1">
      <c r="A56" s="132"/>
      <c r="B56" s="132"/>
      <c r="C56" s="132"/>
      <c r="D56" s="132"/>
      <c r="E56" s="6"/>
      <c r="F56" s="6"/>
      <c r="G56" s="6"/>
      <c r="H56" s="6"/>
      <c r="I56" s="6"/>
      <c r="J56" s="145"/>
      <c r="K56" s="142"/>
      <c r="L56" s="143"/>
      <c r="M56" s="6"/>
      <c r="N56" s="146"/>
      <c r="O56" s="1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2.75" customHeight="1">
      <c r="A57" s="165" t="s">
        <v>631</v>
      </c>
      <c r="B57" s="165"/>
      <c r="C57" s="165"/>
      <c r="D57" s="165"/>
      <c r="E57" s="6"/>
      <c r="F57" s="6"/>
      <c r="G57" s="6"/>
      <c r="H57" s="6"/>
      <c r="I57" s="6"/>
      <c r="J57" s="6"/>
      <c r="K57" s="6"/>
      <c r="L57" s="6"/>
      <c r="M57" s="6"/>
      <c r="N57" s="6"/>
      <c r="O57" s="2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38.25" customHeight="1">
      <c r="A58" s="100" t="s">
        <v>16</v>
      </c>
      <c r="B58" s="100" t="s">
        <v>590</v>
      </c>
      <c r="C58" s="100"/>
      <c r="D58" s="101" t="s">
        <v>601</v>
      </c>
      <c r="E58" s="100" t="s">
        <v>602</v>
      </c>
      <c r="F58" s="100" t="s">
        <v>603</v>
      </c>
      <c r="G58" s="100" t="s">
        <v>624</v>
      </c>
      <c r="H58" s="100" t="s">
        <v>605</v>
      </c>
      <c r="I58" s="100" t="s">
        <v>606</v>
      </c>
      <c r="J58" s="99" t="s">
        <v>607</v>
      </c>
      <c r="K58" s="166" t="s">
        <v>632</v>
      </c>
      <c r="L58" s="102" t="s">
        <v>609</v>
      </c>
      <c r="M58" s="166" t="s">
        <v>633</v>
      </c>
      <c r="N58" s="100" t="s">
        <v>634</v>
      </c>
      <c r="O58" s="99" t="s">
        <v>611</v>
      </c>
      <c r="P58" s="101" t="s">
        <v>612</v>
      </c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s="269" customFormat="1" ht="13.5" customHeight="1">
      <c r="A59" s="362">
        <v>1</v>
      </c>
      <c r="B59" s="363">
        <v>44469</v>
      </c>
      <c r="C59" s="364"/>
      <c r="D59" s="364" t="s">
        <v>868</v>
      </c>
      <c r="E59" s="362" t="s">
        <v>615</v>
      </c>
      <c r="F59" s="362">
        <v>1597.5</v>
      </c>
      <c r="G59" s="362">
        <v>1575</v>
      </c>
      <c r="H59" s="365">
        <v>1599</v>
      </c>
      <c r="I59" s="365">
        <v>1640</v>
      </c>
      <c r="J59" s="366" t="s">
        <v>897</v>
      </c>
      <c r="K59" s="367">
        <f t="shared" ref="K59" si="38">H59-F59</f>
        <v>1.5</v>
      </c>
      <c r="L59" s="368">
        <f t="shared" ref="L59" si="39">(H59*N59)*0.07%</f>
        <v>615.61500000000012</v>
      </c>
      <c r="M59" s="369">
        <f t="shared" ref="M59" si="40">(K59*N59)-L59</f>
        <v>209.38499999999988</v>
      </c>
      <c r="N59" s="365">
        <v>550</v>
      </c>
      <c r="O59" s="370" t="s">
        <v>736</v>
      </c>
      <c r="P59" s="371">
        <v>44473</v>
      </c>
      <c r="Q59" s="278"/>
      <c r="R59" s="334" t="s">
        <v>614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333"/>
      <c r="AG59" s="289"/>
      <c r="AH59" s="332"/>
      <c r="AI59" s="332"/>
      <c r="AJ59" s="333"/>
      <c r="AK59" s="333"/>
      <c r="AL59" s="333"/>
    </row>
    <row r="60" spans="1:38" s="269" customFormat="1" ht="13.5" customHeight="1">
      <c r="A60" s="360">
        <v>2</v>
      </c>
      <c r="B60" s="267">
        <v>44469</v>
      </c>
      <c r="C60" s="361"/>
      <c r="D60" s="361" t="s">
        <v>869</v>
      </c>
      <c r="E60" s="360" t="s">
        <v>615</v>
      </c>
      <c r="F60" s="360">
        <v>727.5</v>
      </c>
      <c r="G60" s="360">
        <v>717</v>
      </c>
      <c r="H60" s="357">
        <v>735</v>
      </c>
      <c r="I60" s="357">
        <v>745</v>
      </c>
      <c r="J60" s="103" t="s">
        <v>895</v>
      </c>
      <c r="K60" s="354">
        <f t="shared" ref="K60" si="41">H60-F60</f>
        <v>7.5</v>
      </c>
      <c r="L60" s="355">
        <f t="shared" ref="L60" si="42">(H60*N60)*0.07%</f>
        <v>565.95000000000005</v>
      </c>
      <c r="M60" s="356">
        <f t="shared" ref="M60" si="43">(K60*N60)-L60</f>
        <v>7684.05</v>
      </c>
      <c r="N60" s="357">
        <v>1100</v>
      </c>
      <c r="O60" s="358" t="s">
        <v>613</v>
      </c>
      <c r="P60" s="359">
        <v>44473</v>
      </c>
      <c r="Q60" s="278"/>
      <c r="R60" s="334" t="s">
        <v>614</v>
      </c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333"/>
      <c r="AG60" s="289"/>
      <c r="AH60" s="332"/>
      <c r="AI60" s="332"/>
      <c r="AJ60" s="333"/>
      <c r="AK60" s="333"/>
      <c r="AL60" s="333"/>
    </row>
    <row r="61" spans="1:38" s="269" customFormat="1" ht="13.5" customHeight="1">
      <c r="A61" s="360">
        <v>3</v>
      </c>
      <c r="B61" s="267">
        <v>44473</v>
      </c>
      <c r="C61" s="361"/>
      <c r="D61" s="361" t="s">
        <v>883</v>
      </c>
      <c r="E61" s="360" t="s">
        <v>615</v>
      </c>
      <c r="F61" s="360">
        <v>1229</v>
      </c>
      <c r="G61" s="360">
        <v>1212</v>
      </c>
      <c r="H61" s="357">
        <v>1243</v>
      </c>
      <c r="I61" s="357" t="s">
        <v>884</v>
      </c>
      <c r="J61" s="103" t="s">
        <v>896</v>
      </c>
      <c r="K61" s="354">
        <f t="shared" ref="K61" si="44">H61-F61</f>
        <v>14</v>
      </c>
      <c r="L61" s="355">
        <f t="shared" ref="L61" si="45">(H61*N61)*0.07%</f>
        <v>652.57500000000005</v>
      </c>
      <c r="M61" s="356">
        <f t="shared" ref="M61" si="46">(K61*N61)-L61</f>
        <v>9847.4249999999993</v>
      </c>
      <c r="N61" s="357">
        <v>750</v>
      </c>
      <c r="O61" s="358" t="s">
        <v>613</v>
      </c>
      <c r="P61" s="359">
        <v>44473</v>
      </c>
      <c r="Q61" s="278"/>
      <c r="R61" s="334" t="s">
        <v>617</v>
      </c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333"/>
      <c r="AG61" s="289"/>
      <c r="AH61" s="332"/>
      <c r="AI61" s="332"/>
      <c r="AJ61" s="333"/>
      <c r="AK61" s="333"/>
      <c r="AL61" s="333"/>
    </row>
    <row r="62" spans="1:38" s="269" customFormat="1" ht="13.5" customHeight="1">
      <c r="A62" s="360">
        <v>4</v>
      </c>
      <c r="B62" s="267">
        <v>44473</v>
      </c>
      <c r="C62" s="361"/>
      <c r="D62" s="361" t="s">
        <v>885</v>
      </c>
      <c r="E62" s="360" t="s">
        <v>615</v>
      </c>
      <c r="F62" s="360">
        <v>1674</v>
      </c>
      <c r="G62" s="360">
        <v>1650</v>
      </c>
      <c r="H62" s="357">
        <v>1690</v>
      </c>
      <c r="I62" s="357" t="s">
        <v>886</v>
      </c>
      <c r="J62" s="103" t="s">
        <v>902</v>
      </c>
      <c r="K62" s="354">
        <f t="shared" ref="K62:K64" si="47">H62-F62</f>
        <v>16</v>
      </c>
      <c r="L62" s="355">
        <f t="shared" ref="L62:L64" si="48">(H62*N62)*0.07%</f>
        <v>709.80000000000007</v>
      </c>
      <c r="M62" s="356">
        <f t="shared" ref="M62:M64" si="49">(K62*N62)-L62</f>
        <v>8890.2000000000007</v>
      </c>
      <c r="N62" s="357">
        <v>600</v>
      </c>
      <c r="O62" s="358" t="s">
        <v>613</v>
      </c>
      <c r="P62" s="359">
        <v>44474</v>
      </c>
      <c r="Q62" s="278"/>
      <c r="R62" s="334" t="s">
        <v>614</v>
      </c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333"/>
      <c r="AG62" s="289"/>
      <c r="AH62" s="332"/>
      <c r="AI62" s="332"/>
      <c r="AJ62" s="333"/>
      <c r="AK62" s="333"/>
      <c r="AL62" s="333"/>
    </row>
    <row r="63" spans="1:38" s="269" customFormat="1" ht="13.5" customHeight="1">
      <c r="A63" s="360">
        <v>5</v>
      </c>
      <c r="B63" s="267">
        <v>44473</v>
      </c>
      <c r="C63" s="361"/>
      <c r="D63" s="361" t="s">
        <v>887</v>
      </c>
      <c r="E63" s="360" t="s">
        <v>615</v>
      </c>
      <c r="F63" s="360">
        <v>702</v>
      </c>
      <c r="G63" s="360">
        <v>690</v>
      </c>
      <c r="H63" s="357">
        <v>708</v>
      </c>
      <c r="I63" s="357" t="s">
        <v>888</v>
      </c>
      <c r="J63" s="103" t="s">
        <v>915</v>
      </c>
      <c r="K63" s="354">
        <f t="shared" si="47"/>
        <v>6</v>
      </c>
      <c r="L63" s="355">
        <f t="shared" si="48"/>
        <v>681.45</v>
      </c>
      <c r="M63" s="356">
        <f t="shared" si="49"/>
        <v>7568.55</v>
      </c>
      <c r="N63" s="357">
        <v>1375</v>
      </c>
      <c r="O63" s="358" t="s">
        <v>613</v>
      </c>
      <c r="P63" s="359">
        <v>44475</v>
      </c>
      <c r="Q63" s="278"/>
      <c r="R63" s="334" t="s">
        <v>617</v>
      </c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333"/>
      <c r="AG63" s="289"/>
      <c r="AH63" s="332"/>
      <c r="AI63" s="332"/>
      <c r="AJ63" s="333"/>
      <c r="AK63" s="333"/>
      <c r="AL63" s="333"/>
    </row>
    <row r="64" spans="1:38" s="269" customFormat="1" ht="13.5" customHeight="1">
      <c r="A64" s="379">
        <v>6</v>
      </c>
      <c r="B64" s="380">
        <v>44473</v>
      </c>
      <c r="C64" s="381"/>
      <c r="D64" s="381" t="s">
        <v>893</v>
      </c>
      <c r="E64" s="379" t="s">
        <v>615</v>
      </c>
      <c r="F64" s="379">
        <v>565.5</v>
      </c>
      <c r="G64" s="379">
        <v>555</v>
      </c>
      <c r="H64" s="382">
        <v>555</v>
      </c>
      <c r="I64" s="382">
        <v>585</v>
      </c>
      <c r="J64" s="304" t="s">
        <v>916</v>
      </c>
      <c r="K64" s="386">
        <f t="shared" si="47"/>
        <v>-10.5</v>
      </c>
      <c r="L64" s="387">
        <f t="shared" si="48"/>
        <v>543.90000000000009</v>
      </c>
      <c r="M64" s="388">
        <f t="shared" si="49"/>
        <v>-15243.9</v>
      </c>
      <c r="N64" s="382">
        <v>1400</v>
      </c>
      <c r="O64" s="389" t="s">
        <v>626</v>
      </c>
      <c r="P64" s="390">
        <v>44475</v>
      </c>
      <c r="Q64" s="278"/>
      <c r="R64" s="334" t="s">
        <v>617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3"/>
      <c r="AG64" s="289"/>
      <c r="AH64" s="332"/>
      <c r="AI64" s="332"/>
      <c r="AJ64" s="333"/>
      <c r="AK64" s="333"/>
      <c r="AL64" s="333"/>
    </row>
    <row r="65" spans="1:38" s="269" customFormat="1" ht="13.5" customHeight="1">
      <c r="A65" s="360">
        <v>7</v>
      </c>
      <c r="B65" s="267">
        <v>44473</v>
      </c>
      <c r="C65" s="361"/>
      <c r="D65" s="361" t="s">
        <v>868</v>
      </c>
      <c r="E65" s="360" t="s">
        <v>615</v>
      </c>
      <c r="F65" s="360">
        <v>1590</v>
      </c>
      <c r="G65" s="360">
        <v>1568</v>
      </c>
      <c r="H65" s="357">
        <v>1605.5</v>
      </c>
      <c r="I65" s="357" t="s">
        <v>894</v>
      </c>
      <c r="J65" s="103" t="s">
        <v>919</v>
      </c>
      <c r="K65" s="354">
        <f t="shared" ref="K65" si="50">H65-F65</f>
        <v>15.5</v>
      </c>
      <c r="L65" s="355">
        <f t="shared" ref="L65" si="51">(H65*N65)*0.07%</f>
        <v>618.11750000000006</v>
      </c>
      <c r="M65" s="356">
        <f t="shared" ref="M65" si="52">(K65*N65)-L65</f>
        <v>7906.8824999999997</v>
      </c>
      <c r="N65" s="357">
        <v>550</v>
      </c>
      <c r="O65" s="358" t="s">
        <v>613</v>
      </c>
      <c r="P65" s="359">
        <v>44475</v>
      </c>
      <c r="Q65" s="278"/>
      <c r="R65" s="334" t="s">
        <v>614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3"/>
      <c r="AG65" s="289"/>
      <c r="AH65" s="332"/>
      <c r="AI65" s="332"/>
      <c r="AJ65" s="333"/>
      <c r="AK65" s="333"/>
      <c r="AL65" s="333"/>
    </row>
    <row r="66" spans="1:38" s="269" customFormat="1" ht="13.5" customHeight="1">
      <c r="A66" s="360">
        <v>8</v>
      </c>
      <c r="B66" s="267">
        <v>44474</v>
      </c>
      <c r="C66" s="361"/>
      <c r="D66" s="361" t="s">
        <v>869</v>
      </c>
      <c r="E66" s="360" t="s">
        <v>615</v>
      </c>
      <c r="F66" s="360">
        <v>726.5</v>
      </c>
      <c r="G66" s="360">
        <v>715</v>
      </c>
      <c r="H66" s="357">
        <v>737.5</v>
      </c>
      <c r="I66" s="357">
        <v>745</v>
      </c>
      <c r="J66" s="103" t="s">
        <v>903</v>
      </c>
      <c r="K66" s="354">
        <f t="shared" ref="K66:K67" si="53">H66-F66</f>
        <v>11</v>
      </c>
      <c r="L66" s="355">
        <f t="shared" ref="L66:L67" si="54">(H66*N66)*0.07%</f>
        <v>567.87500000000011</v>
      </c>
      <c r="M66" s="356">
        <f t="shared" ref="M66:M67" si="55">(K66*N66)-L66</f>
        <v>11532.125</v>
      </c>
      <c r="N66" s="357">
        <v>1100</v>
      </c>
      <c r="O66" s="358" t="s">
        <v>613</v>
      </c>
      <c r="P66" s="359">
        <v>44474</v>
      </c>
      <c r="Q66" s="278"/>
      <c r="R66" s="334" t="s">
        <v>614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3"/>
      <c r="AG66" s="289"/>
      <c r="AH66" s="332"/>
      <c r="AI66" s="332"/>
      <c r="AJ66" s="333"/>
      <c r="AK66" s="333"/>
      <c r="AL66" s="333"/>
    </row>
    <row r="67" spans="1:38" s="269" customFormat="1" ht="13.5" customHeight="1">
      <c r="A67" s="360">
        <v>9</v>
      </c>
      <c r="B67" s="267">
        <v>44474</v>
      </c>
      <c r="C67" s="361"/>
      <c r="D67" s="361" t="s">
        <v>910</v>
      </c>
      <c r="E67" s="360" t="s">
        <v>615</v>
      </c>
      <c r="F67" s="360">
        <v>1721</v>
      </c>
      <c r="G67" s="360">
        <v>1698</v>
      </c>
      <c r="H67" s="357">
        <v>1737</v>
      </c>
      <c r="I67" s="357" t="s">
        <v>911</v>
      </c>
      <c r="J67" s="103" t="s">
        <v>902</v>
      </c>
      <c r="K67" s="354">
        <f t="shared" si="53"/>
        <v>16</v>
      </c>
      <c r="L67" s="355">
        <f t="shared" si="54"/>
        <v>699.14250000000015</v>
      </c>
      <c r="M67" s="356">
        <f t="shared" si="55"/>
        <v>8500.8575000000001</v>
      </c>
      <c r="N67" s="357">
        <v>575</v>
      </c>
      <c r="O67" s="358" t="s">
        <v>613</v>
      </c>
      <c r="P67" s="359">
        <v>44475</v>
      </c>
      <c r="Q67" s="278"/>
      <c r="R67" s="334" t="s">
        <v>617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3"/>
      <c r="AG67" s="289"/>
      <c r="AH67" s="332"/>
      <c r="AI67" s="332"/>
      <c r="AJ67" s="333"/>
      <c r="AK67" s="333"/>
      <c r="AL67" s="333"/>
    </row>
    <row r="68" spans="1:38" s="269" customFormat="1" ht="13.5" customHeight="1">
      <c r="A68" s="379">
        <v>10</v>
      </c>
      <c r="B68" s="380">
        <v>44475</v>
      </c>
      <c r="C68" s="381"/>
      <c r="D68" s="381" t="s">
        <v>912</v>
      </c>
      <c r="E68" s="379" t="s">
        <v>615</v>
      </c>
      <c r="F68" s="379">
        <v>1251</v>
      </c>
      <c r="G68" s="379">
        <v>1232</v>
      </c>
      <c r="H68" s="382">
        <v>1232</v>
      </c>
      <c r="I68" s="382" t="s">
        <v>913</v>
      </c>
      <c r="J68" s="304" t="s">
        <v>917</v>
      </c>
      <c r="K68" s="386">
        <f t="shared" ref="K68" si="56">H68-F68</f>
        <v>-19</v>
      </c>
      <c r="L68" s="387">
        <f t="shared" ref="L68" si="57">(H68*N68)*0.07%</f>
        <v>646.80000000000007</v>
      </c>
      <c r="M68" s="388">
        <f t="shared" ref="M68" si="58">(K68*N68)-L68</f>
        <v>-14896.8</v>
      </c>
      <c r="N68" s="382">
        <v>750</v>
      </c>
      <c r="O68" s="389" t="s">
        <v>626</v>
      </c>
      <c r="P68" s="390">
        <v>44475</v>
      </c>
      <c r="Q68" s="278"/>
      <c r="R68" s="334" t="s">
        <v>617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3"/>
      <c r="AG68" s="289"/>
      <c r="AH68" s="332"/>
      <c r="AI68" s="332"/>
      <c r="AJ68" s="333"/>
      <c r="AK68" s="333"/>
      <c r="AL68" s="333"/>
    </row>
    <row r="69" spans="1:38" s="269" customFormat="1" ht="13.5" customHeight="1">
      <c r="A69" s="379">
        <v>11</v>
      </c>
      <c r="B69" s="380">
        <v>44475</v>
      </c>
      <c r="C69" s="381"/>
      <c r="D69" s="381" t="s">
        <v>920</v>
      </c>
      <c r="E69" s="379" t="s">
        <v>615</v>
      </c>
      <c r="F69" s="379">
        <v>2692.5</v>
      </c>
      <c r="G69" s="379">
        <v>2650</v>
      </c>
      <c r="H69" s="382">
        <v>2650</v>
      </c>
      <c r="I69" s="382" t="s">
        <v>921</v>
      </c>
      <c r="J69" s="304" t="s">
        <v>955</v>
      </c>
      <c r="K69" s="386">
        <f t="shared" ref="K69:K70" si="59">H69-F69</f>
        <v>-42.5</v>
      </c>
      <c r="L69" s="387">
        <f t="shared" ref="L69:L70" si="60">(H69*N69)*0.07%</f>
        <v>556.50000000000011</v>
      </c>
      <c r="M69" s="388">
        <f t="shared" ref="M69:M70" si="61">(K69*N69)-L69</f>
        <v>-13306.5</v>
      </c>
      <c r="N69" s="382">
        <v>300</v>
      </c>
      <c r="O69" s="389" t="s">
        <v>626</v>
      </c>
      <c r="P69" s="390">
        <v>44475</v>
      </c>
      <c r="Q69" s="278"/>
      <c r="R69" s="334" t="s">
        <v>617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3"/>
      <c r="AG69" s="289"/>
      <c r="AH69" s="332"/>
      <c r="AI69" s="332"/>
      <c r="AJ69" s="333"/>
      <c r="AK69" s="333"/>
      <c r="AL69" s="333"/>
    </row>
    <row r="70" spans="1:38" s="269" customFormat="1" ht="13.5" customHeight="1">
      <c r="A70" s="379">
        <v>12</v>
      </c>
      <c r="B70" s="380">
        <v>44475</v>
      </c>
      <c r="C70" s="381"/>
      <c r="D70" s="381" t="s">
        <v>922</v>
      </c>
      <c r="E70" s="379" t="s">
        <v>615</v>
      </c>
      <c r="F70" s="379">
        <v>3950</v>
      </c>
      <c r="G70" s="379">
        <v>3880</v>
      </c>
      <c r="H70" s="382">
        <v>3890</v>
      </c>
      <c r="I70" s="382" t="s">
        <v>923</v>
      </c>
      <c r="J70" s="304" t="s">
        <v>956</v>
      </c>
      <c r="K70" s="386">
        <f t="shared" si="59"/>
        <v>-60</v>
      </c>
      <c r="L70" s="387">
        <f t="shared" si="60"/>
        <v>544.6</v>
      </c>
      <c r="M70" s="388">
        <f t="shared" si="61"/>
        <v>-12544.6</v>
      </c>
      <c r="N70" s="382">
        <v>200</v>
      </c>
      <c r="O70" s="389" t="s">
        <v>626</v>
      </c>
      <c r="P70" s="390">
        <v>44475</v>
      </c>
      <c r="Q70" s="278"/>
      <c r="R70" s="334" t="s">
        <v>614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3"/>
      <c r="AG70" s="289"/>
      <c r="AH70" s="332"/>
      <c r="AI70" s="332"/>
      <c r="AJ70" s="333"/>
      <c r="AK70" s="333"/>
      <c r="AL70" s="333"/>
    </row>
    <row r="71" spans="1:38" s="269" customFormat="1" ht="13.5" customHeight="1">
      <c r="A71" s="303">
        <v>13</v>
      </c>
      <c r="B71" s="392">
        <v>44475</v>
      </c>
      <c r="C71" s="393"/>
      <c r="D71" s="393" t="s">
        <v>869</v>
      </c>
      <c r="E71" s="303" t="s">
        <v>615</v>
      </c>
      <c r="F71" s="303">
        <v>726.5</v>
      </c>
      <c r="G71" s="303">
        <v>715</v>
      </c>
      <c r="H71" s="394">
        <v>735.5</v>
      </c>
      <c r="I71" s="394">
        <v>745</v>
      </c>
      <c r="J71" s="395" t="s">
        <v>823</v>
      </c>
      <c r="K71" s="354">
        <f t="shared" ref="K71:K72" si="62">H71-F71</f>
        <v>9</v>
      </c>
      <c r="L71" s="355">
        <f t="shared" ref="L71:L72" si="63">(H71*N71)*0.07%</f>
        <v>566.33500000000004</v>
      </c>
      <c r="M71" s="396">
        <f t="shared" ref="M71:M72" si="64">(K71*N71)-L71</f>
        <v>9333.6650000000009</v>
      </c>
      <c r="N71" s="394">
        <v>1100</v>
      </c>
      <c r="O71" s="397" t="s">
        <v>613</v>
      </c>
      <c r="P71" s="398">
        <v>44476</v>
      </c>
      <c r="Q71" s="278"/>
      <c r="R71" s="334" t="s">
        <v>614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3"/>
      <c r="AG71" s="289"/>
      <c r="AH71" s="332"/>
      <c r="AI71" s="332"/>
      <c r="AJ71" s="333"/>
      <c r="AK71" s="333"/>
      <c r="AL71" s="333"/>
    </row>
    <row r="72" spans="1:38" s="269" customFormat="1" ht="13.5" customHeight="1">
      <c r="A72" s="362">
        <v>14</v>
      </c>
      <c r="B72" s="363">
        <v>44476</v>
      </c>
      <c r="C72" s="364"/>
      <c r="D72" s="364" t="s">
        <v>947</v>
      </c>
      <c r="E72" s="362" t="s">
        <v>615</v>
      </c>
      <c r="F72" s="362">
        <v>1618</v>
      </c>
      <c r="G72" s="362">
        <v>1594</v>
      </c>
      <c r="H72" s="365">
        <v>1619</v>
      </c>
      <c r="I72" s="365" t="s">
        <v>948</v>
      </c>
      <c r="J72" s="366" t="s">
        <v>848</v>
      </c>
      <c r="K72" s="367">
        <f t="shared" si="62"/>
        <v>1</v>
      </c>
      <c r="L72" s="368">
        <f t="shared" si="63"/>
        <v>538.31750000000011</v>
      </c>
      <c r="M72" s="369">
        <f t="shared" si="64"/>
        <v>-63.317500000000109</v>
      </c>
      <c r="N72" s="365">
        <v>475</v>
      </c>
      <c r="O72" s="370" t="s">
        <v>736</v>
      </c>
      <c r="P72" s="371">
        <v>44473</v>
      </c>
      <c r="Q72" s="278"/>
      <c r="R72" s="334" t="s">
        <v>617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3"/>
      <c r="AG72" s="289"/>
      <c r="AH72" s="332"/>
      <c r="AI72" s="332"/>
      <c r="AJ72" s="333"/>
      <c r="AK72" s="333"/>
      <c r="AL72" s="333"/>
    </row>
    <row r="73" spans="1:38" s="269" customFormat="1" ht="13.5" customHeight="1">
      <c r="A73" s="379">
        <v>15</v>
      </c>
      <c r="B73" s="380">
        <v>44476</v>
      </c>
      <c r="C73" s="381"/>
      <c r="D73" s="381" t="s">
        <v>949</v>
      </c>
      <c r="E73" s="379" t="s">
        <v>615</v>
      </c>
      <c r="F73" s="379">
        <v>686.5</v>
      </c>
      <c r="G73" s="379">
        <v>679</v>
      </c>
      <c r="H73" s="382">
        <v>679</v>
      </c>
      <c r="I73" s="382">
        <v>700</v>
      </c>
      <c r="J73" s="304" t="s">
        <v>957</v>
      </c>
      <c r="K73" s="386">
        <f t="shared" ref="K73" si="65">H73-F73</f>
        <v>-7.5</v>
      </c>
      <c r="L73" s="387">
        <f t="shared" ref="L73" si="66">(H73*N73)*0.07%</f>
        <v>712.95000000000016</v>
      </c>
      <c r="M73" s="388">
        <f t="shared" ref="M73" si="67">(K73*N73)-L73</f>
        <v>-11962.95</v>
      </c>
      <c r="N73" s="382">
        <v>1500</v>
      </c>
      <c r="O73" s="389" t="s">
        <v>626</v>
      </c>
      <c r="P73" s="390">
        <v>44475</v>
      </c>
      <c r="Q73" s="278"/>
      <c r="R73" s="334" t="s">
        <v>617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3"/>
      <c r="AG73" s="289"/>
      <c r="AH73" s="332"/>
      <c r="AI73" s="332"/>
      <c r="AJ73" s="333"/>
      <c r="AK73" s="333"/>
      <c r="AL73" s="333"/>
    </row>
    <row r="74" spans="1:38" s="269" customFormat="1" ht="13.5" customHeight="1">
      <c r="A74" s="283">
        <v>16</v>
      </c>
      <c r="B74" s="339">
        <v>44477</v>
      </c>
      <c r="C74" s="402"/>
      <c r="D74" s="402" t="s">
        <v>869</v>
      </c>
      <c r="E74" s="283" t="s">
        <v>615</v>
      </c>
      <c r="F74" s="283" t="s">
        <v>965</v>
      </c>
      <c r="G74" s="283">
        <v>715</v>
      </c>
      <c r="H74" s="403"/>
      <c r="I74" s="403">
        <v>745</v>
      </c>
      <c r="J74" s="404" t="s">
        <v>616</v>
      </c>
      <c r="K74" s="403"/>
      <c r="L74" s="405"/>
      <c r="M74" s="406"/>
      <c r="N74" s="403"/>
      <c r="O74" s="407"/>
      <c r="P74" s="408"/>
      <c r="Q74" s="278"/>
      <c r="R74" s="334" t="s">
        <v>614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409"/>
      <c r="AG74" s="410"/>
      <c r="AH74" s="411"/>
      <c r="AI74" s="411"/>
      <c r="AJ74" s="409"/>
      <c r="AK74" s="409"/>
      <c r="AL74" s="409"/>
    </row>
    <row r="75" spans="1:38" s="420" customFormat="1" ht="13.5" customHeight="1">
      <c r="A75" s="292">
        <v>17</v>
      </c>
      <c r="B75" s="270">
        <v>44480</v>
      </c>
      <c r="C75" s="399"/>
      <c r="D75" s="402" t="s">
        <v>999</v>
      </c>
      <c r="E75" s="292" t="s">
        <v>615</v>
      </c>
      <c r="F75" s="292" t="s">
        <v>996</v>
      </c>
      <c r="G75" s="292">
        <v>2185</v>
      </c>
      <c r="H75" s="295"/>
      <c r="I75" s="295" t="s">
        <v>997</v>
      </c>
      <c r="J75" s="338" t="s">
        <v>616</v>
      </c>
      <c r="K75" s="295"/>
      <c r="L75" s="400"/>
      <c r="M75" s="336"/>
      <c r="N75" s="295"/>
      <c r="O75" s="337"/>
      <c r="P75" s="326"/>
      <c r="Q75" s="278"/>
      <c r="R75" s="334" t="s">
        <v>617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92"/>
      <c r="AG75" s="270"/>
      <c r="AH75" s="399"/>
      <c r="AI75" s="399"/>
      <c r="AJ75" s="292"/>
      <c r="AK75" s="292"/>
      <c r="AL75" s="292"/>
    </row>
    <row r="76" spans="1:38" s="420" customFormat="1" ht="13.5" customHeight="1">
      <c r="A76" s="292"/>
      <c r="B76" s="270"/>
      <c r="C76" s="399"/>
      <c r="E76" s="292"/>
      <c r="F76" s="292"/>
      <c r="G76" s="292"/>
      <c r="H76" s="295"/>
      <c r="I76" s="295"/>
      <c r="J76" s="338"/>
      <c r="K76" s="295"/>
      <c r="L76" s="400"/>
      <c r="M76" s="336"/>
      <c r="N76" s="295"/>
      <c r="O76" s="337"/>
      <c r="P76" s="326"/>
      <c r="Q76" s="278"/>
      <c r="R76" s="334"/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92"/>
      <c r="AG76" s="270"/>
      <c r="AH76" s="399"/>
      <c r="AI76" s="399"/>
      <c r="AJ76" s="292"/>
      <c r="AK76" s="292"/>
      <c r="AL76" s="292"/>
    </row>
    <row r="77" spans="1:38" s="269" customFormat="1" ht="13.5" customHeight="1">
      <c r="A77" s="412"/>
      <c r="B77" s="289"/>
      <c r="C77" s="413"/>
      <c r="E77" s="412"/>
      <c r="F77" s="412"/>
      <c r="G77" s="412"/>
      <c r="H77" s="414"/>
      <c r="I77" s="414"/>
      <c r="J77" s="415"/>
      <c r="K77" s="414"/>
      <c r="L77" s="416"/>
      <c r="M77" s="417"/>
      <c r="N77" s="414"/>
      <c r="O77" s="418"/>
      <c r="P77" s="419"/>
      <c r="Q77" s="278"/>
      <c r="R77" s="334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3"/>
      <c r="AG77" s="289"/>
      <c r="AH77" s="332"/>
      <c r="AI77" s="332"/>
      <c r="AJ77" s="333"/>
      <c r="AK77" s="333"/>
      <c r="AL77" s="333"/>
    </row>
    <row r="78" spans="1:38" s="277" customFormat="1" ht="13.5" customHeight="1">
      <c r="A78" s="275"/>
      <c r="B78" s="272"/>
      <c r="C78" s="327"/>
      <c r="D78" s="327"/>
      <c r="E78" s="275"/>
      <c r="F78" s="275"/>
      <c r="G78" s="275"/>
      <c r="H78" s="284"/>
      <c r="I78" s="284"/>
      <c r="J78" s="327"/>
      <c r="K78" s="284"/>
      <c r="L78" s="276"/>
      <c r="M78" s="328"/>
      <c r="N78" s="284"/>
      <c r="O78" s="329"/>
      <c r="P78" s="286"/>
      <c r="Q78" s="278"/>
      <c r="R78" s="334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168"/>
      <c r="AG78" s="270"/>
      <c r="AH78" s="169"/>
      <c r="AI78" s="169"/>
      <c r="AJ78" s="107"/>
      <c r="AK78" s="107"/>
      <c r="AL78" s="107"/>
    </row>
    <row r="79" spans="1:38" ht="13.5" customHeight="1">
      <c r="A79" s="455"/>
      <c r="B79" s="457"/>
      <c r="C79" s="335"/>
      <c r="D79" s="287"/>
      <c r="E79" s="330"/>
      <c r="F79" s="330"/>
      <c r="G79" s="330"/>
      <c r="H79" s="331"/>
      <c r="I79" s="331"/>
      <c r="J79" s="287"/>
      <c r="K79" s="294"/>
      <c r="L79" s="294"/>
      <c r="M79" s="459"/>
      <c r="N79" s="461"/>
      <c r="O79" s="451"/>
      <c r="P79" s="453"/>
      <c r="Q79" s="167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456"/>
      <c r="B80" s="458"/>
      <c r="C80" s="109"/>
      <c r="D80" s="169"/>
      <c r="E80" s="107"/>
      <c r="F80" s="107"/>
      <c r="G80" s="107"/>
      <c r="H80" s="112"/>
      <c r="I80" s="331"/>
      <c r="J80" s="169"/>
      <c r="K80" s="293"/>
      <c r="L80" s="294"/>
      <c r="M80" s="460"/>
      <c r="N80" s="462"/>
      <c r="O80" s="452"/>
      <c r="P80" s="454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120"/>
      <c r="B81" s="121"/>
      <c r="C81" s="156"/>
      <c r="D81" s="170"/>
      <c r="E81" s="171"/>
      <c r="F81" s="120"/>
      <c r="G81" s="120"/>
      <c r="H81" s="120"/>
      <c r="I81" s="158"/>
      <c r="J81" s="158"/>
      <c r="K81" s="158"/>
      <c r="L81" s="158"/>
      <c r="M81" s="158"/>
      <c r="N81" s="158"/>
      <c r="O81" s="158"/>
      <c r="P81" s="158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172"/>
      <c r="B82" s="121"/>
      <c r="C82" s="122"/>
      <c r="D82" s="173"/>
      <c r="E82" s="125"/>
      <c r="F82" s="125"/>
      <c r="G82" s="125"/>
      <c r="H82" s="125"/>
      <c r="I82" s="125"/>
      <c r="J82" s="6"/>
      <c r="K82" s="125"/>
      <c r="L82" s="125"/>
      <c r="M82" s="6"/>
      <c r="N82" s="1"/>
      <c r="O82" s="122"/>
      <c r="P82" s="44"/>
      <c r="Q82" s="44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4"/>
      <c r="AG82" s="44"/>
      <c r="AH82" s="44"/>
      <c r="AI82" s="44"/>
      <c r="AJ82" s="44"/>
      <c r="AK82" s="44"/>
      <c r="AL82" s="44"/>
    </row>
    <row r="83" spans="1:38" ht="12.75" customHeight="1">
      <c r="A83" s="174" t="s">
        <v>636</v>
      </c>
      <c r="B83" s="174"/>
      <c r="C83" s="174"/>
      <c r="D83" s="174"/>
      <c r="E83" s="175"/>
      <c r="F83" s="125"/>
      <c r="G83" s="125"/>
      <c r="H83" s="125"/>
      <c r="I83" s="125"/>
      <c r="J83" s="1"/>
      <c r="K83" s="6"/>
      <c r="L83" s="6"/>
      <c r="M83" s="6"/>
      <c r="N83" s="1"/>
      <c r="O83" s="1"/>
      <c r="P83" s="44"/>
      <c r="Q83" s="44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4"/>
      <c r="AG83" s="44"/>
      <c r="AH83" s="44"/>
      <c r="AI83" s="44"/>
      <c r="AJ83" s="44"/>
      <c r="AK83" s="44"/>
      <c r="AL83" s="44"/>
    </row>
    <row r="84" spans="1:38" ht="38.25" customHeight="1">
      <c r="A84" s="100" t="s">
        <v>16</v>
      </c>
      <c r="B84" s="100" t="s">
        <v>590</v>
      </c>
      <c r="C84" s="100"/>
      <c r="D84" s="101" t="s">
        <v>601</v>
      </c>
      <c r="E84" s="100" t="s">
        <v>602</v>
      </c>
      <c r="F84" s="100" t="s">
        <v>603</v>
      </c>
      <c r="G84" s="100" t="s">
        <v>624</v>
      </c>
      <c r="H84" s="100" t="s">
        <v>605</v>
      </c>
      <c r="I84" s="100" t="s">
        <v>606</v>
      </c>
      <c r="J84" s="99" t="s">
        <v>607</v>
      </c>
      <c r="K84" s="99" t="s">
        <v>637</v>
      </c>
      <c r="L84" s="102" t="s">
        <v>609</v>
      </c>
      <c r="M84" s="166" t="s">
        <v>633</v>
      </c>
      <c r="N84" s="100" t="s">
        <v>634</v>
      </c>
      <c r="O84" s="100" t="s">
        <v>611</v>
      </c>
      <c r="P84" s="101" t="s">
        <v>612</v>
      </c>
      <c r="Q84" s="44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4"/>
      <c r="AG84" s="44"/>
      <c r="AH84" s="44"/>
      <c r="AI84" s="44"/>
      <c r="AJ84" s="44"/>
      <c r="AK84" s="44"/>
      <c r="AL84" s="44"/>
    </row>
    <row r="85" spans="1:38" s="269" customFormat="1" ht="12.75" customHeight="1">
      <c r="A85" s="372">
        <v>1</v>
      </c>
      <c r="B85" s="267">
        <v>44473</v>
      </c>
      <c r="C85" s="373"/>
      <c r="D85" s="374" t="s">
        <v>889</v>
      </c>
      <c r="E85" s="360" t="s">
        <v>615</v>
      </c>
      <c r="F85" s="360">
        <v>69</v>
      </c>
      <c r="G85" s="360">
        <v>55</v>
      </c>
      <c r="H85" s="360">
        <v>79.5</v>
      </c>
      <c r="I85" s="357" t="s">
        <v>890</v>
      </c>
      <c r="J85" s="383" t="s">
        <v>914</v>
      </c>
      <c r="K85" s="384">
        <f>H85-F85</f>
        <v>10.5</v>
      </c>
      <c r="L85" s="384">
        <v>100</v>
      </c>
      <c r="M85" s="385">
        <f>(K85*N85)-100</f>
        <v>2525</v>
      </c>
      <c r="N85" s="385">
        <v>250</v>
      </c>
      <c r="O85" s="358" t="s">
        <v>613</v>
      </c>
      <c r="P85" s="359">
        <v>44475</v>
      </c>
      <c r="Q85" s="278"/>
      <c r="R85" s="279" t="s">
        <v>614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</row>
    <row r="86" spans="1:38" s="269" customFormat="1" ht="12.75" customHeight="1">
      <c r="A86" s="372">
        <v>2</v>
      </c>
      <c r="B86" s="267">
        <v>44473</v>
      </c>
      <c r="C86" s="373"/>
      <c r="D86" s="374" t="s">
        <v>891</v>
      </c>
      <c r="E86" s="360" t="s">
        <v>892</v>
      </c>
      <c r="F86" s="360">
        <v>290</v>
      </c>
      <c r="G86" s="360">
        <v>444</v>
      </c>
      <c r="H86" s="360">
        <v>220</v>
      </c>
      <c r="I86" s="357">
        <v>0.1</v>
      </c>
      <c r="J86" s="103" t="s">
        <v>797</v>
      </c>
      <c r="K86" s="375">
        <v>70</v>
      </c>
      <c r="L86" s="375">
        <v>100</v>
      </c>
      <c r="M86" s="376">
        <f>(K86*N86)-100</f>
        <v>1650</v>
      </c>
      <c r="N86" s="376">
        <v>25</v>
      </c>
      <c r="O86" s="358" t="s">
        <v>613</v>
      </c>
      <c r="P86" s="359">
        <v>44474</v>
      </c>
      <c r="Q86" s="278"/>
      <c r="R86" s="279" t="s">
        <v>614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8"/>
      <c r="AH86" s="268"/>
      <c r="AI86" s="268"/>
      <c r="AJ86" s="268"/>
      <c r="AK86" s="268"/>
      <c r="AL86" s="268"/>
    </row>
    <row r="87" spans="1:38" s="269" customFormat="1" ht="12.75" customHeight="1">
      <c r="A87" s="372">
        <v>3</v>
      </c>
      <c r="B87" s="267">
        <v>44475</v>
      </c>
      <c r="C87" s="373"/>
      <c r="D87" s="374" t="s">
        <v>918</v>
      </c>
      <c r="E87" s="360" t="s">
        <v>615</v>
      </c>
      <c r="F87" s="360">
        <v>65</v>
      </c>
      <c r="G87" s="360">
        <v>45</v>
      </c>
      <c r="H87" s="360">
        <v>78</v>
      </c>
      <c r="I87" s="357" t="s">
        <v>890</v>
      </c>
      <c r="J87" s="383" t="s">
        <v>855</v>
      </c>
      <c r="K87" s="384">
        <f>H87-F87</f>
        <v>13</v>
      </c>
      <c r="L87" s="384">
        <v>100</v>
      </c>
      <c r="M87" s="385">
        <f>(K87*N87)-100</f>
        <v>3150</v>
      </c>
      <c r="N87" s="385">
        <v>250</v>
      </c>
      <c r="O87" s="358" t="s">
        <v>613</v>
      </c>
      <c r="P87" s="359">
        <v>44477</v>
      </c>
      <c r="Q87" s="278"/>
      <c r="R87" s="279" t="s">
        <v>614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68"/>
      <c r="AG87" s="268"/>
      <c r="AH87" s="268"/>
      <c r="AI87" s="268"/>
      <c r="AJ87" s="268"/>
      <c r="AK87" s="268"/>
      <c r="AL87" s="268"/>
    </row>
    <row r="88" spans="1:38" s="269" customFormat="1" ht="12.75" customHeight="1">
      <c r="A88" s="469">
        <v>4</v>
      </c>
      <c r="B88" s="471">
        <v>44475</v>
      </c>
      <c r="C88" s="373"/>
      <c r="D88" s="374" t="s">
        <v>931</v>
      </c>
      <c r="E88" s="391" t="s">
        <v>615</v>
      </c>
      <c r="F88" s="360">
        <v>152.5</v>
      </c>
      <c r="G88" s="360">
        <v>17</v>
      </c>
      <c r="H88" s="360">
        <v>142</v>
      </c>
      <c r="I88" s="357" t="s">
        <v>933</v>
      </c>
      <c r="J88" s="469" t="s">
        <v>943</v>
      </c>
      <c r="K88" s="384">
        <f>H88-F88</f>
        <v>-10.5</v>
      </c>
      <c r="L88" s="384">
        <v>100</v>
      </c>
      <c r="M88" s="467">
        <f>(17.5*50)-200</f>
        <v>675</v>
      </c>
      <c r="N88" s="467">
        <v>50</v>
      </c>
      <c r="O88" s="463" t="s">
        <v>613</v>
      </c>
      <c r="P88" s="465">
        <v>44476</v>
      </c>
      <c r="Q88" s="278"/>
      <c r="R88" s="279" t="s">
        <v>614</v>
      </c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</row>
    <row r="89" spans="1:38" s="269" customFormat="1" ht="12.75" customHeight="1">
      <c r="A89" s="470"/>
      <c r="B89" s="470"/>
      <c r="C89" s="373"/>
      <c r="D89" s="374" t="s">
        <v>932</v>
      </c>
      <c r="E89" s="391" t="s">
        <v>892</v>
      </c>
      <c r="F89" s="360">
        <v>70</v>
      </c>
      <c r="G89" s="360"/>
      <c r="H89" s="360">
        <v>42</v>
      </c>
      <c r="I89" s="357"/>
      <c r="J89" s="470"/>
      <c r="K89" s="384">
        <f>F89-H89</f>
        <v>28</v>
      </c>
      <c r="L89" s="384">
        <v>100</v>
      </c>
      <c r="M89" s="468"/>
      <c r="N89" s="468"/>
      <c r="O89" s="464"/>
      <c r="P89" s="466"/>
      <c r="Q89" s="278"/>
      <c r="R89" s="279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</row>
    <row r="90" spans="1:38" s="269" customFormat="1" ht="12.75" customHeight="1">
      <c r="A90" s="372">
        <v>5</v>
      </c>
      <c r="B90" s="267">
        <v>44476</v>
      </c>
      <c r="C90" s="373"/>
      <c r="D90" s="374" t="s">
        <v>942</v>
      </c>
      <c r="E90" s="391" t="s">
        <v>615</v>
      </c>
      <c r="F90" s="360">
        <v>15</v>
      </c>
      <c r="G90" s="360">
        <v>10</v>
      </c>
      <c r="H90" s="360">
        <v>18.5</v>
      </c>
      <c r="I90" s="357">
        <v>25</v>
      </c>
      <c r="J90" s="383" t="s">
        <v>944</v>
      </c>
      <c r="K90" s="384">
        <f>H90-F90</f>
        <v>3.5</v>
      </c>
      <c r="L90" s="384">
        <v>100</v>
      </c>
      <c r="M90" s="385">
        <f>(K90*N90)-100</f>
        <v>3750</v>
      </c>
      <c r="N90" s="385">
        <v>1100</v>
      </c>
      <c r="O90" s="358" t="s">
        <v>613</v>
      </c>
      <c r="P90" s="401">
        <v>44476</v>
      </c>
      <c r="Q90" s="278"/>
      <c r="R90" s="279" t="s">
        <v>614</v>
      </c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8"/>
      <c r="AG90" s="268"/>
      <c r="AH90" s="268"/>
      <c r="AI90" s="268"/>
      <c r="AJ90" s="268"/>
      <c r="AK90" s="268"/>
      <c r="AL90" s="268"/>
    </row>
    <row r="91" spans="1:38" s="269" customFormat="1" ht="12.75" customHeight="1">
      <c r="A91" s="372">
        <v>6</v>
      </c>
      <c r="B91" s="267">
        <v>44476</v>
      </c>
      <c r="C91" s="373"/>
      <c r="D91" s="361" t="s">
        <v>950</v>
      </c>
      <c r="E91" s="391" t="s">
        <v>615</v>
      </c>
      <c r="F91" s="360">
        <v>102.5</v>
      </c>
      <c r="G91" s="360">
        <v>60</v>
      </c>
      <c r="H91" s="360">
        <v>121</v>
      </c>
      <c r="I91" s="357" t="s">
        <v>951</v>
      </c>
      <c r="J91" s="383" t="s">
        <v>927</v>
      </c>
      <c r="K91" s="384">
        <f>H91-F91</f>
        <v>18.5</v>
      </c>
      <c r="L91" s="384">
        <v>100</v>
      </c>
      <c r="M91" s="385">
        <f>(K91*N91)-100</f>
        <v>825</v>
      </c>
      <c r="N91" s="385">
        <v>50</v>
      </c>
      <c r="O91" s="358" t="s">
        <v>613</v>
      </c>
      <c r="P91" s="401">
        <v>44476</v>
      </c>
      <c r="Q91" s="278"/>
      <c r="R91" s="279" t="s">
        <v>614</v>
      </c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</row>
    <row r="92" spans="1:38" s="269" customFormat="1" ht="12.75" customHeight="1">
      <c r="A92" s="372">
        <v>7</v>
      </c>
      <c r="B92" s="267">
        <v>44476</v>
      </c>
      <c r="C92" s="373"/>
      <c r="D92" s="361" t="s">
        <v>952</v>
      </c>
      <c r="E92" s="391" t="s">
        <v>615</v>
      </c>
      <c r="F92" s="360">
        <v>290</v>
      </c>
      <c r="G92" s="360">
        <v>170</v>
      </c>
      <c r="H92" s="360">
        <v>335</v>
      </c>
      <c r="I92" s="357">
        <v>500</v>
      </c>
      <c r="J92" s="383" t="s">
        <v>953</v>
      </c>
      <c r="K92" s="384">
        <f>H92-F92</f>
        <v>45</v>
      </c>
      <c r="L92" s="384">
        <v>100</v>
      </c>
      <c r="M92" s="385">
        <f>(K92*N92)-100</f>
        <v>1025</v>
      </c>
      <c r="N92" s="385">
        <v>25</v>
      </c>
      <c r="O92" s="358" t="s">
        <v>613</v>
      </c>
      <c r="P92" s="401">
        <v>44476</v>
      </c>
      <c r="Q92" s="278"/>
      <c r="R92" s="279" t="s">
        <v>617</v>
      </c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8"/>
      <c r="AH92" s="268"/>
      <c r="AI92" s="268"/>
      <c r="AJ92" s="268"/>
      <c r="AK92" s="268"/>
      <c r="AL92" s="268"/>
    </row>
    <row r="93" spans="1:38" s="269" customFormat="1" ht="12.75" customHeight="1">
      <c r="A93" s="421">
        <v>8</v>
      </c>
      <c r="B93" s="422">
        <v>44477</v>
      </c>
      <c r="C93" s="423"/>
      <c r="D93" s="424" t="s">
        <v>958</v>
      </c>
      <c r="E93" s="425" t="s">
        <v>615</v>
      </c>
      <c r="F93" s="379">
        <v>230</v>
      </c>
      <c r="G93" s="379">
        <v>180</v>
      </c>
      <c r="H93" s="379">
        <v>185</v>
      </c>
      <c r="I93" s="382" t="s">
        <v>959</v>
      </c>
      <c r="J93" s="426" t="s">
        <v>960</v>
      </c>
      <c r="K93" s="427">
        <f>H93-F93</f>
        <v>-45</v>
      </c>
      <c r="L93" s="427">
        <v>100</v>
      </c>
      <c r="M93" s="428">
        <f>(K93*N93)-100</f>
        <v>-1225</v>
      </c>
      <c r="N93" s="428">
        <v>25</v>
      </c>
      <c r="O93" s="429" t="s">
        <v>626</v>
      </c>
      <c r="P93" s="430">
        <v>44477</v>
      </c>
      <c r="Q93" s="278"/>
      <c r="R93" s="279" t="s">
        <v>614</v>
      </c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</row>
    <row r="94" spans="1:38" s="269" customFormat="1" ht="12.75" customHeight="1">
      <c r="A94" s="342"/>
      <c r="B94" s="289"/>
      <c r="C94" s="343"/>
      <c r="D94" s="344"/>
      <c r="E94" s="345"/>
      <c r="F94" s="292"/>
      <c r="G94" s="292"/>
      <c r="H94" s="292"/>
      <c r="I94" s="295"/>
      <c r="J94" s="348"/>
      <c r="K94" s="346"/>
      <c r="L94" s="346"/>
      <c r="M94" s="338"/>
      <c r="N94" s="338"/>
      <c r="O94" s="349"/>
      <c r="P94" s="347"/>
      <c r="Q94" s="278"/>
      <c r="R94" s="279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</row>
    <row r="95" spans="1:38" s="269" customFormat="1" ht="12.75" customHeight="1">
      <c r="A95" s="342"/>
      <c r="B95" s="289"/>
      <c r="C95" s="343"/>
      <c r="D95" s="344"/>
      <c r="E95" s="345"/>
      <c r="F95" s="292"/>
      <c r="G95" s="292"/>
      <c r="H95" s="292"/>
      <c r="I95" s="295"/>
      <c r="J95" s="348"/>
      <c r="K95" s="346"/>
      <c r="L95" s="346"/>
      <c r="M95" s="338"/>
      <c r="N95" s="338"/>
      <c r="O95" s="349"/>
      <c r="P95" s="347"/>
      <c r="Q95" s="278"/>
      <c r="R95" s="279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</row>
    <row r="96" spans="1:38" s="269" customFormat="1" ht="12.75" customHeight="1">
      <c r="A96" s="342"/>
      <c r="B96" s="270"/>
      <c r="C96" s="343"/>
      <c r="D96" s="344"/>
      <c r="E96" s="345"/>
      <c r="F96" s="292"/>
      <c r="G96" s="292"/>
      <c r="H96" s="292"/>
      <c r="I96" s="295"/>
      <c r="J96" s="348"/>
      <c r="K96" s="346"/>
      <c r="L96" s="346"/>
      <c r="M96" s="338"/>
      <c r="N96" s="338"/>
      <c r="O96" s="349"/>
      <c r="P96" s="347"/>
      <c r="Q96" s="278"/>
      <c r="R96" s="279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342"/>
      <c r="B97" s="270"/>
      <c r="C97" s="343"/>
      <c r="D97" s="344"/>
      <c r="E97" s="345"/>
      <c r="F97" s="292"/>
      <c r="G97" s="292"/>
      <c r="H97" s="292"/>
      <c r="I97" s="295"/>
      <c r="J97" s="348"/>
      <c r="K97" s="346"/>
      <c r="L97" s="346"/>
      <c r="M97" s="338"/>
      <c r="N97" s="338"/>
      <c r="O97" s="349"/>
      <c r="P97" s="350"/>
      <c r="Q97" s="278"/>
      <c r="R97" s="279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42"/>
      <c r="B98" s="270"/>
      <c r="C98" s="343"/>
      <c r="D98" s="344"/>
      <c r="E98" s="345"/>
      <c r="F98" s="292"/>
      <c r="G98" s="292"/>
      <c r="H98" s="292"/>
      <c r="I98" s="295"/>
      <c r="J98" s="348"/>
      <c r="K98" s="346"/>
      <c r="L98" s="346"/>
      <c r="M98" s="338"/>
      <c r="N98" s="338"/>
      <c r="O98" s="349"/>
      <c r="P98" s="347"/>
      <c r="Q98" s="278"/>
      <c r="R98" s="279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342"/>
      <c r="B99" s="270"/>
      <c r="C99" s="343"/>
      <c r="D99" s="344"/>
      <c r="E99" s="345"/>
      <c r="F99" s="292"/>
      <c r="G99" s="292"/>
      <c r="H99" s="292"/>
      <c r="I99" s="295"/>
      <c r="J99" s="348"/>
      <c r="K99" s="346"/>
      <c r="L99" s="346"/>
      <c r="M99" s="338"/>
      <c r="N99" s="338"/>
      <c r="O99" s="349"/>
      <c r="P99" s="347"/>
      <c r="Q99" s="278"/>
      <c r="R99" s="279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342"/>
      <c r="B100" s="270"/>
      <c r="C100" s="343"/>
      <c r="D100" s="344"/>
      <c r="E100" s="345"/>
      <c r="F100" s="292"/>
      <c r="G100" s="292"/>
      <c r="H100" s="292"/>
      <c r="I100" s="295"/>
      <c r="J100" s="348"/>
      <c r="K100" s="346"/>
      <c r="L100" s="346"/>
      <c r="M100" s="338"/>
      <c r="N100" s="338"/>
      <c r="O100" s="349"/>
      <c r="P100" s="347"/>
      <c r="Q100" s="278"/>
      <c r="R100" s="279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342"/>
      <c r="B101" s="289"/>
      <c r="C101" s="343"/>
      <c r="D101" s="344"/>
      <c r="E101" s="345"/>
      <c r="F101" s="292"/>
      <c r="G101" s="292"/>
      <c r="H101" s="292"/>
      <c r="I101" s="295"/>
      <c r="J101" s="348"/>
      <c r="K101" s="346"/>
      <c r="L101" s="346"/>
      <c r="M101" s="338"/>
      <c r="N101" s="338"/>
      <c r="O101" s="349"/>
      <c r="P101" s="350"/>
      <c r="Q101" s="278"/>
      <c r="R101" s="279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42"/>
      <c r="B102" s="289"/>
      <c r="C102" s="343"/>
      <c r="D102" s="344"/>
      <c r="E102" s="345"/>
      <c r="F102" s="292"/>
      <c r="G102" s="292"/>
      <c r="H102" s="292"/>
      <c r="I102" s="295"/>
      <c r="J102" s="348"/>
      <c r="K102" s="346"/>
      <c r="L102" s="346"/>
      <c r="M102" s="338"/>
      <c r="N102" s="338"/>
      <c r="O102" s="349"/>
      <c r="P102" s="347"/>
      <c r="Q102" s="278"/>
      <c r="R102" s="279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42"/>
      <c r="B103" s="289"/>
      <c r="C103" s="343"/>
      <c r="D103" s="344"/>
      <c r="E103" s="345"/>
      <c r="F103" s="292"/>
      <c r="G103" s="292"/>
      <c r="H103" s="292"/>
      <c r="I103" s="295"/>
      <c r="J103" s="348"/>
      <c r="K103" s="346"/>
      <c r="L103" s="346"/>
      <c r="M103" s="338"/>
      <c r="N103" s="338"/>
      <c r="O103" s="349"/>
      <c r="P103" s="347"/>
      <c r="Q103" s="278"/>
      <c r="R103" s="279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342"/>
      <c r="B104" s="289"/>
      <c r="C104" s="343"/>
      <c r="D104" s="344"/>
      <c r="E104" s="345"/>
      <c r="F104" s="292"/>
      <c r="G104" s="292"/>
      <c r="H104" s="292"/>
      <c r="I104" s="295"/>
      <c r="J104" s="348"/>
      <c r="K104" s="346"/>
      <c r="L104" s="346"/>
      <c r="M104" s="338"/>
      <c r="N104" s="338"/>
      <c r="O104" s="349"/>
      <c r="P104" s="347"/>
      <c r="Q104" s="278"/>
      <c r="R104" s="279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42"/>
      <c r="B105" s="289"/>
      <c r="C105" s="343"/>
      <c r="D105" s="344"/>
      <c r="E105" s="345"/>
      <c r="F105" s="292"/>
      <c r="G105" s="292"/>
      <c r="H105" s="292"/>
      <c r="I105" s="295"/>
      <c r="J105" s="348"/>
      <c r="K105" s="346"/>
      <c r="L105" s="346"/>
      <c r="M105" s="338"/>
      <c r="N105" s="338"/>
      <c r="O105" s="349"/>
      <c r="P105" s="350"/>
      <c r="Q105" s="278"/>
      <c r="R105" s="279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42"/>
      <c r="B106" s="289"/>
      <c r="C106" s="343"/>
      <c r="D106" s="344"/>
      <c r="E106" s="345"/>
      <c r="F106" s="292"/>
      <c r="G106" s="292"/>
      <c r="H106" s="292"/>
      <c r="I106" s="295"/>
      <c r="J106" s="348"/>
      <c r="K106" s="346"/>
      <c r="L106" s="346"/>
      <c r="M106" s="338"/>
      <c r="N106" s="338"/>
      <c r="O106" s="349"/>
      <c r="P106" s="350"/>
      <c r="Q106" s="278"/>
      <c r="R106" s="279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42"/>
      <c r="B107" s="270"/>
      <c r="C107" s="343"/>
      <c r="D107" s="344"/>
      <c r="E107" s="345"/>
      <c r="F107" s="292"/>
      <c r="G107" s="292"/>
      <c r="H107" s="292"/>
      <c r="I107" s="295"/>
      <c r="J107" s="348"/>
      <c r="K107" s="346"/>
      <c r="L107" s="346"/>
      <c r="M107" s="338"/>
      <c r="N107" s="338"/>
      <c r="O107" s="349"/>
      <c r="P107" s="350"/>
      <c r="Q107" s="278"/>
      <c r="R107" s="279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342"/>
      <c r="B108" s="270"/>
      <c r="C108" s="343"/>
      <c r="D108" s="344"/>
      <c r="E108" s="345"/>
      <c r="F108" s="292"/>
      <c r="G108" s="292"/>
      <c r="H108" s="292"/>
      <c r="I108" s="295"/>
      <c r="J108" s="348"/>
      <c r="K108" s="346"/>
      <c r="L108" s="346"/>
      <c r="M108" s="338"/>
      <c r="N108" s="338"/>
      <c r="O108" s="349"/>
      <c r="P108" s="350"/>
      <c r="Q108" s="278"/>
      <c r="R108" s="279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342"/>
      <c r="B109" s="270"/>
      <c r="C109" s="343"/>
      <c r="D109" s="344"/>
      <c r="E109" s="345"/>
      <c r="F109" s="292"/>
      <c r="G109" s="292"/>
      <c r="H109" s="292"/>
      <c r="I109" s="295"/>
      <c r="J109" s="348"/>
      <c r="K109" s="346"/>
      <c r="L109" s="346"/>
      <c r="M109" s="338"/>
      <c r="N109" s="338"/>
      <c r="O109" s="349"/>
      <c r="P109" s="347"/>
      <c r="Q109" s="278"/>
      <c r="R109" s="279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42"/>
      <c r="B110" s="270"/>
      <c r="C110" s="343"/>
      <c r="D110" s="344"/>
      <c r="E110" s="345"/>
      <c r="F110" s="292"/>
      <c r="G110" s="292"/>
      <c r="H110" s="292"/>
      <c r="I110" s="295"/>
      <c r="J110" s="348"/>
      <c r="K110" s="346"/>
      <c r="L110" s="346"/>
      <c r="M110" s="338"/>
      <c r="N110" s="338"/>
      <c r="O110" s="349"/>
      <c r="P110" s="347"/>
      <c r="Q110" s="278"/>
      <c r="R110" s="279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71"/>
      <c r="B112" s="176"/>
      <c r="C112" s="176"/>
      <c r="D112" s="177"/>
      <c r="E112" s="171"/>
      <c r="F112" s="178"/>
      <c r="G112" s="171"/>
      <c r="H112" s="171"/>
      <c r="I112" s="171"/>
      <c r="J112" s="176"/>
      <c r="K112" s="179"/>
      <c r="L112" s="171"/>
      <c r="M112" s="171"/>
      <c r="N112" s="171"/>
      <c r="O112" s="180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98" t="s">
        <v>638</v>
      </c>
      <c r="B113" s="181"/>
      <c r="C113" s="181"/>
      <c r="D113" s="182"/>
      <c r="E113" s="148"/>
      <c r="F113" s="6"/>
      <c r="G113" s="6"/>
      <c r="H113" s="149"/>
      <c r="I113" s="183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38" ht="38.25" customHeight="1">
      <c r="A114" s="99" t="s">
        <v>16</v>
      </c>
      <c r="B114" s="100" t="s">
        <v>590</v>
      </c>
      <c r="C114" s="100"/>
      <c r="D114" s="101" t="s">
        <v>601</v>
      </c>
      <c r="E114" s="100" t="s">
        <v>602</v>
      </c>
      <c r="F114" s="100" t="s">
        <v>603</v>
      </c>
      <c r="G114" s="100" t="s">
        <v>604</v>
      </c>
      <c r="H114" s="100" t="s">
        <v>605</v>
      </c>
      <c r="I114" s="100" t="s">
        <v>606</v>
      </c>
      <c r="J114" s="99" t="s">
        <v>607</v>
      </c>
      <c r="K114" s="152" t="s">
        <v>625</v>
      </c>
      <c r="L114" s="153" t="s">
        <v>609</v>
      </c>
      <c r="M114" s="102" t="s">
        <v>610</v>
      </c>
      <c r="N114" s="100" t="s">
        <v>611</v>
      </c>
      <c r="O114" s="101" t="s">
        <v>612</v>
      </c>
      <c r="P114" s="100" t="s">
        <v>862</v>
      </c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4.25" customHeight="1">
      <c r="A115" s="312">
        <v>1</v>
      </c>
      <c r="B115" s="309">
        <v>44420</v>
      </c>
      <c r="C115" s="325"/>
      <c r="D115" s="310" t="s">
        <v>516</v>
      </c>
      <c r="E115" s="311" t="s">
        <v>615</v>
      </c>
      <c r="F115" s="312">
        <v>314</v>
      </c>
      <c r="G115" s="312">
        <v>284</v>
      </c>
      <c r="H115" s="311">
        <v>343.5</v>
      </c>
      <c r="I115" s="313" t="s">
        <v>847</v>
      </c>
      <c r="J115" s="314" t="s">
        <v>853</v>
      </c>
      <c r="K115" s="314">
        <f t="shared" ref="K115" si="68">H115-F115</f>
        <v>29.5</v>
      </c>
      <c r="L115" s="315">
        <f t="shared" ref="L115" si="69">(F115*-0.7)/100</f>
        <v>-2.198</v>
      </c>
      <c r="M115" s="316">
        <f t="shared" ref="M115" si="70">(K115+L115)/F115</f>
        <v>8.6949044585987262E-2</v>
      </c>
      <c r="N115" s="314" t="s">
        <v>613</v>
      </c>
      <c r="O115" s="317">
        <v>44455</v>
      </c>
      <c r="P115" s="314">
        <f>VLOOKUP(D115,'MidCap Intra'!B170:C670,2,0)</f>
        <v>322.75</v>
      </c>
      <c r="Q115" s="1"/>
      <c r="R115" s="1" t="s">
        <v>614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84"/>
      <c r="B116" s="154"/>
      <c r="C116" s="185"/>
      <c r="D116" s="109"/>
      <c r="E116" s="186"/>
      <c r="F116" s="186"/>
      <c r="G116" s="186"/>
      <c r="H116" s="186"/>
      <c r="I116" s="186"/>
      <c r="J116" s="186"/>
      <c r="K116" s="187"/>
      <c r="L116" s="188"/>
      <c r="M116" s="186"/>
      <c r="N116" s="189"/>
      <c r="O116" s="190"/>
      <c r="P116" s="190"/>
      <c r="R116" s="6"/>
      <c r="S116" s="44"/>
      <c r="T116" s="1"/>
      <c r="U116" s="1"/>
      <c r="V116" s="1"/>
      <c r="W116" s="1"/>
      <c r="X116" s="1"/>
      <c r="Y116" s="1"/>
      <c r="Z116" s="1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</row>
    <row r="117" spans="1:38" ht="12.75" customHeight="1">
      <c r="A117" s="132" t="s">
        <v>618</v>
      </c>
      <c r="B117" s="132"/>
      <c r="C117" s="132"/>
      <c r="D117" s="132"/>
      <c r="E117" s="44"/>
      <c r="F117" s="140" t="s">
        <v>620</v>
      </c>
      <c r="G117" s="59"/>
      <c r="H117" s="59"/>
      <c r="I117" s="59"/>
      <c r="J117" s="6"/>
      <c r="K117" s="162"/>
      <c r="L117" s="163"/>
      <c r="M117" s="6"/>
      <c r="N117" s="122"/>
      <c r="O117" s="191"/>
      <c r="P117" s="1"/>
      <c r="Q117" s="1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39" t="s">
        <v>619</v>
      </c>
      <c r="B118" s="132"/>
      <c r="C118" s="132"/>
      <c r="D118" s="132"/>
      <c r="E118" s="6"/>
      <c r="F118" s="140" t="s">
        <v>622</v>
      </c>
      <c r="G118" s="6"/>
      <c r="H118" s="6" t="s">
        <v>845</v>
      </c>
      <c r="I118" s="6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39"/>
      <c r="B119" s="132"/>
      <c r="C119" s="132"/>
      <c r="D119" s="132"/>
      <c r="E119" s="6"/>
      <c r="F119" s="140"/>
      <c r="G119" s="6"/>
      <c r="H119" s="6"/>
      <c r="I119" s="6"/>
      <c r="J119" s="1"/>
      <c r="K119" s="6"/>
      <c r="L119" s="6"/>
      <c r="M119" s="6"/>
      <c r="N119" s="1"/>
      <c r="O119" s="1"/>
      <c r="Q119" s="1"/>
      <c r="R119" s="59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"/>
      <c r="B120" s="147" t="s">
        <v>639</v>
      </c>
      <c r="C120" s="147"/>
      <c r="D120" s="147"/>
      <c r="E120" s="147"/>
      <c r="F120" s="148"/>
      <c r="G120" s="6"/>
      <c r="H120" s="6"/>
      <c r="I120" s="149"/>
      <c r="J120" s="150"/>
      <c r="K120" s="151"/>
      <c r="L120" s="150"/>
      <c r="M120" s="6"/>
      <c r="N120" s="1"/>
      <c r="O120" s="1"/>
      <c r="Q120" s="1"/>
      <c r="R120" s="59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9" t="s">
        <v>16</v>
      </c>
      <c r="B121" s="100" t="s">
        <v>590</v>
      </c>
      <c r="C121" s="100"/>
      <c r="D121" s="101" t="s">
        <v>601</v>
      </c>
      <c r="E121" s="100" t="s">
        <v>602</v>
      </c>
      <c r="F121" s="100" t="s">
        <v>603</v>
      </c>
      <c r="G121" s="100" t="s">
        <v>624</v>
      </c>
      <c r="H121" s="100" t="s">
        <v>605</v>
      </c>
      <c r="I121" s="100" t="s">
        <v>606</v>
      </c>
      <c r="J121" s="192" t="s">
        <v>607</v>
      </c>
      <c r="K121" s="152" t="s">
        <v>625</v>
      </c>
      <c r="L121" s="166" t="s">
        <v>633</v>
      </c>
      <c r="M121" s="100" t="s">
        <v>634</v>
      </c>
      <c r="N121" s="153" t="s">
        <v>609</v>
      </c>
      <c r="O121" s="102" t="s">
        <v>610</v>
      </c>
      <c r="P121" s="100" t="s">
        <v>611</v>
      </c>
      <c r="Q121" s="101" t="s">
        <v>612</v>
      </c>
      <c r="R121" s="59"/>
      <c r="S121" s="1"/>
      <c r="T121" s="1"/>
      <c r="U121" s="1"/>
      <c r="V121" s="1"/>
      <c r="W121" s="1"/>
      <c r="X121" s="1"/>
      <c r="Y121" s="1"/>
      <c r="Z121" s="1"/>
    </row>
    <row r="122" spans="1:38" ht="14.25" customHeight="1">
      <c r="A122" s="113"/>
      <c r="B122" s="115"/>
      <c r="C122" s="193"/>
      <c r="D122" s="116"/>
      <c r="E122" s="117"/>
      <c r="F122" s="194"/>
      <c r="G122" s="113"/>
      <c r="H122" s="117"/>
      <c r="I122" s="118"/>
      <c r="J122" s="195"/>
      <c r="K122" s="195"/>
      <c r="L122" s="196"/>
      <c r="M122" s="107"/>
      <c r="N122" s="196"/>
      <c r="O122" s="197"/>
      <c r="P122" s="198"/>
      <c r="Q122" s="199"/>
      <c r="R122" s="160"/>
      <c r="S122" s="126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8" ht="14.25" customHeight="1">
      <c r="A123" s="113"/>
      <c r="B123" s="115"/>
      <c r="C123" s="193"/>
      <c r="D123" s="116"/>
      <c r="E123" s="117"/>
      <c r="F123" s="194"/>
      <c r="G123" s="113"/>
      <c r="H123" s="117"/>
      <c r="I123" s="118"/>
      <c r="J123" s="195"/>
      <c r="K123" s="195"/>
      <c r="L123" s="196"/>
      <c r="M123" s="107"/>
      <c r="N123" s="196"/>
      <c r="O123" s="197"/>
      <c r="P123" s="198"/>
      <c r="Q123" s="199"/>
      <c r="R123" s="160"/>
      <c r="S123" s="126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38" ht="14.25" customHeight="1">
      <c r="A124" s="113"/>
      <c r="B124" s="115"/>
      <c r="C124" s="193"/>
      <c r="D124" s="116"/>
      <c r="E124" s="117"/>
      <c r="F124" s="194"/>
      <c r="G124" s="113"/>
      <c r="H124" s="117"/>
      <c r="I124" s="118"/>
      <c r="J124" s="195"/>
      <c r="K124" s="195"/>
      <c r="L124" s="196"/>
      <c r="M124" s="107"/>
      <c r="N124" s="196"/>
      <c r="O124" s="197"/>
      <c r="P124" s="198"/>
      <c r="Q124" s="199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13"/>
      <c r="B125" s="115"/>
      <c r="C125" s="193"/>
      <c r="D125" s="116"/>
      <c r="E125" s="117"/>
      <c r="F125" s="195"/>
      <c r="G125" s="113"/>
      <c r="H125" s="117"/>
      <c r="I125" s="118"/>
      <c r="J125" s="195"/>
      <c r="K125" s="195"/>
      <c r="L125" s="196"/>
      <c r="M125" s="107"/>
      <c r="N125" s="196"/>
      <c r="O125" s="197"/>
      <c r="P125" s="198"/>
      <c r="Q125" s="199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13"/>
      <c r="B126" s="115"/>
      <c r="C126" s="193"/>
      <c r="D126" s="116"/>
      <c r="E126" s="117"/>
      <c r="F126" s="195"/>
      <c r="G126" s="113"/>
      <c r="H126" s="117"/>
      <c r="I126" s="118"/>
      <c r="J126" s="195"/>
      <c r="K126" s="195"/>
      <c r="L126" s="196"/>
      <c r="M126" s="107"/>
      <c r="N126" s="196"/>
      <c r="O126" s="197"/>
      <c r="P126" s="198"/>
      <c r="Q126" s="199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13"/>
      <c r="B127" s="115"/>
      <c r="C127" s="193"/>
      <c r="D127" s="116"/>
      <c r="E127" s="117"/>
      <c r="F127" s="194"/>
      <c r="G127" s="113"/>
      <c r="H127" s="117"/>
      <c r="I127" s="118"/>
      <c r="J127" s="195"/>
      <c r="K127" s="195"/>
      <c r="L127" s="196"/>
      <c r="M127" s="107"/>
      <c r="N127" s="196"/>
      <c r="O127" s="197"/>
      <c r="P127" s="198"/>
      <c r="Q127" s="199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13"/>
      <c r="B128" s="115"/>
      <c r="C128" s="193"/>
      <c r="D128" s="116"/>
      <c r="E128" s="117"/>
      <c r="F128" s="194"/>
      <c r="G128" s="113"/>
      <c r="H128" s="117"/>
      <c r="I128" s="118"/>
      <c r="J128" s="195"/>
      <c r="K128" s="195"/>
      <c r="L128" s="195"/>
      <c r="M128" s="195"/>
      <c r="N128" s="196"/>
      <c r="O128" s="200"/>
      <c r="P128" s="198"/>
      <c r="Q128" s="199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13"/>
      <c r="B129" s="115"/>
      <c r="C129" s="193"/>
      <c r="D129" s="116"/>
      <c r="E129" s="117"/>
      <c r="F129" s="195"/>
      <c r="G129" s="113"/>
      <c r="H129" s="117"/>
      <c r="I129" s="118"/>
      <c r="J129" s="195"/>
      <c r="K129" s="195"/>
      <c r="L129" s="196"/>
      <c r="M129" s="107"/>
      <c r="N129" s="196"/>
      <c r="O129" s="197"/>
      <c r="P129" s="198"/>
      <c r="Q129" s="199"/>
      <c r="R129" s="160"/>
      <c r="S129" s="126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13"/>
      <c r="B130" s="115"/>
      <c r="C130" s="193"/>
      <c r="D130" s="116"/>
      <c r="E130" s="117"/>
      <c r="F130" s="194"/>
      <c r="G130" s="113"/>
      <c r="H130" s="117"/>
      <c r="I130" s="118"/>
      <c r="J130" s="201"/>
      <c r="K130" s="201"/>
      <c r="L130" s="201"/>
      <c r="M130" s="201"/>
      <c r="N130" s="202"/>
      <c r="O130" s="197"/>
      <c r="P130" s="119"/>
      <c r="Q130" s="199"/>
      <c r="R130" s="160"/>
      <c r="S130" s="126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139"/>
      <c r="B131" s="132"/>
      <c r="C131" s="132"/>
      <c r="D131" s="132"/>
      <c r="E131" s="6"/>
      <c r="F131" s="140"/>
      <c r="G131" s="6"/>
      <c r="H131" s="6"/>
      <c r="I131" s="6"/>
      <c r="J131" s="1"/>
      <c r="K131" s="6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39"/>
      <c r="B132" s="132"/>
      <c r="C132" s="132"/>
      <c r="D132" s="132"/>
      <c r="E132" s="6"/>
      <c r="F132" s="140"/>
      <c r="G132" s="59"/>
      <c r="H132" s="44"/>
      <c r="I132" s="59"/>
      <c r="J132" s="6"/>
      <c r="K132" s="162"/>
      <c r="L132" s="163"/>
      <c r="M132" s="6"/>
      <c r="N132" s="122"/>
      <c r="O132" s="164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59"/>
      <c r="B133" s="121"/>
      <c r="C133" s="121"/>
      <c r="D133" s="44"/>
      <c r="E133" s="59"/>
      <c r="F133" s="59"/>
      <c r="G133" s="59"/>
      <c r="H133" s="44"/>
      <c r="I133" s="59"/>
      <c r="J133" s="6"/>
      <c r="K133" s="162"/>
      <c r="L133" s="163"/>
      <c r="M133" s="6"/>
      <c r="N133" s="122"/>
      <c r="O133" s="164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44"/>
      <c r="B134" s="203" t="s">
        <v>640</v>
      </c>
      <c r="C134" s="203"/>
      <c r="D134" s="203"/>
      <c r="E134" s="203"/>
      <c r="F134" s="6"/>
      <c r="G134" s="6"/>
      <c r="H134" s="150"/>
      <c r="I134" s="6"/>
      <c r="J134" s="150"/>
      <c r="K134" s="151"/>
      <c r="L134" s="6"/>
      <c r="M134" s="6"/>
      <c r="N134" s="1"/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38.25" customHeight="1">
      <c r="A135" s="99" t="s">
        <v>16</v>
      </c>
      <c r="B135" s="100" t="s">
        <v>590</v>
      </c>
      <c r="C135" s="100"/>
      <c r="D135" s="101" t="s">
        <v>601</v>
      </c>
      <c r="E135" s="100" t="s">
        <v>602</v>
      </c>
      <c r="F135" s="100" t="s">
        <v>603</v>
      </c>
      <c r="G135" s="100" t="s">
        <v>641</v>
      </c>
      <c r="H135" s="100" t="s">
        <v>642</v>
      </c>
      <c r="I135" s="100" t="s">
        <v>606</v>
      </c>
      <c r="J135" s="204" t="s">
        <v>607</v>
      </c>
      <c r="K135" s="100" t="s">
        <v>608</v>
      </c>
      <c r="L135" s="100" t="s">
        <v>643</v>
      </c>
      <c r="M135" s="100" t="s">
        <v>611</v>
      </c>
      <c r="N135" s="101" t="s">
        <v>612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205">
        <v>1</v>
      </c>
      <c r="B136" s="206">
        <v>41579</v>
      </c>
      <c r="C136" s="206"/>
      <c r="D136" s="207" t="s">
        <v>644</v>
      </c>
      <c r="E136" s="208" t="s">
        <v>645</v>
      </c>
      <c r="F136" s="209">
        <v>82</v>
      </c>
      <c r="G136" s="208" t="s">
        <v>646</v>
      </c>
      <c r="H136" s="208">
        <v>100</v>
      </c>
      <c r="I136" s="210">
        <v>100</v>
      </c>
      <c r="J136" s="211" t="s">
        <v>647</v>
      </c>
      <c r="K136" s="212">
        <f t="shared" ref="K136:K188" si="71">H136-F136</f>
        <v>18</v>
      </c>
      <c r="L136" s="213">
        <f t="shared" ref="L136:L188" si="72">K136/F136</f>
        <v>0.21951219512195122</v>
      </c>
      <c r="M136" s="208" t="s">
        <v>613</v>
      </c>
      <c r="N136" s="214">
        <v>42657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205">
        <v>2</v>
      </c>
      <c r="B137" s="206">
        <v>41794</v>
      </c>
      <c r="C137" s="206"/>
      <c r="D137" s="207" t="s">
        <v>648</v>
      </c>
      <c r="E137" s="208" t="s">
        <v>615</v>
      </c>
      <c r="F137" s="209">
        <v>257</v>
      </c>
      <c r="G137" s="208" t="s">
        <v>646</v>
      </c>
      <c r="H137" s="208">
        <v>300</v>
      </c>
      <c r="I137" s="210">
        <v>300</v>
      </c>
      <c r="J137" s="211" t="s">
        <v>647</v>
      </c>
      <c r="K137" s="212">
        <f t="shared" si="71"/>
        <v>43</v>
      </c>
      <c r="L137" s="213">
        <f t="shared" si="72"/>
        <v>0.16731517509727625</v>
      </c>
      <c r="M137" s="208" t="s">
        <v>613</v>
      </c>
      <c r="N137" s="214">
        <v>41822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205">
        <v>3</v>
      </c>
      <c r="B138" s="206">
        <v>41828</v>
      </c>
      <c r="C138" s="206"/>
      <c r="D138" s="207" t="s">
        <v>649</v>
      </c>
      <c r="E138" s="208" t="s">
        <v>615</v>
      </c>
      <c r="F138" s="209">
        <v>393</v>
      </c>
      <c r="G138" s="208" t="s">
        <v>646</v>
      </c>
      <c r="H138" s="208">
        <v>468</v>
      </c>
      <c r="I138" s="210">
        <v>468</v>
      </c>
      <c r="J138" s="211" t="s">
        <v>647</v>
      </c>
      <c r="K138" s="212">
        <f t="shared" si="71"/>
        <v>75</v>
      </c>
      <c r="L138" s="213">
        <f t="shared" si="72"/>
        <v>0.19083969465648856</v>
      </c>
      <c r="M138" s="208" t="s">
        <v>613</v>
      </c>
      <c r="N138" s="214">
        <v>41863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205">
        <v>4</v>
      </c>
      <c r="B139" s="206">
        <v>41857</v>
      </c>
      <c r="C139" s="206"/>
      <c r="D139" s="207" t="s">
        <v>650</v>
      </c>
      <c r="E139" s="208" t="s">
        <v>615</v>
      </c>
      <c r="F139" s="209">
        <v>205</v>
      </c>
      <c r="G139" s="208" t="s">
        <v>646</v>
      </c>
      <c r="H139" s="208">
        <v>275</v>
      </c>
      <c r="I139" s="210">
        <v>250</v>
      </c>
      <c r="J139" s="211" t="s">
        <v>647</v>
      </c>
      <c r="K139" s="212">
        <f t="shared" si="71"/>
        <v>70</v>
      </c>
      <c r="L139" s="213">
        <f t="shared" si="72"/>
        <v>0.34146341463414637</v>
      </c>
      <c r="M139" s="208" t="s">
        <v>613</v>
      </c>
      <c r="N139" s="214">
        <v>41962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205">
        <v>5</v>
      </c>
      <c r="B140" s="206">
        <v>41886</v>
      </c>
      <c r="C140" s="206"/>
      <c r="D140" s="207" t="s">
        <v>651</v>
      </c>
      <c r="E140" s="208" t="s">
        <v>615</v>
      </c>
      <c r="F140" s="209">
        <v>162</v>
      </c>
      <c r="G140" s="208" t="s">
        <v>646</v>
      </c>
      <c r="H140" s="208">
        <v>190</v>
      </c>
      <c r="I140" s="210">
        <v>190</v>
      </c>
      <c r="J140" s="211" t="s">
        <v>647</v>
      </c>
      <c r="K140" s="212">
        <f t="shared" si="71"/>
        <v>28</v>
      </c>
      <c r="L140" s="213">
        <f t="shared" si="72"/>
        <v>0.1728395061728395</v>
      </c>
      <c r="M140" s="208" t="s">
        <v>613</v>
      </c>
      <c r="N140" s="214">
        <v>42006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205">
        <v>6</v>
      </c>
      <c r="B141" s="206">
        <v>41886</v>
      </c>
      <c r="C141" s="206"/>
      <c r="D141" s="207" t="s">
        <v>652</v>
      </c>
      <c r="E141" s="208" t="s">
        <v>615</v>
      </c>
      <c r="F141" s="209">
        <v>75</v>
      </c>
      <c r="G141" s="208" t="s">
        <v>646</v>
      </c>
      <c r="H141" s="208">
        <v>91.5</v>
      </c>
      <c r="I141" s="210" t="s">
        <v>653</v>
      </c>
      <c r="J141" s="211" t="s">
        <v>654</v>
      </c>
      <c r="K141" s="212">
        <f t="shared" si="71"/>
        <v>16.5</v>
      </c>
      <c r="L141" s="213">
        <f t="shared" si="72"/>
        <v>0.22</v>
      </c>
      <c r="M141" s="208" t="s">
        <v>613</v>
      </c>
      <c r="N141" s="214">
        <v>41954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205">
        <v>7</v>
      </c>
      <c r="B142" s="206">
        <v>41913</v>
      </c>
      <c r="C142" s="206"/>
      <c r="D142" s="207" t="s">
        <v>655</v>
      </c>
      <c r="E142" s="208" t="s">
        <v>615</v>
      </c>
      <c r="F142" s="209">
        <v>850</v>
      </c>
      <c r="G142" s="208" t="s">
        <v>646</v>
      </c>
      <c r="H142" s="208">
        <v>982.5</v>
      </c>
      <c r="I142" s="210">
        <v>1050</v>
      </c>
      <c r="J142" s="211" t="s">
        <v>656</v>
      </c>
      <c r="K142" s="212">
        <f t="shared" si="71"/>
        <v>132.5</v>
      </c>
      <c r="L142" s="213">
        <f t="shared" si="72"/>
        <v>0.15588235294117647</v>
      </c>
      <c r="M142" s="208" t="s">
        <v>613</v>
      </c>
      <c r="N142" s="214">
        <v>42039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05">
        <v>8</v>
      </c>
      <c r="B143" s="206">
        <v>41913</v>
      </c>
      <c r="C143" s="206"/>
      <c r="D143" s="207" t="s">
        <v>657</v>
      </c>
      <c r="E143" s="208" t="s">
        <v>615</v>
      </c>
      <c r="F143" s="209">
        <v>475</v>
      </c>
      <c r="G143" s="208" t="s">
        <v>646</v>
      </c>
      <c r="H143" s="208">
        <v>515</v>
      </c>
      <c r="I143" s="210">
        <v>600</v>
      </c>
      <c r="J143" s="211" t="s">
        <v>658</v>
      </c>
      <c r="K143" s="212">
        <f t="shared" si="71"/>
        <v>40</v>
      </c>
      <c r="L143" s="213">
        <f t="shared" si="72"/>
        <v>8.4210526315789472E-2</v>
      </c>
      <c r="M143" s="208" t="s">
        <v>613</v>
      </c>
      <c r="N143" s="214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05">
        <v>9</v>
      </c>
      <c r="B144" s="206">
        <v>41913</v>
      </c>
      <c r="C144" s="206"/>
      <c r="D144" s="207" t="s">
        <v>659</v>
      </c>
      <c r="E144" s="208" t="s">
        <v>615</v>
      </c>
      <c r="F144" s="209">
        <v>86</v>
      </c>
      <c r="G144" s="208" t="s">
        <v>646</v>
      </c>
      <c r="H144" s="208">
        <v>99</v>
      </c>
      <c r="I144" s="210">
        <v>140</v>
      </c>
      <c r="J144" s="211" t="s">
        <v>660</v>
      </c>
      <c r="K144" s="212">
        <f t="shared" si="71"/>
        <v>13</v>
      </c>
      <c r="L144" s="213">
        <f t="shared" si="72"/>
        <v>0.15116279069767441</v>
      </c>
      <c r="M144" s="208" t="s">
        <v>613</v>
      </c>
      <c r="N144" s="214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10</v>
      </c>
      <c r="B145" s="206">
        <v>41926</v>
      </c>
      <c r="C145" s="206"/>
      <c r="D145" s="207" t="s">
        <v>661</v>
      </c>
      <c r="E145" s="208" t="s">
        <v>615</v>
      </c>
      <c r="F145" s="209">
        <v>496.6</v>
      </c>
      <c r="G145" s="208" t="s">
        <v>646</v>
      </c>
      <c r="H145" s="208">
        <v>621</v>
      </c>
      <c r="I145" s="210">
        <v>580</v>
      </c>
      <c r="J145" s="211" t="s">
        <v>647</v>
      </c>
      <c r="K145" s="212">
        <f t="shared" si="71"/>
        <v>124.39999999999998</v>
      </c>
      <c r="L145" s="213">
        <f t="shared" si="72"/>
        <v>0.25050342327829234</v>
      </c>
      <c r="M145" s="208" t="s">
        <v>613</v>
      </c>
      <c r="N145" s="214">
        <v>42605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11</v>
      </c>
      <c r="B146" s="206">
        <v>41926</v>
      </c>
      <c r="C146" s="206"/>
      <c r="D146" s="207" t="s">
        <v>662</v>
      </c>
      <c r="E146" s="208" t="s">
        <v>615</v>
      </c>
      <c r="F146" s="209">
        <v>2481.9</v>
      </c>
      <c r="G146" s="208" t="s">
        <v>646</v>
      </c>
      <c r="H146" s="208">
        <v>2840</v>
      </c>
      <c r="I146" s="210">
        <v>2870</v>
      </c>
      <c r="J146" s="211" t="s">
        <v>663</v>
      </c>
      <c r="K146" s="212">
        <f t="shared" si="71"/>
        <v>358.09999999999991</v>
      </c>
      <c r="L146" s="213">
        <f t="shared" si="72"/>
        <v>0.14428462065353154</v>
      </c>
      <c r="M146" s="208" t="s">
        <v>613</v>
      </c>
      <c r="N146" s="214">
        <v>42017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12</v>
      </c>
      <c r="B147" s="206">
        <v>41928</v>
      </c>
      <c r="C147" s="206"/>
      <c r="D147" s="207" t="s">
        <v>664</v>
      </c>
      <c r="E147" s="208" t="s">
        <v>615</v>
      </c>
      <c r="F147" s="209">
        <v>84.5</v>
      </c>
      <c r="G147" s="208" t="s">
        <v>646</v>
      </c>
      <c r="H147" s="208">
        <v>93</v>
      </c>
      <c r="I147" s="210">
        <v>110</v>
      </c>
      <c r="J147" s="211" t="s">
        <v>665</v>
      </c>
      <c r="K147" s="212">
        <f t="shared" si="71"/>
        <v>8.5</v>
      </c>
      <c r="L147" s="213">
        <f t="shared" si="72"/>
        <v>0.10059171597633136</v>
      </c>
      <c r="M147" s="208" t="s">
        <v>613</v>
      </c>
      <c r="N147" s="214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13</v>
      </c>
      <c r="B148" s="206">
        <v>41928</v>
      </c>
      <c r="C148" s="206"/>
      <c r="D148" s="207" t="s">
        <v>666</v>
      </c>
      <c r="E148" s="208" t="s">
        <v>615</v>
      </c>
      <c r="F148" s="209">
        <v>401</v>
      </c>
      <c r="G148" s="208" t="s">
        <v>646</v>
      </c>
      <c r="H148" s="208">
        <v>428</v>
      </c>
      <c r="I148" s="210">
        <v>450</v>
      </c>
      <c r="J148" s="211" t="s">
        <v>667</v>
      </c>
      <c r="K148" s="212">
        <f t="shared" si="71"/>
        <v>27</v>
      </c>
      <c r="L148" s="213">
        <f t="shared" si="72"/>
        <v>6.7331670822942641E-2</v>
      </c>
      <c r="M148" s="208" t="s">
        <v>613</v>
      </c>
      <c r="N148" s="214">
        <v>42020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14</v>
      </c>
      <c r="B149" s="206">
        <v>41928</v>
      </c>
      <c r="C149" s="206"/>
      <c r="D149" s="207" t="s">
        <v>668</v>
      </c>
      <c r="E149" s="208" t="s">
        <v>615</v>
      </c>
      <c r="F149" s="209">
        <v>101</v>
      </c>
      <c r="G149" s="208" t="s">
        <v>646</v>
      </c>
      <c r="H149" s="208">
        <v>112</v>
      </c>
      <c r="I149" s="210">
        <v>120</v>
      </c>
      <c r="J149" s="211" t="s">
        <v>669</v>
      </c>
      <c r="K149" s="212">
        <f t="shared" si="71"/>
        <v>11</v>
      </c>
      <c r="L149" s="213">
        <f t="shared" si="72"/>
        <v>0.10891089108910891</v>
      </c>
      <c r="M149" s="208" t="s">
        <v>613</v>
      </c>
      <c r="N149" s="21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15</v>
      </c>
      <c r="B150" s="206">
        <v>41954</v>
      </c>
      <c r="C150" s="206"/>
      <c r="D150" s="207" t="s">
        <v>670</v>
      </c>
      <c r="E150" s="208" t="s">
        <v>615</v>
      </c>
      <c r="F150" s="209">
        <v>59</v>
      </c>
      <c r="G150" s="208" t="s">
        <v>646</v>
      </c>
      <c r="H150" s="208">
        <v>76</v>
      </c>
      <c r="I150" s="210">
        <v>76</v>
      </c>
      <c r="J150" s="211" t="s">
        <v>647</v>
      </c>
      <c r="K150" s="212">
        <f t="shared" si="71"/>
        <v>17</v>
      </c>
      <c r="L150" s="213">
        <f t="shared" si="72"/>
        <v>0.28813559322033899</v>
      </c>
      <c r="M150" s="208" t="s">
        <v>613</v>
      </c>
      <c r="N150" s="214">
        <v>43032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16</v>
      </c>
      <c r="B151" s="206">
        <v>41954</v>
      </c>
      <c r="C151" s="206"/>
      <c r="D151" s="207" t="s">
        <v>659</v>
      </c>
      <c r="E151" s="208" t="s">
        <v>615</v>
      </c>
      <c r="F151" s="209">
        <v>99</v>
      </c>
      <c r="G151" s="208" t="s">
        <v>646</v>
      </c>
      <c r="H151" s="208">
        <v>120</v>
      </c>
      <c r="I151" s="210">
        <v>120</v>
      </c>
      <c r="J151" s="211" t="s">
        <v>627</v>
      </c>
      <c r="K151" s="212">
        <f t="shared" si="71"/>
        <v>21</v>
      </c>
      <c r="L151" s="213">
        <f t="shared" si="72"/>
        <v>0.21212121212121213</v>
      </c>
      <c r="M151" s="208" t="s">
        <v>613</v>
      </c>
      <c r="N151" s="214">
        <v>41960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17</v>
      </c>
      <c r="B152" s="206">
        <v>41956</v>
      </c>
      <c r="C152" s="206"/>
      <c r="D152" s="207" t="s">
        <v>671</v>
      </c>
      <c r="E152" s="208" t="s">
        <v>615</v>
      </c>
      <c r="F152" s="209">
        <v>22</v>
      </c>
      <c r="G152" s="208" t="s">
        <v>646</v>
      </c>
      <c r="H152" s="208">
        <v>33.549999999999997</v>
      </c>
      <c r="I152" s="210">
        <v>32</v>
      </c>
      <c r="J152" s="211" t="s">
        <v>672</v>
      </c>
      <c r="K152" s="212">
        <f t="shared" si="71"/>
        <v>11.549999999999997</v>
      </c>
      <c r="L152" s="213">
        <f t="shared" si="72"/>
        <v>0.52499999999999991</v>
      </c>
      <c r="M152" s="208" t="s">
        <v>613</v>
      </c>
      <c r="N152" s="214">
        <v>42188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18</v>
      </c>
      <c r="B153" s="206">
        <v>41976</v>
      </c>
      <c r="C153" s="206"/>
      <c r="D153" s="207" t="s">
        <v>673</v>
      </c>
      <c r="E153" s="208" t="s">
        <v>615</v>
      </c>
      <c r="F153" s="209">
        <v>440</v>
      </c>
      <c r="G153" s="208" t="s">
        <v>646</v>
      </c>
      <c r="H153" s="208">
        <v>520</v>
      </c>
      <c r="I153" s="210">
        <v>520</v>
      </c>
      <c r="J153" s="211" t="s">
        <v>674</v>
      </c>
      <c r="K153" s="212">
        <f t="shared" si="71"/>
        <v>80</v>
      </c>
      <c r="L153" s="213">
        <f t="shared" si="72"/>
        <v>0.18181818181818182</v>
      </c>
      <c r="M153" s="208" t="s">
        <v>613</v>
      </c>
      <c r="N153" s="214">
        <v>42208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19</v>
      </c>
      <c r="B154" s="206">
        <v>41976</v>
      </c>
      <c r="C154" s="206"/>
      <c r="D154" s="207" t="s">
        <v>675</v>
      </c>
      <c r="E154" s="208" t="s">
        <v>615</v>
      </c>
      <c r="F154" s="209">
        <v>360</v>
      </c>
      <c r="G154" s="208" t="s">
        <v>646</v>
      </c>
      <c r="H154" s="208">
        <v>427</v>
      </c>
      <c r="I154" s="210">
        <v>425</v>
      </c>
      <c r="J154" s="211" t="s">
        <v>676</v>
      </c>
      <c r="K154" s="212">
        <f t="shared" si="71"/>
        <v>67</v>
      </c>
      <c r="L154" s="213">
        <f t="shared" si="72"/>
        <v>0.18611111111111112</v>
      </c>
      <c r="M154" s="208" t="s">
        <v>613</v>
      </c>
      <c r="N154" s="214">
        <v>42058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20</v>
      </c>
      <c r="B155" s="206">
        <v>42012</v>
      </c>
      <c r="C155" s="206"/>
      <c r="D155" s="207" t="s">
        <v>677</v>
      </c>
      <c r="E155" s="208" t="s">
        <v>615</v>
      </c>
      <c r="F155" s="209">
        <v>360</v>
      </c>
      <c r="G155" s="208" t="s">
        <v>646</v>
      </c>
      <c r="H155" s="208">
        <v>455</v>
      </c>
      <c r="I155" s="210">
        <v>420</v>
      </c>
      <c r="J155" s="211" t="s">
        <v>678</v>
      </c>
      <c r="K155" s="212">
        <f t="shared" si="71"/>
        <v>95</v>
      </c>
      <c r="L155" s="213">
        <f t="shared" si="72"/>
        <v>0.2638888888888889</v>
      </c>
      <c r="M155" s="208" t="s">
        <v>613</v>
      </c>
      <c r="N155" s="214">
        <v>42024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21</v>
      </c>
      <c r="B156" s="206">
        <v>42012</v>
      </c>
      <c r="C156" s="206"/>
      <c r="D156" s="207" t="s">
        <v>679</v>
      </c>
      <c r="E156" s="208" t="s">
        <v>615</v>
      </c>
      <c r="F156" s="209">
        <v>130</v>
      </c>
      <c r="G156" s="208"/>
      <c r="H156" s="208">
        <v>175.5</v>
      </c>
      <c r="I156" s="210">
        <v>165</v>
      </c>
      <c r="J156" s="211" t="s">
        <v>680</v>
      </c>
      <c r="K156" s="212">
        <f t="shared" si="71"/>
        <v>45.5</v>
      </c>
      <c r="L156" s="213">
        <f t="shared" si="72"/>
        <v>0.35</v>
      </c>
      <c r="M156" s="208" t="s">
        <v>613</v>
      </c>
      <c r="N156" s="214">
        <v>43088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22</v>
      </c>
      <c r="B157" s="206">
        <v>42040</v>
      </c>
      <c r="C157" s="206"/>
      <c r="D157" s="207" t="s">
        <v>392</v>
      </c>
      <c r="E157" s="208" t="s">
        <v>645</v>
      </c>
      <c r="F157" s="209">
        <v>98</v>
      </c>
      <c r="G157" s="208"/>
      <c r="H157" s="208">
        <v>120</v>
      </c>
      <c r="I157" s="210">
        <v>120</v>
      </c>
      <c r="J157" s="211" t="s">
        <v>647</v>
      </c>
      <c r="K157" s="212">
        <f t="shared" si="71"/>
        <v>22</v>
      </c>
      <c r="L157" s="213">
        <f t="shared" si="72"/>
        <v>0.22448979591836735</v>
      </c>
      <c r="M157" s="208" t="s">
        <v>613</v>
      </c>
      <c r="N157" s="214">
        <v>42753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23</v>
      </c>
      <c r="B158" s="206">
        <v>42040</v>
      </c>
      <c r="C158" s="206"/>
      <c r="D158" s="207" t="s">
        <v>681</v>
      </c>
      <c r="E158" s="208" t="s">
        <v>645</v>
      </c>
      <c r="F158" s="209">
        <v>196</v>
      </c>
      <c r="G158" s="208"/>
      <c r="H158" s="208">
        <v>262</v>
      </c>
      <c r="I158" s="210">
        <v>255</v>
      </c>
      <c r="J158" s="211" t="s">
        <v>647</v>
      </c>
      <c r="K158" s="212">
        <f t="shared" si="71"/>
        <v>66</v>
      </c>
      <c r="L158" s="213">
        <f t="shared" si="72"/>
        <v>0.33673469387755101</v>
      </c>
      <c r="M158" s="208" t="s">
        <v>613</v>
      </c>
      <c r="N158" s="214">
        <v>42599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5">
        <v>24</v>
      </c>
      <c r="B159" s="216">
        <v>42067</v>
      </c>
      <c r="C159" s="216"/>
      <c r="D159" s="217" t="s">
        <v>391</v>
      </c>
      <c r="E159" s="218" t="s">
        <v>645</v>
      </c>
      <c r="F159" s="219">
        <v>235</v>
      </c>
      <c r="G159" s="219"/>
      <c r="H159" s="220">
        <v>77</v>
      </c>
      <c r="I159" s="220" t="s">
        <v>682</v>
      </c>
      <c r="J159" s="221" t="s">
        <v>683</v>
      </c>
      <c r="K159" s="222">
        <f t="shared" si="71"/>
        <v>-158</v>
      </c>
      <c r="L159" s="223">
        <f t="shared" si="72"/>
        <v>-0.67234042553191486</v>
      </c>
      <c r="M159" s="219" t="s">
        <v>626</v>
      </c>
      <c r="N159" s="216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25</v>
      </c>
      <c r="B160" s="206">
        <v>42067</v>
      </c>
      <c r="C160" s="206"/>
      <c r="D160" s="207" t="s">
        <v>684</v>
      </c>
      <c r="E160" s="208" t="s">
        <v>645</v>
      </c>
      <c r="F160" s="209">
        <v>185</v>
      </c>
      <c r="G160" s="208"/>
      <c r="H160" s="208">
        <v>224</v>
      </c>
      <c r="I160" s="210" t="s">
        <v>685</v>
      </c>
      <c r="J160" s="211" t="s">
        <v>647</v>
      </c>
      <c r="K160" s="212">
        <f t="shared" si="71"/>
        <v>39</v>
      </c>
      <c r="L160" s="213">
        <f t="shared" si="72"/>
        <v>0.21081081081081082</v>
      </c>
      <c r="M160" s="208" t="s">
        <v>613</v>
      </c>
      <c r="N160" s="214">
        <v>42647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5">
        <v>26</v>
      </c>
      <c r="B161" s="216">
        <v>42090</v>
      </c>
      <c r="C161" s="216"/>
      <c r="D161" s="224" t="s">
        <v>686</v>
      </c>
      <c r="E161" s="219" t="s">
        <v>645</v>
      </c>
      <c r="F161" s="219">
        <v>49.5</v>
      </c>
      <c r="G161" s="220"/>
      <c r="H161" s="220">
        <v>15.85</v>
      </c>
      <c r="I161" s="220">
        <v>67</v>
      </c>
      <c r="J161" s="221" t="s">
        <v>687</v>
      </c>
      <c r="K161" s="220">
        <f t="shared" si="71"/>
        <v>-33.65</v>
      </c>
      <c r="L161" s="225">
        <f t="shared" si="72"/>
        <v>-0.67979797979797973</v>
      </c>
      <c r="M161" s="219" t="s">
        <v>626</v>
      </c>
      <c r="N161" s="226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27</v>
      </c>
      <c r="B162" s="206">
        <v>42093</v>
      </c>
      <c r="C162" s="206"/>
      <c r="D162" s="207" t="s">
        <v>688</v>
      </c>
      <c r="E162" s="208" t="s">
        <v>645</v>
      </c>
      <c r="F162" s="209">
        <v>183.5</v>
      </c>
      <c r="G162" s="208"/>
      <c r="H162" s="208">
        <v>219</v>
      </c>
      <c r="I162" s="210">
        <v>218</v>
      </c>
      <c r="J162" s="211" t="s">
        <v>689</v>
      </c>
      <c r="K162" s="212">
        <f t="shared" si="71"/>
        <v>35.5</v>
      </c>
      <c r="L162" s="213">
        <f t="shared" si="72"/>
        <v>0.19346049046321526</v>
      </c>
      <c r="M162" s="208" t="s">
        <v>613</v>
      </c>
      <c r="N162" s="214">
        <v>42103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28</v>
      </c>
      <c r="B163" s="206">
        <v>42114</v>
      </c>
      <c r="C163" s="206"/>
      <c r="D163" s="207" t="s">
        <v>690</v>
      </c>
      <c r="E163" s="208" t="s">
        <v>645</v>
      </c>
      <c r="F163" s="209">
        <f>(227+237)/2</f>
        <v>232</v>
      </c>
      <c r="G163" s="208"/>
      <c r="H163" s="208">
        <v>298</v>
      </c>
      <c r="I163" s="210">
        <v>298</v>
      </c>
      <c r="J163" s="211" t="s">
        <v>647</v>
      </c>
      <c r="K163" s="212">
        <f t="shared" si="71"/>
        <v>66</v>
      </c>
      <c r="L163" s="213">
        <f t="shared" si="72"/>
        <v>0.28448275862068967</v>
      </c>
      <c r="M163" s="208" t="s">
        <v>613</v>
      </c>
      <c r="N163" s="214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29</v>
      </c>
      <c r="B164" s="206">
        <v>42128</v>
      </c>
      <c r="C164" s="206"/>
      <c r="D164" s="207" t="s">
        <v>691</v>
      </c>
      <c r="E164" s="208" t="s">
        <v>615</v>
      </c>
      <c r="F164" s="209">
        <v>385</v>
      </c>
      <c r="G164" s="208"/>
      <c r="H164" s="208">
        <f>212.5+331</f>
        <v>543.5</v>
      </c>
      <c r="I164" s="210">
        <v>510</v>
      </c>
      <c r="J164" s="211" t="s">
        <v>692</v>
      </c>
      <c r="K164" s="212">
        <f t="shared" si="71"/>
        <v>158.5</v>
      </c>
      <c r="L164" s="213">
        <f t="shared" si="72"/>
        <v>0.41168831168831171</v>
      </c>
      <c r="M164" s="208" t="s">
        <v>613</v>
      </c>
      <c r="N164" s="214">
        <v>42235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30</v>
      </c>
      <c r="B165" s="206">
        <v>42128</v>
      </c>
      <c r="C165" s="206"/>
      <c r="D165" s="207" t="s">
        <v>693</v>
      </c>
      <c r="E165" s="208" t="s">
        <v>615</v>
      </c>
      <c r="F165" s="209">
        <v>115.5</v>
      </c>
      <c r="G165" s="208"/>
      <c r="H165" s="208">
        <v>146</v>
      </c>
      <c r="I165" s="210">
        <v>142</v>
      </c>
      <c r="J165" s="211" t="s">
        <v>694</v>
      </c>
      <c r="K165" s="212">
        <f t="shared" si="71"/>
        <v>30.5</v>
      </c>
      <c r="L165" s="213">
        <f t="shared" si="72"/>
        <v>0.26406926406926406</v>
      </c>
      <c r="M165" s="208" t="s">
        <v>613</v>
      </c>
      <c r="N165" s="214">
        <v>42202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31</v>
      </c>
      <c r="B166" s="206">
        <v>42151</v>
      </c>
      <c r="C166" s="206"/>
      <c r="D166" s="207" t="s">
        <v>695</v>
      </c>
      <c r="E166" s="208" t="s">
        <v>615</v>
      </c>
      <c r="F166" s="209">
        <v>237.5</v>
      </c>
      <c r="G166" s="208"/>
      <c r="H166" s="208">
        <v>279.5</v>
      </c>
      <c r="I166" s="210">
        <v>278</v>
      </c>
      <c r="J166" s="211" t="s">
        <v>647</v>
      </c>
      <c r="K166" s="212">
        <f t="shared" si="71"/>
        <v>42</v>
      </c>
      <c r="L166" s="213">
        <f t="shared" si="72"/>
        <v>0.17684210526315788</v>
      </c>
      <c r="M166" s="208" t="s">
        <v>613</v>
      </c>
      <c r="N166" s="214">
        <v>42222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32</v>
      </c>
      <c r="B167" s="206">
        <v>42174</v>
      </c>
      <c r="C167" s="206"/>
      <c r="D167" s="207" t="s">
        <v>666</v>
      </c>
      <c r="E167" s="208" t="s">
        <v>645</v>
      </c>
      <c r="F167" s="209">
        <v>340</v>
      </c>
      <c r="G167" s="208"/>
      <c r="H167" s="208">
        <v>448</v>
      </c>
      <c r="I167" s="210">
        <v>448</v>
      </c>
      <c r="J167" s="211" t="s">
        <v>647</v>
      </c>
      <c r="K167" s="212">
        <f t="shared" si="71"/>
        <v>108</v>
      </c>
      <c r="L167" s="213">
        <f t="shared" si="72"/>
        <v>0.31764705882352939</v>
      </c>
      <c r="M167" s="208" t="s">
        <v>613</v>
      </c>
      <c r="N167" s="214">
        <v>43018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33</v>
      </c>
      <c r="B168" s="206">
        <v>42191</v>
      </c>
      <c r="C168" s="206"/>
      <c r="D168" s="207" t="s">
        <v>696</v>
      </c>
      <c r="E168" s="208" t="s">
        <v>645</v>
      </c>
      <c r="F168" s="209">
        <v>390</v>
      </c>
      <c r="G168" s="208"/>
      <c r="H168" s="208">
        <v>460</v>
      </c>
      <c r="I168" s="210">
        <v>460</v>
      </c>
      <c r="J168" s="211" t="s">
        <v>647</v>
      </c>
      <c r="K168" s="212">
        <f t="shared" si="71"/>
        <v>70</v>
      </c>
      <c r="L168" s="213">
        <f t="shared" si="72"/>
        <v>0.17948717948717949</v>
      </c>
      <c r="M168" s="208" t="s">
        <v>613</v>
      </c>
      <c r="N168" s="214">
        <v>42478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5">
        <v>34</v>
      </c>
      <c r="B169" s="216">
        <v>42195</v>
      </c>
      <c r="C169" s="216"/>
      <c r="D169" s="217" t="s">
        <v>697</v>
      </c>
      <c r="E169" s="218" t="s">
        <v>645</v>
      </c>
      <c r="F169" s="219">
        <v>122.5</v>
      </c>
      <c r="G169" s="219"/>
      <c r="H169" s="220">
        <v>61</v>
      </c>
      <c r="I169" s="220">
        <v>172</v>
      </c>
      <c r="J169" s="221" t="s">
        <v>698</v>
      </c>
      <c r="K169" s="222">
        <f t="shared" si="71"/>
        <v>-61.5</v>
      </c>
      <c r="L169" s="223">
        <f t="shared" si="72"/>
        <v>-0.50204081632653064</v>
      </c>
      <c r="M169" s="219" t="s">
        <v>626</v>
      </c>
      <c r="N169" s="216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35</v>
      </c>
      <c r="B170" s="206">
        <v>42219</v>
      </c>
      <c r="C170" s="206"/>
      <c r="D170" s="207" t="s">
        <v>699</v>
      </c>
      <c r="E170" s="208" t="s">
        <v>645</v>
      </c>
      <c r="F170" s="209">
        <v>297.5</v>
      </c>
      <c r="G170" s="208"/>
      <c r="H170" s="208">
        <v>350</v>
      </c>
      <c r="I170" s="210">
        <v>360</v>
      </c>
      <c r="J170" s="211" t="s">
        <v>700</v>
      </c>
      <c r="K170" s="212">
        <f t="shared" si="71"/>
        <v>52.5</v>
      </c>
      <c r="L170" s="213">
        <f t="shared" si="72"/>
        <v>0.17647058823529413</v>
      </c>
      <c r="M170" s="208" t="s">
        <v>613</v>
      </c>
      <c r="N170" s="214">
        <v>42232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36</v>
      </c>
      <c r="B171" s="206">
        <v>42219</v>
      </c>
      <c r="C171" s="206"/>
      <c r="D171" s="207" t="s">
        <v>701</v>
      </c>
      <c r="E171" s="208" t="s">
        <v>645</v>
      </c>
      <c r="F171" s="209">
        <v>115.5</v>
      </c>
      <c r="G171" s="208"/>
      <c r="H171" s="208">
        <v>149</v>
      </c>
      <c r="I171" s="210">
        <v>140</v>
      </c>
      <c r="J171" s="211" t="s">
        <v>702</v>
      </c>
      <c r="K171" s="212">
        <f t="shared" si="71"/>
        <v>33.5</v>
      </c>
      <c r="L171" s="213">
        <f t="shared" si="72"/>
        <v>0.29004329004329005</v>
      </c>
      <c r="M171" s="208" t="s">
        <v>613</v>
      </c>
      <c r="N171" s="214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37</v>
      </c>
      <c r="B172" s="206">
        <v>42251</v>
      </c>
      <c r="C172" s="206"/>
      <c r="D172" s="207" t="s">
        <v>695</v>
      </c>
      <c r="E172" s="208" t="s">
        <v>645</v>
      </c>
      <c r="F172" s="209">
        <v>226</v>
      </c>
      <c r="G172" s="208"/>
      <c r="H172" s="208">
        <v>292</v>
      </c>
      <c r="I172" s="210">
        <v>292</v>
      </c>
      <c r="J172" s="211" t="s">
        <v>703</v>
      </c>
      <c r="K172" s="212">
        <f t="shared" si="71"/>
        <v>66</v>
      </c>
      <c r="L172" s="213">
        <f t="shared" si="72"/>
        <v>0.29203539823008851</v>
      </c>
      <c r="M172" s="208" t="s">
        <v>613</v>
      </c>
      <c r="N172" s="214">
        <v>42286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38</v>
      </c>
      <c r="B173" s="206">
        <v>42254</v>
      </c>
      <c r="C173" s="206"/>
      <c r="D173" s="207" t="s">
        <v>690</v>
      </c>
      <c r="E173" s="208" t="s">
        <v>645</v>
      </c>
      <c r="F173" s="209">
        <v>232.5</v>
      </c>
      <c r="G173" s="208"/>
      <c r="H173" s="208">
        <v>312.5</v>
      </c>
      <c r="I173" s="210">
        <v>310</v>
      </c>
      <c r="J173" s="211" t="s">
        <v>647</v>
      </c>
      <c r="K173" s="212">
        <f t="shared" si="71"/>
        <v>80</v>
      </c>
      <c r="L173" s="213">
        <f t="shared" si="72"/>
        <v>0.34408602150537637</v>
      </c>
      <c r="M173" s="208" t="s">
        <v>613</v>
      </c>
      <c r="N173" s="214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39</v>
      </c>
      <c r="B174" s="206">
        <v>42268</v>
      </c>
      <c r="C174" s="206"/>
      <c r="D174" s="207" t="s">
        <v>704</v>
      </c>
      <c r="E174" s="208" t="s">
        <v>645</v>
      </c>
      <c r="F174" s="209">
        <v>196.5</v>
      </c>
      <c r="G174" s="208"/>
      <c r="H174" s="208">
        <v>238</v>
      </c>
      <c r="I174" s="210">
        <v>238</v>
      </c>
      <c r="J174" s="211" t="s">
        <v>703</v>
      </c>
      <c r="K174" s="212">
        <f t="shared" si="71"/>
        <v>41.5</v>
      </c>
      <c r="L174" s="213">
        <f t="shared" si="72"/>
        <v>0.21119592875318066</v>
      </c>
      <c r="M174" s="208" t="s">
        <v>613</v>
      </c>
      <c r="N174" s="214">
        <v>42291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40</v>
      </c>
      <c r="B175" s="206">
        <v>42271</v>
      </c>
      <c r="C175" s="206"/>
      <c r="D175" s="207" t="s">
        <v>644</v>
      </c>
      <c r="E175" s="208" t="s">
        <v>645</v>
      </c>
      <c r="F175" s="209">
        <v>65</v>
      </c>
      <c r="G175" s="208"/>
      <c r="H175" s="208">
        <v>82</v>
      </c>
      <c r="I175" s="210">
        <v>82</v>
      </c>
      <c r="J175" s="211" t="s">
        <v>703</v>
      </c>
      <c r="K175" s="212">
        <f t="shared" si="71"/>
        <v>17</v>
      </c>
      <c r="L175" s="213">
        <f t="shared" si="72"/>
        <v>0.26153846153846155</v>
      </c>
      <c r="M175" s="208" t="s">
        <v>613</v>
      </c>
      <c r="N175" s="214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41</v>
      </c>
      <c r="B176" s="206">
        <v>42291</v>
      </c>
      <c r="C176" s="206"/>
      <c r="D176" s="207" t="s">
        <v>705</v>
      </c>
      <c r="E176" s="208" t="s">
        <v>645</v>
      </c>
      <c r="F176" s="209">
        <v>144</v>
      </c>
      <c r="G176" s="208"/>
      <c r="H176" s="208">
        <v>182.5</v>
      </c>
      <c r="I176" s="210">
        <v>181</v>
      </c>
      <c r="J176" s="211" t="s">
        <v>703</v>
      </c>
      <c r="K176" s="212">
        <f t="shared" si="71"/>
        <v>38.5</v>
      </c>
      <c r="L176" s="213">
        <f t="shared" si="72"/>
        <v>0.2673611111111111</v>
      </c>
      <c r="M176" s="208" t="s">
        <v>613</v>
      </c>
      <c r="N176" s="214">
        <v>42817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42</v>
      </c>
      <c r="B177" s="206">
        <v>42291</v>
      </c>
      <c r="C177" s="206"/>
      <c r="D177" s="207" t="s">
        <v>706</v>
      </c>
      <c r="E177" s="208" t="s">
        <v>645</v>
      </c>
      <c r="F177" s="209">
        <v>264</v>
      </c>
      <c r="G177" s="208"/>
      <c r="H177" s="208">
        <v>311</v>
      </c>
      <c r="I177" s="210">
        <v>311</v>
      </c>
      <c r="J177" s="211" t="s">
        <v>703</v>
      </c>
      <c r="K177" s="212">
        <f t="shared" si="71"/>
        <v>47</v>
      </c>
      <c r="L177" s="213">
        <f t="shared" si="72"/>
        <v>0.17803030303030304</v>
      </c>
      <c r="M177" s="208" t="s">
        <v>613</v>
      </c>
      <c r="N177" s="214">
        <v>42604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43</v>
      </c>
      <c r="B178" s="206">
        <v>42318</v>
      </c>
      <c r="C178" s="206"/>
      <c r="D178" s="207" t="s">
        <v>707</v>
      </c>
      <c r="E178" s="208" t="s">
        <v>615</v>
      </c>
      <c r="F178" s="209">
        <v>549.5</v>
      </c>
      <c r="G178" s="208"/>
      <c r="H178" s="208">
        <v>630</v>
      </c>
      <c r="I178" s="210">
        <v>630</v>
      </c>
      <c r="J178" s="211" t="s">
        <v>703</v>
      </c>
      <c r="K178" s="212">
        <f t="shared" si="71"/>
        <v>80.5</v>
      </c>
      <c r="L178" s="213">
        <f t="shared" si="72"/>
        <v>0.1464968152866242</v>
      </c>
      <c r="M178" s="208" t="s">
        <v>613</v>
      </c>
      <c r="N178" s="214">
        <v>42419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44</v>
      </c>
      <c r="B179" s="206">
        <v>42342</v>
      </c>
      <c r="C179" s="206"/>
      <c r="D179" s="207" t="s">
        <v>708</v>
      </c>
      <c r="E179" s="208" t="s">
        <v>645</v>
      </c>
      <c r="F179" s="209">
        <v>1027.5</v>
      </c>
      <c r="G179" s="208"/>
      <c r="H179" s="208">
        <v>1315</v>
      </c>
      <c r="I179" s="210">
        <v>1250</v>
      </c>
      <c r="J179" s="211" t="s">
        <v>703</v>
      </c>
      <c r="K179" s="212">
        <f t="shared" si="71"/>
        <v>287.5</v>
      </c>
      <c r="L179" s="213">
        <f t="shared" si="72"/>
        <v>0.27980535279805352</v>
      </c>
      <c r="M179" s="208" t="s">
        <v>613</v>
      </c>
      <c r="N179" s="214">
        <v>43244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45</v>
      </c>
      <c r="B180" s="206">
        <v>42367</v>
      </c>
      <c r="C180" s="206"/>
      <c r="D180" s="207" t="s">
        <v>709</v>
      </c>
      <c r="E180" s="208" t="s">
        <v>645</v>
      </c>
      <c r="F180" s="209">
        <v>465</v>
      </c>
      <c r="G180" s="208"/>
      <c r="H180" s="208">
        <v>540</v>
      </c>
      <c r="I180" s="210">
        <v>540</v>
      </c>
      <c r="J180" s="211" t="s">
        <v>703</v>
      </c>
      <c r="K180" s="212">
        <f t="shared" si="71"/>
        <v>75</v>
      </c>
      <c r="L180" s="213">
        <f t="shared" si="72"/>
        <v>0.16129032258064516</v>
      </c>
      <c r="M180" s="208" t="s">
        <v>613</v>
      </c>
      <c r="N180" s="214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46</v>
      </c>
      <c r="B181" s="206">
        <v>42380</v>
      </c>
      <c r="C181" s="206"/>
      <c r="D181" s="207" t="s">
        <v>392</v>
      </c>
      <c r="E181" s="208" t="s">
        <v>615</v>
      </c>
      <c r="F181" s="209">
        <v>81</v>
      </c>
      <c r="G181" s="208"/>
      <c r="H181" s="208">
        <v>110</v>
      </c>
      <c r="I181" s="210">
        <v>110</v>
      </c>
      <c r="J181" s="211" t="s">
        <v>703</v>
      </c>
      <c r="K181" s="212">
        <f t="shared" si="71"/>
        <v>29</v>
      </c>
      <c r="L181" s="213">
        <f t="shared" si="72"/>
        <v>0.35802469135802467</v>
      </c>
      <c r="M181" s="208" t="s">
        <v>613</v>
      </c>
      <c r="N181" s="214">
        <v>42745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47</v>
      </c>
      <c r="B182" s="206">
        <v>42382</v>
      </c>
      <c r="C182" s="206"/>
      <c r="D182" s="207" t="s">
        <v>710</v>
      </c>
      <c r="E182" s="208" t="s">
        <v>615</v>
      </c>
      <c r="F182" s="209">
        <v>417.5</v>
      </c>
      <c r="G182" s="208"/>
      <c r="H182" s="208">
        <v>547</v>
      </c>
      <c r="I182" s="210">
        <v>535</v>
      </c>
      <c r="J182" s="211" t="s">
        <v>703</v>
      </c>
      <c r="K182" s="212">
        <f t="shared" si="71"/>
        <v>129.5</v>
      </c>
      <c r="L182" s="213">
        <f t="shared" si="72"/>
        <v>0.31017964071856285</v>
      </c>
      <c r="M182" s="208" t="s">
        <v>613</v>
      </c>
      <c r="N182" s="214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48</v>
      </c>
      <c r="B183" s="206">
        <v>42408</v>
      </c>
      <c r="C183" s="206"/>
      <c r="D183" s="207" t="s">
        <v>711</v>
      </c>
      <c r="E183" s="208" t="s">
        <v>645</v>
      </c>
      <c r="F183" s="209">
        <v>650</v>
      </c>
      <c r="G183" s="208"/>
      <c r="H183" s="208">
        <v>800</v>
      </c>
      <c r="I183" s="210">
        <v>800</v>
      </c>
      <c r="J183" s="211" t="s">
        <v>703</v>
      </c>
      <c r="K183" s="212">
        <f t="shared" si="71"/>
        <v>150</v>
      </c>
      <c r="L183" s="213">
        <f t="shared" si="72"/>
        <v>0.23076923076923078</v>
      </c>
      <c r="M183" s="208" t="s">
        <v>613</v>
      </c>
      <c r="N183" s="214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49</v>
      </c>
      <c r="B184" s="206">
        <v>42433</v>
      </c>
      <c r="C184" s="206"/>
      <c r="D184" s="207" t="s">
        <v>212</v>
      </c>
      <c r="E184" s="208" t="s">
        <v>645</v>
      </c>
      <c r="F184" s="209">
        <v>437.5</v>
      </c>
      <c r="G184" s="208"/>
      <c r="H184" s="208">
        <v>504.5</v>
      </c>
      <c r="I184" s="210">
        <v>522</v>
      </c>
      <c r="J184" s="211" t="s">
        <v>712</v>
      </c>
      <c r="K184" s="212">
        <f t="shared" si="71"/>
        <v>67</v>
      </c>
      <c r="L184" s="213">
        <f t="shared" si="72"/>
        <v>0.15314285714285714</v>
      </c>
      <c r="M184" s="208" t="s">
        <v>613</v>
      </c>
      <c r="N184" s="214">
        <v>42480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50</v>
      </c>
      <c r="B185" s="206">
        <v>42438</v>
      </c>
      <c r="C185" s="206"/>
      <c r="D185" s="207" t="s">
        <v>713</v>
      </c>
      <c r="E185" s="208" t="s">
        <v>645</v>
      </c>
      <c r="F185" s="209">
        <v>189.5</v>
      </c>
      <c r="G185" s="208"/>
      <c r="H185" s="208">
        <v>218</v>
      </c>
      <c r="I185" s="210">
        <v>218</v>
      </c>
      <c r="J185" s="211" t="s">
        <v>703</v>
      </c>
      <c r="K185" s="212">
        <f t="shared" si="71"/>
        <v>28.5</v>
      </c>
      <c r="L185" s="213">
        <f t="shared" si="72"/>
        <v>0.15039577836411611</v>
      </c>
      <c r="M185" s="208" t="s">
        <v>613</v>
      </c>
      <c r="N185" s="214">
        <v>43034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5">
        <v>51</v>
      </c>
      <c r="B186" s="216">
        <v>42471</v>
      </c>
      <c r="C186" s="216"/>
      <c r="D186" s="224" t="s">
        <v>714</v>
      </c>
      <c r="E186" s="219" t="s">
        <v>645</v>
      </c>
      <c r="F186" s="219">
        <v>36.5</v>
      </c>
      <c r="G186" s="220"/>
      <c r="H186" s="220">
        <v>15.85</v>
      </c>
      <c r="I186" s="220">
        <v>60</v>
      </c>
      <c r="J186" s="221" t="s">
        <v>715</v>
      </c>
      <c r="K186" s="222">
        <f t="shared" si="71"/>
        <v>-20.65</v>
      </c>
      <c r="L186" s="223">
        <f t="shared" si="72"/>
        <v>-0.5657534246575342</v>
      </c>
      <c r="M186" s="219" t="s">
        <v>626</v>
      </c>
      <c r="N186" s="227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52</v>
      </c>
      <c r="B187" s="206">
        <v>42472</v>
      </c>
      <c r="C187" s="206"/>
      <c r="D187" s="207" t="s">
        <v>716</v>
      </c>
      <c r="E187" s="208" t="s">
        <v>645</v>
      </c>
      <c r="F187" s="209">
        <v>93</v>
      </c>
      <c r="G187" s="208"/>
      <c r="H187" s="208">
        <v>149</v>
      </c>
      <c r="I187" s="210">
        <v>140</v>
      </c>
      <c r="J187" s="211" t="s">
        <v>717</v>
      </c>
      <c r="K187" s="212">
        <f t="shared" si="71"/>
        <v>56</v>
      </c>
      <c r="L187" s="213">
        <f t="shared" si="72"/>
        <v>0.60215053763440862</v>
      </c>
      <c r="M187" s="208" t="s">
        <v>613</v>
      </c>
      <c r="N187" s="214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53</v>
      </c>
      <c r="B188" s="206">
        <v>42472</v>
      </c>
      <c r="C188" s="206"/>
      <c r="D188" s="207" t="s">
        <v>718</v>
      </c>
      <c r="E188" s="208" t="s">
        <v>645</v>
      </c>
      <c r="F188" s="209">
        <v>130</v>
      </c>
      <c r="G188" s="208"/>
      <c r="H188" s="208">
        <v>150</v>
      </c>
      <c r="I188" s="210" t="s">
        <v>719</v>
      </c>
      <c r="J188" s="211" t="s">
        <v>703</v>
      </c>
      <c r="K188" s="212">
        <f t="shared" si="71"/>
        <v>20</v>
      </c>
      <c r="L188" s="213">
        <f t="shared" si="72"/>
        <v>0.15384615384615385</v>
      </c>
      <c r="M188" s="208" t="s">
        <v>613</v>
      </c>
      <c r="N188" s="214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54</v>
      </c>
      <c r="B189" s="206">
        <v>42473</v>
      </c>
      <c r="C189" s="206"/>
      <c r="D189" s="207" t="s">
        <v>720</v>
      </c>
      <c r="E189" s="208" t="s">
        <v>645</v>
      </c>
      <c r="F189" s="209">
        <v>196</v>
      </c>
      <c r="G189" s="208"/>
      <c r="H189" s="208">
        <v>299</v>
      </c>
      <c r="I189" s="210">
        <v>299</v>
      </c>
      <c r="J189" s="211" t="s">
        <v>703</v>
      </c>
      <c r="K189" s="212">
        <v>103</v>
      </c>
      <c r="L189" s="213">
        <v>0.52551020408163296</v>
      </c>
      <c r="M189" s="208" t="s">
        <v>613</v>
      </c>
      <c r="N189" s="214">
        <v>42620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55</v>
      </c>
      <c r="B190" s="206">
        <v>42473</v>
      </c>
      <c r="C190" s="206"/>
      <c r="D190" s="207" t="s">
        <v>721</v>
      </c>
      <c r="E190" s="208" t="s">
        <v>645</v>
      </c>
      <c r="F190" s="209">
        <v>88</v>
      </c>
      <c r="G190" s="208"/>
      <c r="H190" s="208">
        <v>103</v>
      </c>
      <c r="I190" s="210">
        <v>103</v>
      </c>
      <c r="J190" s="211" t="s">
        <v>703</v>
      </c>
      <c r="K190" s="212">
        <v>15</v>
      </c>
      <c r="L190" s="213">
        <v>0.170454545454545</v>
      </c>
      <c r="M190" s="208" t="s">
        <v>613</v>
      </c>
      <c r="N190" s="214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56</v>
      </c>
      <c r="B191" s="206">
        <v>42492</v>
      </c>
      <c r="C191" s="206"/>
      <c r="D191" s="207" t="s">
        <v>722</v>
      </c>
      <c r="E191" s="208" t="s">
        <v>645</v>
      </c>
      <c r="F191" s="209">
        <v>127.5</v>
      </c>
      <c r="G191" s="208"/>
      <c r="H191" s="208">
        <v>148</v>
      </c>
      <c r="I191" s="210" t="s">
        <v>723</v>
      </c>
      <c r="J191" s="211" t="s">
        <v>703</v>
      </c>
      <c r="K191" s="212">
        <f t="shared" ref="K191:K195" si="73">H191-F191</f>
        <v>20.5</v>
      </c>
      <c r="L191" s="213">
        <f t="shared" ref="L191:L195" si="74">K191/F191</f>
        <v>0.16078431372549021</v>
      </c>
      <c r="M191" s="208" t="s">
        <v>613</v>
      </c>
      <c r="N191" s="214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57</v>
      </c>
      <c r="B192" s="206">
        <v>42493</v>
      </c>
      <c r="C192" s="206"/>
      <c r="D192" s="207" t="s">
        <v>724</v>
      </c>
      <c r="E192" s="208" t="s">
        <v>645</v>
      </c>
      <c r="F192" s="209">
        <v>675</v>
      </c>
      <c r="G192" s="208"/>
      <c r="H192" s="208">
        <v>815</v>
      </c>
      <c r="I192" s="210" t="s">
        <v>725</v>
      </c>
      <c r="J192" s="211" t="s">
        <v>703</v>
      </c>
      <c r="K192" s="212">
        <f t="shared" si="73"/>
        <v>140</v>
      </c>
      <c r="L192" s="213">
        <f t="shared" si="74"/>
        <v>0.2074074074074074</v>
      </c>
      <c r="M192" s="208" t="s">
        <v>613</v>
      </c>
      <c r="N192" s="214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5">
        <v>58</v>
      </c>
      <c r="B193" s="216">
        <v>42522</v>
      </c>
      <c r="C193" s="216"/>
      <c r="D193" s="217" t="s">
        <v>726</v>
      </c>
      <c r="E193" s="218" t="s">
        <v>645</v>
      </c>
      <c r="F193" s="219">
        <v>500</v>
      </c>
      <c r="G193" s="219"/>
      <c r="H193" s="220">
        <v>232.5</v>
      </c>
      <c r="I193" s="220" t="s">
        <v>727</v>
      </c>
      <c r="J193" s="221" t="s">
        <v>728</v>
      </c>
      <c r="K193" s="222">
        <f t="shared" si="73"/>
        <v>-267.5</v>
      </c>
      <c r="L193" s="223">
        <f t="shared" si="74"/>
        <v>-0.53500000000000003</v>
      </c>
      <c r="M193" s="219" t="s">
        <v>626</v>
      </c>
      <c r="N193" s="216">
        <v>43735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59</v>
      </c>
      <c r="B194" s="206">
        <v>42527</v>
      </c>
      <c r="C194" s="206"/>
      <c r="D194" s="207" t="s">
        <v>562</v>
      </c>
      <c r="E194" s="208" t="s">
        <v>645</v>
      </c>
      <c r="F194" s="209">
        <v>110</v>
      </c>
      <c r="G194" s="208"/>
      <c r="H194" s="208">
        <v>126.5</v>
      </c>
      <c r="I194" s="210">
        <v>125</v>
      </c>
      <c r="J194" s="211" t="s">
        <v>654</v>
      </c>
      <c r="K194" s="212">
        <f t="shared" si="73"/>
        <v>16.5</v>
      </c>
      <c r="L194" s="213">
        <f t="shared" si="74"/>
        <v>0.15</v>
      </c>
      <c r="M194" s="208" t="s">
        <v>613</v>
      </c>
      <c r="N194" s="214">
        <v>42552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60</v>
      </c>
      <c r="B195" s="206">
        <v>42538</v>
      </c>
      <c r="C195" s="206"/>
      <c r="D195" s="207" t="s">
        <v>729</v>
      </c>
      <c r="E195" s="208" t="s">
        <v>645</v>
      </c>
      <c r="F195" s="209">
        <v>44</v>
      </c>
      <c r="G195" s="208"/>
      <c r="H195" s="208">
        <v>69.5</v>
      </c>
      <c r="I195" s="210">
        <v>69.5</v>
      </c>
      <c r="J195" s="211" t="s">
        <v>730</v>
      </c>
      <c r="K195" s="212">
        <f t="shared" si="73"/>
        <v>25.5</v>
      </c>
      <c r="L195" s="213">
        <f t="shared" si="74"/>
        <v>0.57954545454545459</v>
      </c>
      <c r="M195" s="208" t="s">
        <v>613</v>
      </c>
      <c r="N195" s="214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61</v>
      </c>
      <c r="B196" s="206">
        <v>42549</v>
      </c>
      <c r="C196" s="206"/>
      <c r="D196" s="207" t="s">
        <v>731</v>
      </c>
      <c r="E196" s="208" t="s">
        <v>645</v>
      </c>
      <c r="F196" s="209">
        <v>262.5</v>
      </c>
      <c r="G196" s="208"/>
      <c r="H196" s="208">
        <v>340</v>
      </c>
      <c r="I196" s="210">
        <v>333</v>
      </c>
      <c r="J196" s="211" t="s">
        <v>732</v>
      </c>
      <c r="K196" s="212">
        <v>77.5</v>
      </c>
      <c r="L196" s="213">
        <v>0.29523809523809502</v>
      </c>
      <c r="M196" s="208" t="s">
        <v>613</v>
      </c>
      <c r="N196" s="214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62</v>
      </c>
      <c r="B197" s="206">
        <v>42549</v>
      </c>
      <c r="C197" s="206"/>
      <c r="D197" s="207" t="s">
        <v>733</v>
      </c>
      <c r="E197" s="208" t="s">
        <v>645</v>
      </c>
      <c r="F197" s="209">
        <v>840</v>
      </c>
      <c r="G197" s="208"/>
      <c r="H197" s="208">
        <v>1230</v>
      </c>
      <c r="I197" s="210">
        <v>1230</v>
      </c>
      <c r="J197" s="211" t="s">
        <v>703</v>
      </c>
      <c r="K197" s="212">
        <v>390</v>
      </c>
      <c r="L197" s="213">
        <v>0.46428571428571402</v>
      </c>
      <c r="M197" s="208" t="s">
        <v>613</v>
      </c>
      <c r="N197" s="214">
        <v>42649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8">
        <v>63</v>
      </c>
      <c r="B198" s="229">
        <v>42556</v>
      </c>
      <c r="C198" s="229"/>
      <c r="D198" s="230" t="s">
        <v>734</v>
      </c>
      <c r="E198" s="231" t="s">
        <v>645</v>
      </c>
      <c r="F198" s="231">
        <v>395</v>
      </c>
      <c r="G198" s="232"/>
      <c r="H198" s="232">
        <f>(468.5+342.5)/2</f>
        <v>405.5</v>
      </c>
      <c r="I198" s="232">
        <v>510</v>
      </c>
      <c r="J198" s="233" t="s">
        <v>735</v>
      </c>
      <c r="K198" s="234">
        <f t="shared" ref="K198:K204" si="75">H198-F198</f>
        <v>10.5</v>
      </c>
      <c r="L198" s="235">
        <f t="shared" ref="L198:L204" si="76">K198/F198</f>
        <v>2.6582278481012658E-2</v>
      </c>
      <c r="M198" s="231" t="s">
        <v>736</v>
      </c>
      <c r="N198" s="229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64</v>
      </c>
      <c r="B199" s="216">
        <v>42584</v>
      </c>
      <c r="C199" s="216"/>
      <c r="D199" s="217" t="s">
        <v>737</v>
      </c>
      <c r="E199" s="218" t="s">
        <v>615</v>
      </c>
      <c r="F199" s="219">
        <f>169.5-12.8</f>
        <v>156.69999999999999</v>
      </c>
      <c r="G199" s="219"/>
      <c r="H199" s="220">
        <v>77</v>
      </c>
      <c r="I199" s="220" t="s">
        <v>738</v>
      </c>
      <c r="J199" s="221" t="s">
        <v>739</v>
      </c>
      <c r="K199" s="222">
        <f t="shared" si="75"/>
        <v>-79.699999999999989</v>
      </c>
      <c r="L199" s="223">
        <f t="shared" si="76"/>
        <v>-0.50861518825781749</v>
      </c>
      <c r="M199" s="219" t="s">
        <v>626</v>
      </c>
      <c r="N199" s="216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5">
        <v>65</v>
      </c>
      <c r="B200" s="216">
        <v>42586</v>
      </c>
      <c r="C200" s="216"/>
      <c r="D200" s="217" t="s">
        <v>740</v>
      </c>
      <c r="E200" s="218" t="s">
        <v>645</v>
      </c>
      <c r="F200" s="219">
        <v>400</v>
      </c>
      <c r="G200" s="219"/>
      <c r="H200" s="220">
        <v>305</v>
      </c>
      <c r="I200" s="220">
        <v>475</v>
      </c>
      <c r="J200" s="221" t="s">
        <v>741</v>
      </c>
      <c r="K200" s="222">
        <f t="shared" si="75"/>
        <v>-95</v>
      </c>
      <c r="L200" s="223">
        <f t="shared" si="76"/>
        <v>-0.23749999999999999</v>
      </c>
      <c r="M200" s="219" t="s">
        <v>626</v>
      </c>
      <c r="N200" s="216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66</v>
      </c>
      <c r="B201" s="206">
        <v>42593</v>
      </c>
      <c r="C201" s="206"/>
      <c r="D201" s="207" t="s">
        <v>742</v>
      </c>
      <c r="E201" s="208" t="s">
        <v>645</v>
      </c>
      <c r="F201" s="209">
        <v>86.5</v>
      </c>
      <c r="G201" s="208"/>
      <c r="H201" s="208">
        <v>130</v>
      </c>
      <c r="I201" s="210">
        <v>130</v>
      </c>
      <c r="J201" s="211" t="s">
        <v>743</v>
      </c>
      <c r="K201" s="212">
        <f t="shared" si="75"/>
        <v>43.5</v>
      </c>
      <c r="L201" s="213">
        <f t="shared" si="76"/>
        <v>0.50289017341040465</v>
      </c>
      <c r="M201" s="208" t="s">
        <v>613</v>
      </c>
      <c r="N201" s="214">
        <v>43091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5">
        <v>67</v>
      </c>
      <c r="B202" s="216">
        <v>42600</v>
      </c>
      <c r="C202" s="216"/>
      <c r="D202" s="217" t="s">
        <v>111</v>
      </c>
      <c r="E202" s="218" t="s">
        <v>645</v>
      </c>
      <c r="F202" s="219">
        <v>133.5</v>
      </c>
      <c r="G202" s="219"/>
      <c r="H202" s="220">
        <v>126.5</v>
      </c>
      <c r="I202" s="220">
        <v>178</v>
      </c>
      <c r="J202" s="221" t="s">
        <v>744</v>
      </c>
      <c r="K202" s="222">
        <f t="shared" si="75"/>
        <v>-7</v>
      </c>
      <c r="L202" s="223">
        <f t="shared" si="76"/>
        <v>-5.2434456928838954E-2</v>
      </c>
      <c r="M202" s="219" t="s">
        <v>626</v>
      </c>
      <c r="N202" s="216">
        <v>42615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68</v>
      </c>
      <c r="B203" s="206">
        <v>42613</v>
      </c>
      <c r="C203" s="206"/>
      <c r="D203" s="207" t="s">
        <v>745</v>
      </c>
      <c r="E203" s="208" t="s">
        <v>645</v>
      </c>
      <c r="F203" s="209">
        <v>560</v>
      </c>
      <c r="G203" s="208"/>
      <c r="H203" s="208">
        <v>725</v>
      </c>
      <c r="I203" s="210">
        <v>725</v>
      </c>
      <c r="J203" s="211" t="s">
        <v>647</v>
      </c>
      <c r="K203" s="212">
        <f t="shared" si="75"/>
        <v>165</v>
      </c>
      <c r="L203" s="213">
        <f t="shared" si="76"/>
        <v>0.29464285714285715</v>
      </c>
      <c r="M203" s="208" t="s">
        <v>613</v>
      </c>
      <c r="N203" s="214">
        <v>42456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69</v>
      </c>
      <c r="B204" s="206">
        <v>42614</v>
      </c>
      <c r="C204" s="206"/>
      <c r="D204" s="207" t="s">
        <v>746</v>
      </c>
      <c r="E204" s="208" t="s">
        <v>645</v>
      </c>
      <c r="F204" s="209">
        <v>160.5</v>
      </c>
      <c r="G204" s="208"/>
      <c r="H204" s="208">
        <v>210</v>
      </c>
      <c r="I204" s="210">
        <v>210</v>
      </c>
      <c r="J204" s="211" t="s">
        <v>647</v>
      </c>
      <c r="K204" s="212">
        <f t="shared" si="75"/>
        <v>49.5</v>
      </c>
      <c r="L204" s="213">
        <f t="shared" si="76"/>
        <v>0.30841121495327101</v>
      </c>
      <c r="M204" s="208" t="s">
        <v>613</v>
      </c>
      <c r="N204" s="214">
        <v>42871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70</v>
      </c>
      <c r="B205" s="206">
        <v>42646</v>
      </c>
      <c r="C205" s="206"/>
      <c r="D205" s="207" t="s">
        <v>407</v>
      </c>
      <c r="E205" s="208" t="s">
        <v>645</v>
      </c>
      <c r="F205" s="209">
        <v>430</v>
      </c>
      <c r="G205" s="208"/>
      <c r="H205" s="208">
        <v>596</v>
      </c>
      <c r="I205" s="210">
        <v>575</v>
      </c>
      <c r="J205" s="211" t="s">
        <v>747</v>
      </c>
      <c r="K205" s="212">
        <v>166</v>
      </c>
      <c r="L205" s="213">
        <v>0.38604651162790699</v>
      </c>
      <c r="M205" s="208" t="s">
        <v>613</v>
      </c>
      <c r="N205" s="214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71</v>
      </c>
      <c r="B206" s="206">
        <v>42657</v>
      </c>
      <c r="C206" s="206"/>
      <c r="D206" s="207" t="s">
        <v>748</v>
      </c>
      <c r="E206" s="208" t="s">
        <v>645</v>
      </c>
      <c r="F206" s="209">
        <v>280</v>
      </c>
      <c r="G206" s="208"/>
      <c r="H206" s="208">
        <v>345</v>
      </c>
      <c r="I206" s="210">
        <v>345</v>
      </c>
      <c r="J206" s="211" t="s">
        <v>647</v>
      </c>
      <c r="K206" s="212">
        <f t="shared" ref="K206:K211" si="77">H206-F206</f>
        <v>65</v>
      </c>
      <c r="L206" s="213">
        <f t="shared" ref="L206:L207" si="78">K206/F206</f>
        <v>0.23214285714285715</v>
      </c>
      <c r="M206" s="208" t="s">
        <v>613</v>
      </c>
      <c r="N206" s="214">
        <v>42814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72</v>
      </c>
      <c r="B207" s="206">
        <v>42657</v>
      </c>
      <c r="C207" s="206"/>
      <c r="D207" s="207" t="s">
        <v>749</v>
      </c>
      <c r="E207" s="208" t="s">
        <v>645</v>
      </c>
      <c r="F207" s="209">
        <v>245</v>
      </c>
      <c r="G207" s="208"/>
      <c r="H207" s="208">
        <v>325.5</v>
      </c>
      <c r="I207" s="210">
        <v>330</v>
      </c>
      <c r="J207" s="211" t="s">
        <v>750</v>
      </c>
      <c r="K207" s="212">
        <f t="shared" si="77"/>
        <v>80.5</v>
      </c>
      <c r="L207" s="213">
        <f t="shared" si="78"/>
        <v>0.32857142857142857</v>
      </c>
      <c r="M207" s="208" t="s">
        <v>613</v>
      </c>
      <c r="N207" s="214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73</v>
      </c>
      <c r="B208" s="206">
        <v>42660</v>
      </c>
      <c r="C208" s="206"/>
      <c r="D208" s="207" t="s">
        <v>352</v>
      </c>
      <c r="E208" s="208" t="s">
        <v>645</v>
      </c>
      <c r="F208" s="209">
        <v>125</v>
      </c>
      <c r="G208" s="208"/>
      <c r="H208" s="208">
        <v>160</v>
      </c>
      <c r="I208" s="210">
        <v>160</v>
      </c>
      <c r="J208" s="211" t="s">
        <v>703</v>
      </c>
      <c r="K208" s="212">
        <f t="shared" si="77"/>
        <v>35</v>
      </c>
      <c r="L208" s="213">
        <v>0.28000000000000003</v>
      </c>
      <c r="M208" s="208" t="s">
        <v>613</v>
      </c>
      <c r="N208" s="214">
        <v>42803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74</v>
      </c>
      <c r="B209" s="206">
        <v>42660</v>
      </c>
      <c r="C209" s="206"/>
      <c r="D209" s="207" t="s">
        <v>484</v>
      </c>
      <c r="E209" s="208" t="s">
        <v>645</v>
      </c>
      <c r="F209" s="209">
        <v>114</v>
      </c>
      <c r="G209" s="208"/>
      <c r="H209" s="208">
        <v>145</v>
      </c>
      <c r="I209" s="210">
        <v>145</v>
      </c>
      <c r="J209" s="211" t="s">
        <v>703</v>
      </c>
      <c r="K209" s="212">
        <f t="shared" si="77"/>
        <v>31</v>
      </c>
      <c r="L209" s="213">
        <f t="shared" ref="L209:L211" si="79">K209/F209</f>
        <v>0.27192982456140352</v>
      </c>
      <c r="M209" s="208" t="s">
        <v>613</v>
      </c>
      <c r="N209" s="214">
        <v>42859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75</v>
      </c>
      <c r="B210" s="206">
        <v>42660</v>
      </c>
      <c r="C210" s="206"/>
      <c r="D210" s="207" t="s">
        <v>751</v>
      </c>
      <c r="E210" s="208" t="s">
        <v>645</v>
      </c>
      <c r="F210" s="209">
        <v>212</v>
      </c>
      <c r="G210" s="208"/>
      <c r="H210" s="208">
        <v>280</v>
      </c>
      <c r="I210" s="210">
        <v>276</v>
      </c>
      <c r="J210" s="211" t="s">
        <v>752</v>
      </c>
      <c r="K210" s="212">
        <f t="shared" si="77"/>
        <v>68</v>
      </c>
      <c r="L210" s="213">
        <f t="shared" si="79"/>
        <v>0.32075471698113206</v>
      </c>
      <c r="M210" s="208" t="s">
        <v>613</v>
      </c>
      <c r="N210" s="214">
        <v>42858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76</v>
      </c>
      <c r="B211" s="206">
        <v>42678</v>
      </c>
      <c r="C211" s="206"/>
      <c r="D211" s="207" t="s">
        <v>472</v>
      </c>
      <c r="E211" s="208" t="s">
        <v>645</v>
      </c>
      <c r="F211" s="209">
        <v>155</v>
      </c>
      <c r="G211" s="208"/>
      <c r="H211" s="208">
        <v>210</v>
      </c>
      <c r="I211" s="210">
        <v>210</v>
      </c>
      <c r="J211" s="211" t="s">
        <v>753</v>
      </c>
      <c r="K211" s="212">
        <f t="shared" si="77"/>
        <v>55</v>
      </c>
      <c r="L211" s="213">
        <f t="shared" si="79"/>
        <v>0.35483870967741937</v>
      </c>
      <c r="M211" s="208" t="s">
        <v>613</v>
      </c>
      <c r="N211" s="214">
        <v>42944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5">
        <v>77</v>
      </c>
      <c r="B212" s="216">
        <v>42710</v>
      </c>
      <c r="C212" s="216"/>
      <c r="D212" s="217" t="s">
        <v>754</v>
      </c>
      <c r="E212" s="218" t="s">
        <v>645</v>
      </c>
      <c r="F212" s="219">
        <v>150.5</v>
      </c>
      <c r="G212" s="219"/>
      <c r="H212" s="220">
        <v>72.5</v>
      </c>
      <c r="I212" s="220">
        <v>174</v>
      </c>
      <c r="J212" s="221" t="s">
        <v>755</v>
      </c>
      <c r="K212" s="222">
        <v>-78</v>
      </c>
      <c r="L212" s="223">
        <v>-0.51827242524916906</v>
      </c>
      <c r="M212" s="219" t="s">
        <v>626</v>
      </c>
      <c r="N212" s="216">
        <v>43333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78</v>
      </c>
      <c r="B213" s="206">
        <v>42712</v>
      </c>
      <c r="C213" s="206"/>
      <c r="D213" s="207" t="s">
        <v>756</v>
      </c>
      <c r="E213" s="208" t="s">
        <v>645</v>
      </c>
      <c r="F213" s="209">
        <v>380</v>
      </c>
      <c r="G213" s="208"/>
      <c r="H213" s="208">
        <v>478</v>
      </c>
      <c r="I213" s="210">
        <v>468</v>
      </c>
      <c r="J213" s="211" t="s">
        <v>703</v>
      </c>
      <c r="K213" s="212">
        <f t="shared" ref="K213:K215" si="80">H213-F213</f>
        <v>98</v>
      </c>
      <c r="L213" s="213">
        <f t="shared" ref="L213:L215" si="81">K213/F213</f>
        <v>0.25789473684210529</v>
      </c>
      <c r="M213" s="208" t="s">
        <v>613</v>
      </c>
      <c r="N213" s="214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79</v>
      </c>
      <c r="B214" s="206">
        <v>42734</v>
      </c>
      <c r="C214" s="206"/>
      <c r="D214" s="207" t="s">
        <v>110</v>
      </c>
      <c r="E214" s="208" t="s">
        <v>645</v>
      </c>
      <c r="F214" s="209">
        <v>305</v>
      </c>
      <c r="G214" s="208"/>
      <c r="H214" s="208">
        <v>375</v>
      </c>
      <c r="I214" s="210">
        <v>375</v>
      </c>
      <c r="J214" s="211" t="s">
        <v>703</v>
      </c>
      <c r="K214" s="212">
        <f t="shared" si="80"/>
        <v>70</v>
      </c>
      <c r="L214" s="213">
        <f t="shared" si="81"/>
        <v>0.22950819672131148</v>
      </c>
      <c r="M214" s="208" t="s">
        <v>613</v>
      </c>
      <c r="N214" s="214">
        <v>42768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80</v>
      </c>
      <c r="B215" s="206">
        <v>42739</v>
      </c>
      <c r="C215" s="206"/>
      <c r="D215" s="207" t="s">
        <v>96</v>
      </c>
      <c r="E215" s="208" t="s">
        <v>645</v>
      </c>
      <c r="F215" s="209">
        <v>99.5</v>
      </c>
      <c r="G215" s="208"/>
      <c r="H215" s="208">
        <v>158</v>
      </c>
      <c r="I215" s="210">
        <v>158</v>
      </c>
      <c r="J215" s="211" t="s">
        <v>703</v>
      </c>
      <c r="K215" s="212">
        <f t="shared" si="80"/>
        <v>58.5</v>
      </c>
      <c r="L215" s="213">
        <f t="shared" si="81"/>
        <v>0.5879396984924623</v>
      </c>
      <c r="M215" s="208" t="s">
        <v>613</v>
      </c>
      <c r="N215" s="214">
        <v>42898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81</v>
      </c>
      <c r="B216" s="206">
        <v>42739</v>
      </c>
      <c r="C216" s="206"/>
      <c r="D216" s="207" t="s">
        <v>96</v>
      </c>
      <c r="E216" s="208" t="s">
        <v>645</v>
      </c>
      <c r="F216" s="209">
        <v>99.5</v>
      </c>
      <c r="G216" s="208"/>
      <c r="H216" s="208">
        <v>158</v>
      </c>
      <c r="I216" s="210">
        <v>158</v>
      </c>
      <c r="J216" s="211" t="s">
        <v>703</v>
      </c>
      <c r="K216" s="212">
        <v>58.5</v>
      </c>
      <c r="L216" s="213">
        <v>0.58793969849246197</v>
      </c>
      <c r="M216" s="208" t="s">
        <v>613</v>
      </c>
      <c r="N216" s="214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82</v>
      </c>
      <c r="B217" s="206">
        <v>42786</v>
      </c>
      <c r="C217" s="206"/>
      <c r="D217" s="207" t="s">
        <v>187</v>
      </c>
      <c r="E217" s="208" t="s">
        <v>645</v>
      </c>
      <c r="F217" s="209">
        <v>140.5</v>
      </c>
      <c r="G217" s="208"/>
      <c r="H217" s="208">
        <v>220</v>
      </c>
      <c r="I217" s="210">
        <v>220</v>
      </c>
      <c r="J217" s="211" t="s">
        <v>703</v>
      </c>
      <c r="K217" s="212">
        <f>H217-F217</f>
        <v>79.5</v>
      </c>
      <c r="L217" s="213">
        <f>K217/F217</f>
        <v>0.5658362989323843</v>
      </c>
      <c r="M217" s="208" t="s">
        <v>613</v>
      </c>
      <c r="N217" s="214">
        <v>42864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83</v>
      </c>
      <c r="B218" s="206">
        <v>42786</v>
      </c>
      <c r="C218" s="206"/>
      <c r="D218" s="207" t="s">
        <v>757</v>
      </c>
      <c r="E218" s="208" t="s">
        <v>645</v>
      </c>
      <c r="F218" s="209">
        <v>202.5</v>
      </c>
      <c r="G218" s="208"/>
      <c r="H218" s="208">
        <v>234</v>
      </c>
      <c r="I218" s="210">
        <v>234</v>
      </c>
      <c r="J218" s="211" t="s">
        <v>703</v>
      </c>
      <c r="K218" s="212">
        <v>31.5</v>
      </c>
      <c r="L218" s="213">
        <v>0.155555555555556</v>
      </c>
      <c r="M218" s="208" t="s">
        <v>613</v>
      </c>
      <c r="N218" s="214">
        <v>42836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84</v>
      </c>
      <c r="B219" s="206">
        <v>42818</v>
      </c>
      <c r="C219" s="206"/>
      <c r="D219" s="207" t="s">
        <v>758</v>
      </c>
      <c r="E219" s="208" t="s">
        <v>645</v>
      </c>
      <c r="F219" s="209">
        <v>300.5</v>
      </c>
      <c r="G219" s="208"/>
      <c r="H219" s="208">
        <v>417.5</v>
      </c>
      <c r="I219" s="210">
        <v>420</v>
      </c>
      <c r="J219" s="211" t="s">
        <v>759</v>
      </c>
      <c r="K219" s="212">
        <f>H219-F219</f>
        <v>117</v>
      </c>
      <c r="L219" s="213">
        <f>K219/F219</f>
        <v>0.38935108153078202</v>
      </c>
      <c r="M219" s="208" t="s">
        <v>613</v>
      </c>
      <c r="N219" s="214">
        <v>43070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85</v>
      </c>
      <c r="B220" s="206">
        <v>42818</v>
      </c>
      <c r="C220" s="206"/>
      <c r="D220" s="207" t="s">
        <v>733</v>
      </c>
      <c r="E220" s="208" t="s">
        <v>645</v>
      </c>
      <c r="F220" s="209">
        <v>850</v>
      </c>
      <c r="G220" s="208"/>
      <c r="H220" s="208">
        <v>1042.5</v>
      </c>
      <c r="I220" s="210">
        <v>1023</v>
      </c>
      <c r="J220" s="211" t="s">
        <v>760</v>
      </c>
      <c r="K220" s="212">
        <v>192.5</v>
      </c>
      <c r="L220" s="213">
        <v>0.22647058823529401</v>
      </c>
      <c r="M220" s="208" t="s">
        <v>613</v>
      </c>
      <c r="N220" s="214">
        <v>42830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86</v>
      </c>
      <c r="B221" s="206">
        <v>42830</v>
      </c>
      <c r="C221" s="206"/>
      <c r="D221" s="207" t="s">
        <v>503</v>
      </c>
      <c r="E221" s="208" t="s">
        <v>645</v>
      </c>
      <c r="F221" s="209">
        <v>785</v>
      </c>
      <c r="G221" s="208"/>
      <c r="H221" s="208">
        <v>930</v>
      </c>
      <c r="I221" s="210">
        <v>920</v>
      </c>
      <c r="J221" s="211" t="s">
        <v>761</v>
      </c>
      <c r="K221" s="212">
        <f>H221-F221</f>
        <v>145</v>
      </c>
      <c r="L221" s="213">
        <f>K221/F221</f>
        <v>0.18471337579617833</v>
      </c>
      <c r="M221" s="208" t="s">
        <v>613</v>
      </c>
      <c r="N221" s="214">
        <v>42976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5">
        <v>87</v>
      </c>
      <c r="B222" s="216">
        <v>42831</v>
      </c>
      <c r="C222" s="216"/>
      <c r="D222" s="217" t="s">
        <v>762</v>
      </c>
      <c r="E222" s="218" t="s">
        <v>645</v>
      </c>
      <c r="F222" s="219">
        <v>40</v>
      </c>
      <c r="G222" s="219"/>
      <c r="H222" s="220">
        <v>13.1</v>
      </c>
      <c r="I222" s="220">
        <v>60</v>
      </c>
      <c r="J222" s="221" t="s">
        <v>763</v>
      </c>
      <c r="K222" s="222">
        <v>-26.9</v>
      </c>
      <c r="L222" s="223">
        <v>-0.67249999999999999</v>
      </c>
      <c r="M222" s="219" t="s">
        <v>626</v>
      </c>
      <c r="N222" s="216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88</v>
      </c>
      <c r="B223" s="206">
        <v>42837</v>
      </c>
      <c r="C223" s="206"/>
      <c r="D223" s="207" t="s">
        <v>95</v>
      </c>
      <c r="E223" s="208" t="s">
        <v>645</v>
      </c>
      <c r="F223" s="209">
        <v>289.5</v>
      </c>
      <c r="G223" s="208"/>
      <c r="H223" s="208">
        <v>354</v>
      </c>
      <c r="I223" s="210">
        <v>360</v>
      </c>
      <c r="J223" s="211" t="s">
        <v>764</v>
      </c>
      <c r="K223" s="212">
        <f t="shared" ref="K223:K231" si="82">H223-F223</f>
        <v>64.5</v>
      </c>
      <c r="L223" s="213">
        <f t="shared" ref="L223:L231" si="83">K223/F223</f>
        <v>0.22279792746113988</v>
      </c>
      <c r="M223" s="208" t="s">
        <v>613</v>
      </c>
      <c r="N223" s="214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89</v>
      </c>
      <c r="B224" s="206">
        <v>42845</v>
      </c>
      <c r="C224" s="206"/>
      <c r="D224" s="207" t="s">
        <v>439</v>
      </c>
      <c r="E224" s="208" t="s">
        <v>645</v>
      </c>
      <c r="F224" s="209">
        <v>700</v>
      </c>
      <c r="G224" s="208"/>
      <c r="H224" s="208">
        <v>840</v>
      </c>
      <c r="I224" s="210">
        <v>840</v>
      </c>
      <c r="J224" s="211" t="s">
        <v>765</v>
      </c>
      <c r="K224" s="212">
        <f t="shared" si="82"/>
        <v>140</v>
      </c>
      <c r="L224" s="213">
        <f t="shared" si="83"/>
        <v>0.2</v>
      </c>
      <c r="M224" s="208" t="s">
        <v>613</v>
      </c>
      <c r="N224" s="214">
        <v>42893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90</v>
      </c>
      <c r="B225" s="206">
        <v>42887</v>
      </c>
      <c r="C225" s="206"/>
      <c r="D225" s="207" t="s">
        <v>766</v>
      </c>
      <c r="E225" s="208" t="s">
        <v>645</v>
      </c>
      <c r="F225" s="209">
        <v>130</v>
      </c>
      <c r="G225" s="208"/>
      <c r="H225" s="208">
        <v>144.25</v>
      </c>
      <c r="I225" s="210">
        <v>170</v>
      </c>
      <c r="J225" s="211" t="s">
        <v>767</v>
      </c>
      <c r="K225" s="212">
        <f t="shared" si="82"/>
        <v>14.25</v>
      </c>
      <c r="L225" s="213">
        <f t="shared" si="83"/>
        <v>0.10961538461538461</v>
      </c>
      <c r="M225" s="208" t="s">
        <v>613</v>
      </c>
      <c r="N225" s="214">
        <v>43675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91</v>
      </c>
      <c r="B226" s="206">
        <v>42901</v>
      </c>
      <c r="C226" s="206"/>
      <c r="D226" s="207" t="s">
        <v>768</v>
      </c>
      <c r="E226" s="208" t="s">
        <v>645</v>
      </c>
      <c r="F226" s="209">
        <v>214.5</v>
      </c>
      <c r="G226" s="208"/>
      <c r="H226" s="208">
        <v>262</v>
      </c>
      <c r="I226" s="210">
        <v>262</v>
      </c>
      <c r="J226" s="211" t="s">
        <v>769</v>
      </c>
      <c r="K226" s="212">
        <f t="shared" si="82"/>
        <v>47.5</v>
      </c>
      <c r="L226" s="213">
        <f t="shared" si="83"/>
        <v>0.22144522144522144</v>
      </c>
      <c r="M226" s="208" t="s">
        <v>613</v>
      </c>
      <c r="N226" s="214">
        <v>42977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6">
        <v>92</v>
      </c>
      <c r="B227" s="237">
        <v>42933</v>
      </c>
      <c r="C227" s="237"/>
      <c r="D227" s="238" t="s">
        <v>770</v>
      </c>
      <c r="E227" s="239" t="s">
        <v>645</v>
      </c>
      <c r="F227" s="240">
        <v>370</v>
      </c>
      <c r="G227" s="239"/>
      <c r="H227" s="239">
        <v>447.5</v>
      </c>
      <c r="I227" s="241">
        <v>450</v>
      </c>
      <c r="J227" s="242" t="s">
        <v>703</v>
      </c>
      <c r="K227" s="212">
        <f t="shared" si="82"/>
        <v>77.5</v>
      </c>
      <c r="L227" s="243">
        <f t="shared" si="83"/>
        <v>0.20945945945945946</v>
      </c>
      <c r="M227" s="239" t="s">
        <v>613</v>
      </c>
      <c r="N227" s="244">
        <v>43035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6">
        <v>93</v>
      </c>
      <c r="B228" s="237">
        <v>42943</v>
      </c>
      <c r="C228" s="237"/>
      <c r="D228" s="238" t="s">
        <v>185</v>
      </c>
      <c r="E228" s="239" t="s">
        <v>645</v>
      </c>
      <c r="F228" s="240">
        <v>657.5</v>
      </c>
      <c r="G228" s="239"/>
      <c r="H228" s="239">
        <v>825</v>
      </c>
      <c r="I228" s="241">
        <v>820</v>
      </c>
      <c r="J228" s="242" t="s">
        <v>703</v>
      </c>
      <c r="K228" s="212">
        <f t="shared" si="82"/>
        <v>167.5</v>
      </c>
      <c r="L228" s="243">
        <f t="shared" si="83"/>
        <v>0.25475285171102663</v>
      </c>
      <c r="M228" s="239" t="s">
        <v>613</v>
      </c>
      <c r="N228" s="244">
        <v>43090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94</v>
      </c>
      <c r="B229" s="206">
        <v>42964</v>
      </c>
      <c r="C229" s="206"/>
      <c r="D229" s="207" t="s">
        <v>370</v>
      </c>
      <c r="E229" s="208" t="s">
        <v>645</v>
      </c>
      <c r="F229" s="209">
        <v>605</v>
      </c>
      <c r="G229" s="208"/>
      <c r="H229" s="208">
        <v>750</v>
      </c>
      <c r="I229" s="210">
        <v>750</v>
      </c>
      <c r="J229" s="211" t="s">
        <v>761</v>
      </c>
      <c r="K229" s="212">
        <f t="shared" si="82"/>
        <v>145</v>
      </c>
      <c r="L229" s="213">
        <f t="shared" si="83"/>
        <v>0.23966942148760331</v>
      </c>
      <c r="M229" s="208" t="s">
        <v>613</v>
      </c>
      <c r="N229" s="214">
        <v>43027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5">
        <v>95</v>
      </c>
      <c r="B230" s="216">
        <v>42979</v>
      </c>
      <c r="C230" s="216"/>
      <c r="D230" s="224" t="s">
        <v>771</v>
      </c>
      <c r="E230" s="219" t="s">
        <v>645</v>
      </c>
      <c r="F230" s="219">
        <v>255</v>
      </c>
      <c r="G230" s="220"/>
      <c r="H230" s="220">
        <v>217.25</v>
      </c>
      <c r="I230" s="220">
        <v>320</v>
      </c>
      <c r="J230" s="221" t="s">
        <v>772</v>
      </c>
      <c r="K230" s="222">
        <f t="shared" si="82"/>
        <v>-37.75</v>
      </c>
      <c r="L230" s="225">
        <f t="shared" si="83"/>
        <v>-0.14803921568627451</v>
      </c>
      <c r="M230" s="219" t="s">
        <v>626</v>
      </c>
      <c r="N230" s="216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96</v>
      </c>
      <c r="B231" s="206">
        <v>42997</v>
      </c>
      <c r="C231" s="206"/>
      <c r="D231" s="207" t="s">
        <v>773</v>
      </c>
      <c r="E231" s="208" t="s">
        <v>645</v>
      </c>
      <c r="F231" s="209">
        <v>215</v>
      </c>
      <c r="G231" s="208"/>
      <c r="H231" s="208">
        <v>258</v>
      </c>
      <c r="I231" s="210">
        <v>258</v>
      </c>
      <c r="J231" s="211" t="s">
        <v>703</v>
      </c>
      <c r="K231" s="212">
        <f t="shared" si="82"/>
        <v>43</v>
      </c>
      <c r="L231" s="213">
        <f t="shared" si="83"/>
        <v>0.2</v>
      </c>
      <c r="M231" s="208" t="s">
        <v>613</v>
      </c>
      <c r="N231" s="214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97</v>
      </c>
      <c r="B232" s="206">
        <v>42997</v>
      </c>
      <c r="C232" s="206"/>
      <c r="D232" s="207" t="s">
        <v>773</v>
      </c>
      <c r="E232" s="208" t="s">
        <v>645</v>
      </c>
      <c r="F232" s="209">
        <v>215</v>
      </c>
      <c r="G232" s="208"/>
      <c r="H232" s="208">
        <v>258</v>
      </c>
      <c r="I232" s="210">
        <v>258</v>
      </c>
      <c r="J232" s="242" t="s">
        <v>703</v>
      </c>
      <c r="K232" s="212">
        <v>43</v>
      </c>
      <c r="L232" s="213">
        <v>0.2</v>
      </c>
      <c r="M232" s="208" t="s">
        <v>613</v>
      </c>
      <c r="N232" s="214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6">
        <v>98</v>
      </c>
      <c r="B233" s="237">
        <v>42998</v>
      </c>
      <c r="C233" s="237"/>
      <c r="D233" s="238" t="s">
        <v>774</v>
      </c>
      <c r="E233" s="239" t="s">
        <v>645</v>
      </c>
      <c r="F233" s="209">
        <v>75</v>
      </c>
      <c r="G233" s="239"/>
      <c r="H233" s="239">
        <v>90</v>
      </c>
      <c r="I233" s="241">
        <v>90</v>
      </c>
      <c r="J233" s="211" t="s">
        <v>775</v>
      </c>
      <c r="K233" s="212">
        <f t="shared" ref="K233:K238" si="84">H233-F233</f>
        <v>15</v>
      </c>
      <c r="L233" s="213">
        <f t="shared" ref="L233:L238" si="85">K233/F233</f>
        <v>0.2</v>
      </c>
      <c r="M233" s="208" t="s">
        <v>613</v>
      </c>
      <c r="N233" s="214">
        <v>43019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6">
        <v>99</v>
      </c>
      <c r="B234" s="237">
        <v>43011</v>
      </c>
      <c r="C234" s="237"/>
      <c r="D234" s="238" t="s">
        <v>628</v>
      </c>
      <c r="E234" s="239" t="s">
        <v>645</v>
      </c>
      <c r="F234" s="240">
        <v>315</v>
      </c>
      <c r="G234" s="239"/>
      <c r="H234" s="239">
        <v>392</v>
      </c>
      <c r="I234" s="241">
        <v>384</v>
      </c>
      <c r="J234" s="242" t="s">
        <v>776</v>
      </c>
      <c r="K234" s="212">
        <f t="shared" si="84"/>
        <v>77</v>
      </c>
      <c r="L234" s="243">
        <f t="shared" si="85"/>
        <v>0.24444444444444444</v>
      </c>
      <c r="M234" s="239" t="s">
        <v>613</v>
      </c>
      <c r="N234" s="244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6">
        <v>100</v>
      </c>
      <c r="B235" s="237">
        <v>43013</v>
      </c>
      <c r="C235" s="237"/>
      <c r="D235" s="238" t="s">
        <v>477</v>
      </c>
      <c r="E235" s="239" t="s">
        <v>645</v>
      </c>
      <c r="F235" s="240">
        <v>145</v>
      </c>
      <c r="G235" s="239"/>
      <c r="H235" s="239">
        <v>179</v>
      </c>
      <c r="I235" s="241">
        <v>180</v>
      </c>
      <c r="J235" s="242" t="s">
        <v>777</v>
      </c>
      <c r="K235" s="212">
        <f t="shared" si="84"/>
        <v>34</v>
      </c>
      <c r="L235" s="243">
        <f t="shared" si="85"/>
        <v>0.23448275862068965</v>
      </c>
      <c r="M235" s="239" t="s">
        <v>613</v>
      </c>
      <c r="N235" s="244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101</v>
      </c>
      <c r="B236" s="237">
        <v>43014</v>
      </c>
      <c r="C236" s="237"/>
      <c r="D236" s="238" t="s">
        <v>342</v>
      </c>
      <c r="E236" s="239" t="s">
        <v>645</v>
      </c>
      <c r="F236" s="240">
        <v>256</v>
      </c>
      <c r="G236" s="239"/>
      <c r="H236" s="239">
        <v>323</v>
      </c>
      <c r="I236" s="241">
        <v>320</v>
      </c>
      <c r="J236" s="242" t="s">
        <v>703</v>
      </c>
      <c r="K236" s="212">
        <f t="shared" si="84"/>
        <v>67</v>
      </c>
      <c r="L236" s="243">
        <f t="shared" si="85"/>
        <v>0.26171875</v>
      </c>
      <c r="M236" s="239" t="s">
        <v>613</v>
      </c>
      <c r="N236" s="244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6">
        <v>102</v>
      </c>
      <c r="B237" s="237">
        <v>43017</v>
      </c>
      <c r="C237" s="237"/>
      <c r="D237" s="238" t="s">
        <v>360</v>
      </c>
      <c r="E237" s="239" t="s">
        <v>645</v>
      </c>
      <c r="F237" s="240">
        <v>137.5</v>
      </c>
      <c r="G237" s="239"/>
      <c r="H237" s="239">
        <v>184</v>
      </c>
      <c r="I237" s="241">
        <v>183</v>
      </c>
      <c r="J237" s="242" t="s">
        <v>778</v>
      </c>
      <c r="K237" s="212">
        <f t="shared" si="84"/>
        <v>46.5</v>
      </c>
      <c r="L237" s="243">
        <f t="shared" si="85"/>
        <v>0.33818181818181819</v>
      </c>
      <c r="M237" s="239" t="s">
        <v>613</v>
      </c>
      <c r="N237" s="244">
        <v>43108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103</v>
      </c>
      <c r="B238" s="237">
        <v>43018</v>
      </c>
      <c r="C238" s="237"/>
      <c r="D238" s="238" t="s">
        <v>779</v>
      </c>
      <c r="E238" s="239" t="s">
        <v>645</v>
      </c>
      <c r="F238" s="240">
        <v>125.5</v>
      </c>
      <c r="G238" s="239"/>
      <c r="H238" s="239">
        <v>158</v>
      </c>
      <c r="I238" s="241">
        <v>155</v>
      </c>
      <c r="J238" s="242" t="s">
        <v>780</v>
      </c>
      <c r="K238" s="212">
        <f t="shared" si="84"/>
        <v>32.5</v>
      </c>
      <c r="L238" s="243">
        <f t="shared" si="85"/>
        <v>0.25896414342629481</v>
      </c>
      <c r="M238" s="239" t="s">
        <v>613</v>
      </c>
      <c r="N238" s="244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6">
        <v>104</v>
      </c>
      <c r="B239" s="237">
        <v>43018</v>
      </c>
      <c r="C239" s="237"/>
      <c r="D239" s="238" t="s">
        <v>781</v>
      </c>
      <c r="E239" s="239" t="s">
        <v>645</v>
      </c>
      <c r="F239" s="240">
        <v>895</v>
      </c>
      <c r="G239" s="239"/>
      <c r="H239" s="239">
        <v>1122.5</v>
      </c>
      <c r="I239" s="241">
        <v>1078</v>
      </c>
      <c r="J239" s="242" t="s">
        <v>782</v>
      </c>
      <c r="K239" s="212">
        <v>227.5</v>
      </c>
      <c r="L239" s="243">
        <v>0.25418994413407803</v>
      </c>
      <c r="M239" s="239" t="s">
        <v>613</v>
      </c>
      <c r="N239" s="244">
        <v>43117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105</v>
      </c>
      <c r="B240" s="237">
        <v>43020</v>
      </c>
      <c r="C240" s="237"/>
      <c r="D240" s="238" t="s">
        <v>351</v>
      </c>
      <c r="E240" s="239" t="s">
        <v>645</v>
      </c>
      <c r="F240" s="240">
        <v>525</v>
      </c>
      <c r="G240" s="239"/>
      <c r="H240" s="239">
        <v>629</v>
      </c>
      <c r="I240" s="241">
        <v>629</v>
      </c>
      <c r="J240" s="242" t="s">
        <v>703</v>
      </c>
      <c r="K240" s="212">
        <v>104</v>
      </c>
      <c r="L240" s="243">
        <v>0.19809523809523799</v>
      </c>
      <c r="M240" s="239" t="s">
        <v>613</v>
      </c>
      <c r="N240" s="244">
        <v>43119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106</v>
      </c>
      <c r="B241" s="237">
        <v>43046</v>
      </c>
      <c r="C241" s="237"/>
      <c r="D241" s="238" t="s">
        <v>397</v>
      </c>
      <c r="E241" s="239" t="s">
        <v>645</v>
      </c>
      <c r="F241" s="240">
        <v>740</v>
      </c>
      <c r="G241" s="239"/>
      <c r="H241" s="239">
        <v>892.5</v>
      </c>
      <c r="I241" s="241">
        <v>900</v>
      </c>
      <c r="J241" s="242" t="s">
        <v>783</v>
      </c>
      <c r="K241" s="212">
        <f t="shared" ref="K241:K243" si="86">H241-F241</f>
        <v>152.5</v>
      </c>
      <c r="L241" s="243">
        <f t="shared" ref="L241:L243" si="87">K241/F241</f>
        <v>0.20608108108108109</v>
      </c>
      <c r="M241" s="239" t="s">
        <v>613</v>
      </c>
      <c r="N241" s="244">
        <v>43052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5">
        <v>107</v>
      </c>
      <c r="B242" s="206">
        <v>43073</v>
      </c>
      <c r="C242" s="206"/>
      <c r="D242" s="207" t="s">
        <v>784</v>
      </c>
      <c r="E242" s="208" t="s">
        <v>645</v>
      </c>
      <c r="F242" s="209">
        <v>118.5</v>
      </c>
      <c r="G242" s="208"/>
      <c r="H242" s="208">
        <v>143.5</v>
      </c>
      <c r="I242" s="210">
        <v>145</v>
      </c>
      <c r="J242" s="211" t="s">
        <v>635</v>
      </c>
      <c r="K242" s="212">
        <f t="shared" si="86"/>
        <v>25</v>
      </c>
      <c r="L242" s="213">
        <f t="shared" si="87"/>
        <v>0.2109704641350211</v>
      </c>
      <c r="M242" s="208" t="s">
        <v>613</v>
      </c>
      <c r="N242" s="214">
        <v>43097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5">
        <v>108</v>
      </c>
      <c r="B243" s="216">
        <v>43090</v>
      </c>
      <c r="C243" s="216"/>
      <c r="D243" s="217" t="s">
        <v>445</v>
      </c>
      <c r="E243" s="218" t="s">
        <v>645</v>
      </c>
      <c r="F243" s="219">
        <v>715</v>
      </c>
      <c r="G243" s="219"/>
      <c r="H243" s="220">
        <v>500</v>
      </c>
      <c r="I243" s="220">
        <v>872</v>
      </c>
      <c r="J243" s="221" t="s">
        <v>785</v>
      </c>
      <c r="K243" s="222">
        <f t="shared" si="86"/>
        <v>-215</v>
      </c>
      <c r="L243" s="223">
        <f t="shared" si="87"/>
        <v>-0.30069930069930068</v>
      </c>
      <c r="M243" s="219" t="s">
        <v>626</v>
      </c>
      <c r="N243" s="216">
        <v>43670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109</v>
      </c>
      <c r="B244" s="206">
        <v>43098</v>
      </c>
      <c r="C244" s="206"/>
      <c r="D244" s="207" t="s">
        <v>628</v>
      </c>
      <c r="E244" s="208" t="s">
        <v>645</v>
      </c>
      <c r="F244" s="209">
        <v>435</v>
      </c>
      <c r="G244" s="208"/>
      <c r="H244" s="208">
        <v>542.5</v>
      </c>
      <c r="I244" s="210">
        <v>539</v>
      </c>
      <c r="J244" s="211" t="s">
        <v>703</v>
      </c>
      <c r="K244" s="212">
        <v>107.5</v>
      </c>
      <c r="L244" s="213">
        <v>0.247126436781609</v>
      </c>
      <c r="M244" s="208" t="s">
        <v>613</v>
      </c>
      <c r="N244" s="214">
        <v>43206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110</v>
      </c>
      <c r="B245" s="206">
        <v>43098</v>
      </c>
      <c r="C245" s="206"/>
      <c r="D245" s="207" t="s">
        <v>584</v>
      </c>
      <c r="E245" s="208" t="s">
        <v>645</v>
      </c>
      <c r="F245" s="209">
        <v>885</v>
      </c>
      <c r="G245" s="208"/>
      <c r="H245" s="208">
        <v>1090</v>
      </c>
      <c r="I245" s="210">
        <v>1084</v>
      </c>
      <c r="J245" s="211" t="s">
        <v>703</v>
      </c>
      <c r="K245" s="212">
        <v>205</v>
      </c>
      <c r="L245" s="213">
        <v>0.23163841807909599</v>
      </c>
      <c r="M245" s="208" t="s">
        <v>613</v>
      </c>
      <c r="N245" s="214">
        <v>43213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5">
        <v>111</v>
      </c>
      <c r="B246" s="246">
        <v>43192</v>
      </c>
      <c r="C246" s="246"/>
      <c r="D246" s="224" t="s">
        <v>786</v>
      </c>
      <c r="E246" s="219" t="s">
        <v>645</v>
      </c>
      <c r="F246" s="247">
        <v>478.5</v>
      </c>
      <c r="G246" s="219"/>
      <c r="H246" s="219">
        <v>442</v>
      </c>
      <c r="I246" s="220">
        <v>613</v>
      </c>
      <c r="J246" s="221" t="s">
        <v>787</v>
      </c>
      <c r="K246" s="222">
        <f t="shared" ref="K246:K249" si="88">H246-F246</f>
        <v>-36.5</v>
      </c>
      <c r="L246" s="223">
        <f t="shared" ref="L246:L249" si="89">K246/F246</f>
        <v>-7.6280041797283177E-2</v>
      </c>
      <c r="M246" s="219" t="s">
        <v>626</v>
      </c>
      <c r="N246" s="216">
        <v>43762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5">
        <v>112</v>
      </c>
      <c r="B247" s="216">
        <v>43194</v>
      </c>
      <c r="C247" s="216"/>
      <c r="D247" s="217" t="s">
        <v>788</v>
      </c>
      <c r="E247" s="218" t="s">
        <v>645</v>
      </c>
      <c r="F247" s="219">
        <f>141.5-7.3</f>
        <v>134.19999999999999</v>
      </c>
      <c r="G247" s="219"/>
      <c r="H247" s="220">
        <v>77</v>
      </c>
      <c r="I247" s="220">
        <v>180</v>
      </c>
      <c r="J247" s="221" t="s">
        <v>789</v>
      </c>
      <c r="K247" s="222">
        <f t="shared" si="88"/>
        <v>-57.199999999999989</v>
      </c>
      <c r="L247" s="223">
        <f t="shared" si="89"/>
        <v>-0.42622950819672129</v>
      </c>
      <c r="M247" s="219" t="s">
        <v>626</v>
      </c>
      <c r="N247" s="216">
        <v>43522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5">
        <v>113</v>
      </c>
      <c r="B248" s="216">
        <v>43209</v>
      </c>
      <c r="C248" s="216"/>
      <c r="D248" s="217" t="s">
        <v>790</v>
      </c>
      <c r="E248" s="218" t="s">
        <v>645</v>
      </c>
      <c r="F248" s="219">
        <v>430</v>
      </c>
      <c r="G248" s="219"/>
      <c r="H248" s="220">
        <v>220</v>
      </c>
      <c r="I248" s="220">
        <v>537</v>
      </c>
      <c r="J248" s="221" t="s">
        <v>791</v>
      </c>
      <c r="K248" s="222">
        <f t="shared" si="88"/>
        <v>-210</v>
      </c>
      <c r="L248" s="223">
        <f t="shared" si="89"/>
        <v>-0.48837209302325579</v>
      </c>
      <c r="M248" s="219" t="s">
        <v>626</v>
      </c>
      <c r="N248" s="216">
        <v>43252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114</v>
      </c>
      <c r="B249" s="237">
        <v>43220</v>
      </c>
      <c r="C249" s="237"/>
      <c r="D249" s="238" t="s">
        <v>398</v>
      </c>
      <c r="E249" s="239" t="s">
        <v>645</v>
      </c>
      <c r="F249" s="239">
        <v>153.5</v>
      </c>
      <c r="G249" s="239"/>
      <c r="H249" s="239">
        <v>196</v>
      </c>
      <c r="I249" s="241">
        <v>196</v>
      </c>
      <c r="J249" s="211" t="s">
        <v>792</v>
      </c>
      <c r="K249" s="212">
        <f t="shared" si="88"/>
        <v>42.5</v>
      </c>
      <c r="L249" s="213">
        <f t="shared" si="89"/>
        <v>0.27687296416938112</v>
      </c>
      <c r="M249" s="208" t="s">
        <v>613</v>
      </c>
      <c r="N249" s="214">
        <v>43605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5">
        <v>115</v>
      </c>
      <c r="B250" s="216">
        <v>43306</v>
      </c>
      <c r="C250" s="216"/>
      <c r="D250" s="217" t="s">
        <v>762</v>
      </c>
      <c r="E250" s="218" t="s">
        <v>645</v>
      </c>
      <c r="F250" s="219">
        <v>27.5</v>
      </c>
      <c r="G250" s="219"/>
      <c r="H250" s="220">
        <v>13.1</v>
      </c>
      <c r="I250" s="220">
        <v>60</v>
      </c>
      <c r="J250" s="221" t="s">
        <v>793</v>
      </c>
      <c r="K250" s="222">
        <v>-14.4</v>
      </c>
      <c r="L250" s="223">
        <v>-0.52363636363636401</v>
      </c>
      <c r="M250" s="219" t="s">
        <v>626</v>
      </c>
      <c r="N250" s="216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5">
        <v>116</v>
      </c>
      <c r="B251" s="246">
        <v>43318</v>
      </c>
      <c r="C251" s="246"/>
      <c r="D251" s="224" t="s">
        <v>794</v>
      </c>
      <c r="E251" s="219" t="s">
        <v>645</v>
      </c>
      <c r="F251" s="219">
        <v>148.5</v>
      </c>
      <c r="G251" s="219"/>
      <c r="H251" s="219">
        <v>102</v>
      </c>
      <c r="I251" s="220">
        <v>182</v>
      </c>
      <c r="J251" s="221" t="s">
        <v>795</v>
      </c>
      <c r="K251" s="222">
        <f>H251-F251</f>
        <v>-46.5</v>
      </c>
      <c r="L251" s="223">
        <f>K251/F251</f>
        <v>-0.31313131313131315</v>
      </c>
      <c r="M251" s="219" t="s">
        <v>626</v>
      </c>
      <c r="N251" s="216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5">
        <v>117</v>
      </c>
      <c r="B252" s="206">
        <v>43335</v>
      </c>
      <c r="C252" s="206"/>
      <c r="D252" s="207" t="s">
        <v>796</v>
      </c>
      <c r="E252" s="208" t="s">
        <v>645</v>
      </c>
      <c r="F252" s="239">
        <v>285</v>
      </c>
      <c r="G252" s="208"/>
      <c r="H252" s="208">
        <v>355</v>
      </c>
      <c r="I252" s="210">
        <v>364</v>
      </c>
      <c r="J252" s="211" t="s">
        <v>797</v>
      </c>
      <c r="K252" s="212">
        <v>70</v>
      </c>
      <c r="L252" s="213">
        <v>0.24561403508771901</v>
      </c>
      <c r="M252" s="208" t="s">
        <v>613</v>
      </c>
      <c r="N252" s="214">
        <v>43455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5">
        <v>118</v>
      </c>
      <c r="B253" s="206">
        <v>43341</v>
      </c>
      <c r="C253" s="206"/>
      <c r="D253" s="207" t="s">
        <v>386</v>
      </c>
      <c r="E253" s="208" t="s">
        <v>645</v>
      </c>
      <c r="F253" s="239">
        <v>525</v>
      </c>
      <c r="G253" s="208"/>
      <c r="H253" s="208">
        <v>585</v>
      </c>
      <c r="I253" s="210">
        <v>635</v>
      </c>
      <c r="J253" s="211" t="s">
        <v>798</v>
      </c>
      <c r="K253" s="212">
        <f t="shared" ref="K253:K270" si="90">H253-F253</f>
        <v>60</v>
      </c>
      <c r="L253" s="213">
        <f t="shared" ref="L253:L270" si="91">K253/F253</f>
        <v>0.11428571428571428</v>
      </c>
      <c r="M253" s="208" t="s">
        <v>613</v>
      </c>
      <c r="N253" s="214">
        <v>43662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5">
        <v>119</v>
      </c>
      <c r="B254" s="206">
        <v>43395</v>
      </c>
      <c r="C254" s="206"/>
      <c r="D254" s="207" t="s">
        <v>370</v>
      </c>
      <c r="E254" s="208" t="s">
        <v>645</v>
      </c>
      <c r="F254" s="239">
        <v>475</v>
      </c>
      <c r="G254" s="208"/>
      <c r="H254" s="208">
        <v>574</v>
      </c>
      <c r="I254" s="210">
        <v>570</v>
      </c>
      <c r="J254" s="211" t="s">
        <v>703</v>
      </c>
      <c r="K254" s="212">
        <f t="shared" si="90"/>
        <v>99</v>
      </c>
      <c r="L254" s="213">
        <f t="shared" si="91"/>
        <v>0.20842105263157895</v>
      </c>
      <c r="M254" s="208" t="s">
        <v>613</v>
      </c>
      <c r="N254" s="214">
        <v>43403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6">
        <v>120</v>
      </c>
      <c r="B255" s="237">
        <v>43397</v>
      </c>
      <c r="C255" s="237"/>
      <c r="D255" s="238" t="s">
        <v>393</v>
      </c>
      <c r="E255" s="239" t="s">
        <v>645</v>
      </c>
      <c r="F255" s="239">
        <v>707.5</v>
      </c>
      <c r="G255" s="239"/>
      <c r="H255" s="239">
        <v>872</v>
      </c>
      <c r="I255" s="241">
        <v>872</v>
      </c>
      <c r="J255" s="242" t="s">
        <v>703</v>
      </c>
      <c r="K255" s="212">
        <f t="shared" si="90"/>
        <v>164.5</v>
      </c>
      <c r="L255" s="243">
        <f t="shared" si="91"/>
        <v>0.23250883392226149</v>
      </c>
      <c r="M255" s="239" t="s">
        <v>613</v>
      </c>
      <c r="N255" s="244">
        <v>43482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121</v>
      </c>
      <c r="B256" s="237">
        <v>43398</v>
      </c>
      <c r="C256" s="237"/>
      <c r="D256" s="238" t="s">
        <v>799</v>
      </c>
      <c r="E256" s="239" t="s">
        <v>645</v>
      </c>
      <c r="F256" s="239">
        <v>162</v>
      </c>
      <c r="G256" s="239"/>
      <c r="H256" s="239">
        <v>204</v>
      </c>
      <c r="I256" s="241">
        <v>209</v>
      </c>
      <c r="J256" s="242" t="s">
        <v>800</v>
      </c>
      <c r="K256" s="212">
        <f t="shared" si="90"/>
        <v>42</v>
      </c>
      <c r="L256" s="243">
        <f t="shared" si="91"/>
        <v>0.25925925925925924</v>
      </c>
      <c r="M256" s="239" t="s">
        <v>613</v>
      </c>
      <c r="N256" s="244">
        <v>43539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122</v>
      </c>
      <c r="B257" s="237">
        <v>43399</v>
      </c>
      <c r="C257" s="237"/>
      <c r="D257" s="238" t="s">
        <v>496</v>
      </c>
      <c r="E257" s="239" t="s">
        <v>645</v>
      </c>
      <c r="F257" s="239">
        <v>240</v>
      </c>
      <c r="G257" s="239"/>
      <c r="H257" s="239">
        <v>297</v>
      </c>
      <c r="I257" s="241">
        <v>297</v>
      </c>
      <c r="J257" s="242" t="s">
        <v>703</v>
      </c>
      <c r="K257" s="248">
        <f t="shared" si="90"/>
        <v>57</v>
      </c>
      <c r="L257" s="243">
        <f t="shared" si="91"/>
        <v>0.23749999999999999</v>
      </c>
      <c r="M257" s="239" t="s">
        <v>613</v>
      </c>
      <c r="N257" s="244">
        <v>43417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5">
        <v>123</v>
      </c>
      <c r="B258" s="206">
        <v>43439</v>
      </c>
      <c r="C258" s="206"/>
      <c r="D258" s="207" t="s">
        <v>801</v>
      </c>
      <c r="E258" s="208" t="s">
        <v>645</v>
      </c>
      <c r="F258" s="208">
        <v>202.5</v>
      </c>
      <c r="G258" s="208"/>
      <c r="H258" s="208">
        <v>255</v>
      </c>
      <c r="I258" s="210">
        <v>252</v>
      </c>
      <c r="J258" s="211" t="s">
        <v>703</v>
      </c>
      <c r="K258" s="212">
        <f t="shared" si="90"/>
        <v>52.5</v>
      </c>
      <c r="L258" s="213">
        <f t="shared" si="91"/>
        <v>0.25925925925925924</v>
      </c>
      <c r="M258" s="208" t="s">
        <v>613</v>
      </c>
      <c r="N258" s="214">
        <v>43542</v>
      </c>
      <c r="O258" s="1"/>
      <c r="P258" s="1"/>
      <c r="Q258" s="1"/>
      <c r="R258" s="6" t="s">
        <v>802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124</v>
      </c>
      <c r="B259" s="237">
        <v>43465</v>
      </c>
      <c r="C259" s="206"/>
      <c r="D259" s="238" t="s">
        <v>426</v>
      </c>
      <c r="E259" s="239" t="s">
        <v>645</v>
      </c>
      <c r="F259" s="239">
        <v>710</v>
      </c>
      <c r="G259" s="239"/>
      <c r="H259" s="239">
        <v>866</v>
      </c>
      <c r="I259" s="241">
        <v>866</v>
      </c>
      <c r="J259" s="242" t="s">
        <v>703</v>
      </c>
      <c r="K259" s="212">
        <f t="shared" si="90"/>
        <v>156</v>
      </c>
      <c r="L259" s="213">
        <f t="shared" si="91"/>
        <v>0.21971830985915494</v>
      </c>
      <c r="M259" s="208" t="s">
        <v>613</v>
      </c>
      <c r="N259" s="214">
        <v>43553</v>
      </c>
      <c r="O259" s="1"/>
      <c r="P259" s="1"/>
      <c r="Q259" s="1"/>
      <c r="R259" s="6" t="s">
        <v>802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6">
        <v>125</v>
      </c>
      <c r="B260" s="237">
        <v>43522</v>
      </c>
      <c r="C260" s="237"/>
      <c r="D260" s="238" t="s">
        <v>154</v>
      </c>
      <c r="E260" s="239" t="s">
        <v>645</v>
      </c>
      <c r="F260" s="239">
        <v>337.25</v>
      </c>
      <c r="G260" s="239"/>
      <c r="H260" s="239">
        <v>398.5</v>
      </c>
      <c r="I260" s="241">
        <v>411</v>
      </c>
      <c r="J260" s="211" t="s">
        <v>803</v>
      </c>
      <c r="K260" s="212">
        <f t="shared" si="90"/>
        <v>61.25</v>
      </c>
      <c r="L260" s="213">
        <f t="shared" si="91"/>
        <v>0.1816160118606375</v>
      </c>
      <c r="M260" s="208" t="s">
        <v>613</v>
      </c>
      <c r="N260" s="214">
        <v>43760</v>
      </c>
      <c r="O260" s="1"/>
      <c r="P260" s="1"/>
      <c r="Q260" s="1"/>
      <c r="R260" s="6" t="s">
        <v>802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9">
        <v>126</v>
      </c>
      <c r="B261" s="250">
        <v>43559</v>
      </c>
      <c r="C261" s="250"/>
      <c r="D261" s="251" t="s">
        <v>804</v>
      </c>
      <c r="E261" s="252" t="s">
        <v>645</v>
      </c>
      <c r="F261" s="252">
        <v>130</v>
      </c>
      <c r="G261" s="252"/>
      <c r="H261" s="252">
        <v>65</v>
      </c>
      <c r="I261" s="253">
        <v>158</v>
      </c>
      <c r="J261" s="221" t="s">
        <v>805</v>
      </c>
      <c r="K261" s="222">
        <f t="shared" si="90"/>
        <v>-65</v>
      </c>
      <c r="L261" s="223">
        <f t="shared" si="91"/>
        <v>-0.5</v>
      </c>
      <c r="M261" s="219" t="s">
        <v>626</v>
      </c>
      <c r="N261" s="216">
        <v>43726</v>
      </c>
      <c r="O261" s="1"/>
      <c r="P261" s="1"/>
      <c r="Q261" s="1"/>
      <c r="R261" s="6" t="s">
        <v>806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127</v>
      </c>
      <c r="B262" s="237">
        <v>43017</v>
      </c>
      <c r="C262" s="237"/>
      <c r="D262" s="238" t="s">
        <v>187</v>
      </c>
      <c r="E262" s="239" t="s">
        <v>645</v>
      </c>
      <c r="F262" s="239">
        <v>141.5</v>
      </c>
      <c r="G262" s="239"/>
      <c r="H262" s="239">
        <v>183.5</v>
      </c>
      <c r="I262" s="241">
        <v>210</v>
      </c>
      <c r="J262" s="211" t="s">
        <v>800</v>
      </c>
      <c r="K262" s="212">
        <f t="shared" si="90"/>
        <v>42</v>
      </c>
      <c r="L262" s="213">
        <f t="shared" si="91"/>
        <v>0.29681978798586572</v>
      </c>
      <c r="M262" s="208" t="s">
        <v>613</v>
      </c>
      <c r="N262" s="214">
        <v>43042</v>
      </c>
      <c r="O262" s="1"/>
      <c r="P262" s="1"/>
      <c r="Q262" s="1"/>
      <c r="R262" s="6" t="s">
        <v>806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9">
        <v>128</v>
      </c>
      <c r="B263" s="250">
        <v>43074</v>
      </c>
      <c r="C263" s="250"/>
      <c r="D263" s="251" t="s">
        <v>807</v>
      </c>
      <c r="E263" s="252" t="s">
        <v>645</v>
      </c>
      <c r="F263" s="247">
        <v>172</v>
      </c>
      <c r="G263" s="252"/>
      <c r="H263" s="252">
        <v>155.25</v>
      </c>
      <c r="I263" s="253">
        <v>230</v>
      </c>
      <c r="J263" s="221" t="s">
        <v>808</v>
      </c>
      <c r="K263" s="222">
        <f t="shared" si="90"/>
        <v>-16.75</v>
      </c>
      <c r="L263" s="223">
        <f t="shared" si="91"/>
        <v>-9.7383720930232565E-2</v>
      </c>
      <c r="M263" s="219" t="s">
        <v>626</v>
      </c>
      <c r="N263" s="216">
        <v>43787</v>
      </c>
      <c r="O263" s="1"/>
      <c r="P263" s="1"/>
      <c r="Q263" s="1"/>
      <c r="R263" s="6" t="s">
        <v>806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129</v>
      </c>
      <c r="B264" s="237">
        <v>43398</v>
      </c>
      <c r="C264" s="237"/>
      <c r="D264" s="238" t="s">
        <v>109</v>
      </c>
      <c r="E264" s="239" t="s">
        <v>645</v>
      </c>
      <c r="F264" s="239">
        <v>698.5</v>
      </c>
      <c r="G264" s="239"/>
      <c r="H264" s="239">
        <v>890</v>
      </c>
      <c r="I264" s="241">
        <v>890</v>
      </c>
      <c r="J264" s="211" t="s">
        <v>809</v>
      </c>
      <c r="K264" s="212">
        <f t="shared" si="90"/>
        <v>191.5</v>
      </c>
      <c r="L264" s="213">
        <f t="shared" si="91"/>
        <v>0.27415891195418757</v>
      </c>
      <c r="M264" s="208" t="s">
        <v>613</v>
      </c>
      <c r="N264" s="214">
        <v>44328</v>
      </c>
      <c r="O264" s="1"/>
      <c r="P264" s="1"/>
      <c r="Q264" s="1"/>
      <c r="R264" s="6" t="s">
        <v>802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130</v>
      </c>
      <c r="B265" s="237">
        <v>42877</v>
      </c>
      <c r="C265" s="237"/>
      <c r="D265" s="238" t="s">
        <v>385</v>
      </c>
      <c r="E265" s="239" t="s">
        <v>645</v>
      </c>
      <c r="F265" s="239">
        <v>127.6</v>
      </c>
      <c r="G265" s="239"/>
      <c r="H265" s="239">
        <v>138</v>
      </c>
      <c r="I265" s="241">
        <v>190</v>
      </c>
      <c r="J265" s="211" t="s">
        <v>810</v>
      </c>
      <c r="K265" s="212">
        <f t="shared" si="90"/>
        <v>10.400000000000006</v>
      </c>
      <c r="L265" s="213">
        <f t="shared" si="91"/>
        <v>8.1504702194357417E-2</v>
      </c>
      <c r="M265" s="208" t="s">
        <v>613</v>
      </c>
      <c r="N265" s="214">
        <v>43774</v>
      </c>
      <c r="O265" s="1"/>
      <c r="P265" s="1"/>
      <c r="Q265" s="1"/>
      <c r="R265" s="6" t="s">
        <v>806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131</v>
      </c>
      <c r="B266" s="237">
        <v>43158</v>
      </c>
      <c r="C266" s="237"/>
      <c r="D266" s="238" t="s">
        <v>811</v>
      </c>
      <c r="E266" s="239" t="s">
        <v>645</v>
      </c>
      <c r="F266" s="239">
        <v>317</v>
      </c>
      <c r="G266" s="239"/>
      <c r="H266" s="239">
        <v>382.5</v>
      </c>
      <c r="I266" s="241">
        <v>398</v>
      </c>
      <c r="J266" s="211" t="s">
        <v>812</v>
      </c>
      <c r="K266" s="212">
        <f t="shared" si="90"/>
        <v>65.5</v>
      </c>
      <c r="L266" s="213">
        <f t="shared" si="91"/>
        <v>0.20662460567823343</v>
      </c>
      <c r="M266" s="208" t="s">
        <v>613</v>
      </c>
      <c r="N266" s="214">
        <v>44238</v>
      </c>
      <c r="O266" s="1"/>
      <c r="P266" s="1"/>
      <c r="Q266" s="1"/>
      <c r="R266" s="6" t="s">
        <v>806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9">
        <v>132</v>
      </c>
      <c r="B267" s="250">
        <v>43164</v>
      </c>
      <c r="C267" s="250"/>
      <c r="D267" s="251" t="s">
        <v>146</v>
      </c>
      <c r="E267" s="252" t="s">
        <v>645</v>
      </c>
      <c r="F267" s="247">
        <f>510-14.4</f>
        <v>495.6</v>
      </c>
      <c r="G267" s="252"/>
      <c r="H267" s="252">
        <v>350</v>
      </c>
      <c r="I267" s="253">
        <v>672</v>
      </c>
      <c r="J267" s="221" t="s">
        <v>813</v>
      </c>
      <c r="K267" s="222">
        <f t="shared" si="90"/>
        <v>-145.60000000000002</v>
      </c>
      <c r="L267" s="223">
        <f t="shared" si="91"/>
        <v>-0.29378531073446329</v>
      </c>
      <c r="M267" s="219" t="s">
        <v>626</v>
      </c>
      <c r="N267" s="216">
        <v>43887</v>
      </c>
      <c r="O267" s="1"/>
      <c r="P267" s="1"/>
      <c r="Q267" s="1"/>
      <c r="R267" s="6" t="s">
        <v>802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9">
        <v>133</v>
      </c>
      <c r="B268" s="250">
        <v>43237</v>
      </c>
      <c r="C268" s="250"/>
      <c r="D268" s="251" t="s">
        <v>488</v>
      </c>
      <c r="E268" s="252" t="s">
        <v>645</v>
      </c>
      <c r="F268" s="247">
        <v>230.3</v>
      </c>
      <c r="G268" s="252"/>
      <c r="H268" s="252">
        <v>102.5</v>
      </c>
      <c r="I268" s="253">
        <v>348</v>
      </c>
      <c r="J268" s="221" t="s">
        <v>814</v>
      </c>
      <c r="K268" s="222">
        <f t="shared" si="90"/>
        <v>-127.80000000000001</v>
      </c>
      <c r="L268" s="223">
        <f t="shared" si="91"/>
        <v>-0.55492835432045162</v>
      </c>
      <c r="M268" s="219" t="s">
        <v>626</v>
      </c>
      <c r="N268" s="216">
        <v>43896</v>
      </c>
      <c r="O268" s="1"/>
      <c r="P268" s="1"/>
      <c r="Q268" s="1"/>
      <c r="R268" s="6" t="s">
        <v>802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134</v>
      </c>
      <c r="B269" s="237">
        <v>43258</v>
      </c>
      <c r="C269" s="237"/>
      <c r="D269" s="238" t="s">
        <v>450</v>
      </c>
      <c r="E269" s="239" t="s">
        <v>645</v>
      </c>
      <c r="F269" s="239">
        <f>342.5-5.1</f>
        <v>337.4</v>
      </c>
      <c r="G269" s="239"/>
      <c r="H269" s="239">
        <v>412.5</v>
      </c>
      <c r="I269" s="241">
        <v>439</v>
      </c>
      <c r="J269" s="211" t="s">
        <v>815</v>
      </c>
      <c r="K269" s="212">
        <f t="shared" si="90"/>
        <v>75.100000000000023</v>
      </c>
      <c r="L269" s="213">
        <f t="shared" si="91"/>
        <v>0.22258446947243635</v>
      </c>
      <c r="M269" s="208" t="s">
        <v>613</v>
      </c>
      <c r="N269" s="214">
        <v>44230</v>
      </c>
      <c r="O269" s="1"/>
      <c r="P269" s="1"/>
      <c r="Q269" s="1"/>
      <c r="R269" s="6" t="s">
        <v>806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0">
        <v>135</v>
      </c>
      <c r="B270" s="229">
        <v>43285</v>
      </c>
      <c r="C270" s="229"/>
      <c r="D270" s="230" t="s">
        <v>56</v>
      </c>
      <c r="E270" s="231" t="s">
        <v>645</v>
      </c>
      <c r="F270" s="231">
        <f>127.5-5.53</f>
        <v>121.97</v>
      </c>
      <c r="G270" s="232"/>
      <c r="H270" s="232">
        <v>122.5</v>
      </c>
      <c r="I270" s="232">
        <v>170</v>
      </c>
      <c r="J270" s="233" t="s">
        <v>849</v>
      </c>
      <c r="K270" s="234">
        <f t="shared" si="90"/>
        <v>0.53000000000000114</v>
      </c>
      <c r="L270" s="235">
        <f t="shared" si="91"/>
        <v>4.3453308190538747E-3</v>
      </c>
      <c r="M270" s="231" t="s">
        <v>736</v>
      </c>
      <c r="N270" s="229">
        <v>44431</v>
      </c>
      <c r="O270" s="1"/>
      <c r="P270" s="1"/>
      <c r="Q270" s="1"/>
      <c r="R270" s="6" t="s">
        <v>802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9">
        <v>136</v>
      </c>
      <c r="B271" s="250">
        <v>43294</v>
      </c>
      <c r="C271" s="250"/>
      <c r="D271" s="251" t="s">
        <v>372</v>
      </c>
      <c r="E271" s="252" t="s">
        <v>645</v>
      </c>
      <c r="F271" s="247">
        <v>46.5</v>
      </c>
      <c r="G271" s="252"/>
      <c r="H271" s="252">
        <v>17</v>
      </c>
      <c r="I271" s="253">
        <v>59</v>
      </c>
      <c r="J271" s="221" t="s">
        <v>816</v>
      </c>
      <c r="K271" s="222">
        <f t="shared" ref="K271:K279" si="92">H271-F271</f>
        <v>-29.5</v>
      </c>
      <c r="L271" s="223">
        <f t="shared" ref="L271:L279" si="93">K271/F271</f>
        <v>-0.63440860215053763</v>
      </c>
      <c r="M271" s="219" t="s">
        <v>626</v>
      </c>
      <c r="N271" s="216">
        <v>43887</v>
      </c>
      <c r="O271" s="1"/>
      <c r="P271" s="1"/>
      <c r="Q271" s="1"/>
      <c r="R271" s="6" t="s">
        <v>802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137</v>
      </c>
      <c r="B272" s="237">
        <v>43396</v>
      </c>
      <c r="C272" s="237"/>
      <c r="D272" s="238" t="s">
        <v>428</v>
      </c>
      <c r="E272" s="239" t="s">
        <v>645</v>
      </c>
      <c r="F272" s="239">
        <v>156.5</v>
      </c>
      <c r="G272" s="239"/>
      <c r="H272" s="239">
        <v>207.5</v>
      </c>
      <c r="I272" s="241">
        <v>191</v>
      </c>
      <c r="J272" s="211" t="s">
        <v>703</v>
      </c>
      <c r="K272" s="212">
        <f t="shared" si="92"/>
        <v>51</v>
      </c>
      <c r="L272" s="213">
        <f t="shared" si="93"/>
        <v>0.32587859424920129</v>
      </c>
      <c r="M272" s="208" t="s">
        <v>613</v>
      </c>
      <c r="N272" s="214">
        <v>44369</v>
      </c>
      <c r="O272" s="1"/>
      <c r="P272" s="1"/>
      <c r="Q272" s="1"/>
      <c r="R272" s="6" t="s">
        <v>802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138</v>
      </c>
      <c r="B273" s="237">
        <v>43439</v>
      </c>
      <c r="C273" s="237"/>
      <c r="D273" s="238" t="s">
        <v>332</v>
      </c>
      <c r="E273" s="239" t="s">
        <v>645</v>
      </c>
      <c r="F273" s="239">
        <v>259.5</v>
      </c>
      <c r="G273" s="239"/>
      <c r="H273" s="239">
        <v>320</v>
      </c>
      <c r="I273" s="241">
        <v>320</v>
      </c>
      <c r="J273" s="211" t="s">
        <v>703</v>
      </c>
      <c r="K273" s="212">
        <f t="shared" si="92"/>
        <v>60.5</v>
      </c>
      <c r="L273" s="213">
        <f t="shared" si="93"/>
        <v>0.23314065510597304</v>
      </c>
      <c r="M273" s="208" t="s">
        <v>613</v>
      </c>
      <c r="N273" s="214">
        <v>44323</v>
      </c>
      <c r="O273" s="1"/>
      <c r="P273" s="1"/>
      <c r="Q273" s="1"/>
      <c r="R273" s="6" t="s">
        <v>802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9">
        <v>139</v>
      </c>
      <c r="B274" s="250">
        <v>43439</v>
      </c>
      <c r="C274" s="250"/>
      <c r="D274" s="251" t="s">
        <v>817</v>
      </c>
      <c r="E274" s="252" t="s">
        <v>645</v>
      </c>
      <c r="F274" s="252">
        <v>715</v>
      </c>
      <c r="G274" s="252"/>
      <c r="H274" s="252">
        <v>445</v>
      </c>
      <c r="I274" s="253">
        <v>840</v>
      </c>
      <c r="J274" s="221" t="s">
        <v>818</v>
      </c>
      <c r="K274" s="222">
        <f t="shared" si="92"/>
        <v>-270</v>
      </c>
      <c r="L274" s="223">
        <f t="shared" si="93"/>
        <v>-0.3776223776223776</v>
      </c>
      <c r="M274" s="219" t="s">
        <v>626</v>
      </c>
      <c r="N274" s="216">
        <v>43800</v>
      </c>
      <c r="O274" s="1"/>
      <c r="P274" s="1"/>
      <c r="Q274" s="1"/>
      <c r="R274" s="6" t="s">
        <v>802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140</v>
      </c>
      <c r="B275" s="237">
        <v>43469</v>
      </c>
      <c r="C275" s="237"/>
      <c r="D275" s="238" t="s">
        <v>159</v>
      </c>
      <c r="E275" s="239" t="s">
        <v>645</v>
      </c>
      <c r="F275" s="239">
        <v>875</v>
      </c>
      <c r="G275" s="239"/>
      <c r="H275" s="239">
        <v>1165</v>
      </c>
      <c r="I275" s="241">
        <v>1185</v>
      </c>
      <c r="J275" s="211" t="s">
        <v>819</v>
      </c>
      <c r="K275" s="212">
        <f t="shared" si="92"/>
        <v>290</v>
      </c>
      <c r="L275" s="213">
        <f t="shared" si="93"/>
        <v>0.33142857142857141</v>
      </c>
      <c r="M275" s="208" t="s">
        <v>613</v>
      </c>
      <c r="N275" s="214">
        <v>43847</v>
      </c>
      <c r="O275" s="1"/>
      <c r="P275" s="1"/>
      <c r="Q275" s="1"/>
      <c r="R275" s="6" t="s">
        <v>802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6">
        <v>141</v>
      </c>
      <c r="B276" s="237">
        <v>43559</v>
      </c>
      <c r="C276" s="237"/>
      <c r="D276" s="238" t="s">
        <v>348</v>
      </c>
      <c r="E276" s="239" t="s">
        <v>645</v>
      </c>
      <c r="F276" s="239">
        <f>387-14.63</f>
        <v>372.37</v>
      </c>
      <c r="G276" s="239"/>
      <c r="H276" s="239">
        <v>490</v>
      </c>
      <c r="I276" s="241">
        <v>490</v>
      </c>
      <c r="J276" s="211" t="s">
        <v>703</v>
      </c>
      <c r="K276" s="212">
        <f t="shared" si="92"/>
        <v>117.63</v>
      </c>
      <c r="L276" s="213">
        <f t="shared" si="93"/>
        <v>0.31589548030185027</v>
      </c>
      <c r="M276" s="208" t="s">
        <v>613</v>
      </c>
      <c r="N276" s="214">
        <v>43850</v>
      </c>
      <c r="O276" s="1"/>
      <c r="P276" s="1"/>
      <c r="Q276" s="1"/>
      <c r="R276" s="6" t="s">
        <v>802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49">
        <v>142</v>
      </c>
      <c r="B277" s="250">
        <v>43578</v>
      </c>
      <c r="C277" s="250"/>
      <c r="D277" s="251" t="s">
        <v>820</v>
      </c>
      <c r="E277" s="252" t="s">
        <v>615</v>
      </c>
      <c r="F277" s="252">
        <v>220</v>
      </c>
      <c r="G277" s="252"/>
      <c r="H277" s="252">
        <v>127.5</v>
      </c>
      <c r="I277" s="253">
        <v>284</v>
      </c>
      <c r="J277" s="221" t="s">
        <v>821</v>
      </c>
      <c r="K277" s="222">
        <f t="shared" si="92"/>
        <v>-92.5</v>
      </c>
      <c r="L277" s="223">
        <f t="shared" si="93"/>
        <v>-0.42045454545454547</v>
      </c>
      <c r="M277" s="219" t="s">
        <v>626</v>
      </c>
      <c r="N277" s="216">
        <v>43896</v>
      </c>
      <c r="O277" s="1"/>
      <c r="P277" s="1"/>
      <c r="Q277" s="1"/>
      <c r="R277" s="6" t="s">
        <v>802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143</v>
      </c>
      <c r="B278" s="237">
        <v>43622</v>
      </c>
      <c r="C278" s="237"/>
      <c r="D278" s="238" t="s">
        <v>497</v>
      </c>
      <c r="E278" s="239" t="s">
        <v>615</v>
      </c>
      <c r="F278" s="239">
        <v>332.8</v>
      </c>
      <c r="G278" s="239"/>
      <c r="H278" s="239">
        <v>405</v>
      </c>
      <c r="I278" s="241">
        <v>419</v>
      </c>
      <c r="J278" s="211" t="s">
        <v>822</v>
      </c>
      <c r="K278" s="212">
        <f t="shared" si="92"/>
        <v>72.199999999999989</v>
      </c>
      <c r="L278" s="213">
        <f t="shared" si="93"/>
        <v>0.21694711538461534</v>
      </c>
      <c r="M278" s="208" t="s">
        <v>613</v>
      </c>
      <c r="N278" s="214">
        <v>43860</v>
      </c>
      <c r="O278" s="1"/>
      <c r="P278" s="1"/>
      <c r="Q278" s="1"/>
      <c r="R278" s="6" t="s">
        <v>806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0">
        <v>144</v>
      </c>
      <c r="B279" s="229">
        <v>43641</v>
      </c>
      <c r="C279" s="229"/>
      <c r="D279" s="230" t="s">
        <v>152</v>
      </c>
      <c r="E279" s="231" t="s">
        <v>645</v>
      </c>
      <c r="F279" s="231">
        <v>386</v>
      </c>
      <c r="G279" s="232"/>
      <c r="H279" s="232">
        <v>395</v>
      </c>
      <c r="I279" s="232">
        <v>452</v>
      </c>
      <c r="J279" s="233" t="s">
        <v>823</v>
      </c>
      <c r="K279" s="234">
        <f t="shared" si="92"/>
        <v>9</v>
      </c>
      <c r="L279" s="235">
        <f t="shared" si="93"/>
        <v>2.3316062176165803E-2</v>
      </c>
      <c r="M279" s="231" t="s">
        <v>736</v>
      </c>
      <c r="N279" s="229">
        <v>43868</v>
      </c>
      <c r="O279" s="1"/>
      <c r="P279" s="1"/>
      <c r="Q279" s="1"/>
      <c r="R279" s="6" t="s">
        <v>806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0">
        <v>145</v>
      </c>
      <c r="B280" s="229">
        <v>43707</v>
      </c>
      <c r="C280" s="229"/>
      <c r="D280" s="230" t="s">
        <v>132</v>
      </c>
      <c r="E280" s="231" t="s">
        <v>645</v>
      </c>
      <c r="F280" s="231">
        <v>137.5</v>
      </c>
      <c r="G280" s="232"/>
      <c r="H280" s="232">
        <v>138.5</v>
      </c>
      <c r="I280" s="232">
        <v>190</v>
      </c>
      <c r="J280" s="233" t="s">
        <v>848</v>
      </c>
      <c r="K280" s="234">
        <f t="shared" ref="K280" si="94">H280-F280</f>
        <v>1</v>
      </c>
      <c r="L280" s="235">
        <f t="shared" ref="L280" si="95">K280/F280</f>
        <v>7.2727272727272727E-3</v>
      </c>
      <c r="M280" s="231" t="s">
        <v>736</v>
      </c>
      <c r="N280" s="229">
        <v>44432</v>
      </c>
      <c r="O280" s="1"/>
      <c r="P280" s="1"/>
      <c r="Q280" s="1"/>
      <c r="R280" s="6" t="s">
        <v>802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6">
        <v>146</v>
      </c>
      <c r="B281" s="237">
        <v>43731</v>
      </c>
      <c r="C281" s="237"/>
      <c r="D281" s="238" t="s">
        <v>441</v>
      </c>
      <c r="E281" s="239" t="s">
        <v>645</v>
      </c>
      <c r="F281" s="239">
        <v>235</v>
      </c>
      <c r="G281" s="239"/>
      <c r="H281" s="239">
        <v>295</v>
      </c>
      <c r="I281" s="241">
        <v>296</v>
      </c>
      <c r="J281" s="211" t="s">
        <v>824</v>
      </c>
      <c r="K281" s="212">
        <f t="shared" ref="K281:K286" si="96">H281-F281</f>
        <v>60</v>
      </c>
      <c r="L281" s="213">
        <f t="shared" ref="L281:L286" si="97">K281/F281</f>
        <v>0.25531914893617019</v>
      </c>
      <c r="M281" s="208" t="s">
        <v>613</v>
      </c>
      <c r="N281" s="214">
        <v>43844</v>
      </c>
      <c r="O281" s="1"/>
      <c r="P281" s="1"/>
      <c r="Q281" s="1"/>
      <c r="R281" s="6" t="s">
        <v>806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147</v>
      </c>
      <c r="B282" s="237">
        <v>43752</v>
      </c>
      <c r="C282" s="237"/>
      <c r="D282" s="238" t="s">
        <v>825</v>
      </c>
      <c r="E282" s="239" t="s">
        <v>645</v>
      </c>
      <c r="F282" s="239">
        <v>277.5</v>
      </c>
      <c r="G282" s="239"/>
      <c r="H282" s="239">
        <v>333</v>
      </c>
      <c r="I282" s="241">
        <v>333</v>
      </c>
      <c r="J282" s="211" t="s">
        <v>826</v>
      </c>
      <c r="K282" s="212">
        <f t="shared" si="96"/>
        <v>55.5</v>
      </c>
      <c r="L282" s="213">
        <f t="shared" si="97"/>
        <v>0.2</v>
      </c>
      <c r="M282" s="208" t="s">
        <v>613</v>
      </c>
      <c r="N282" s="214">
        <v>43846</v>
      </c>
      <c r="O282" s="1"/>
      <c r="P282" s="1"/>
      <c r="Q282" s="1"/>
      <c r="R282" s="6" t="s">
        <v>802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6">
        <v>148</v>
      </c>
      <c r="B283" s="237">
        <v>43752</v>
      </c>
      <c r="C283" s="237"/>
      <c r="D283" s="238" t="s">
        <v>827</v>
      </c>
      <c r="E283" s="239" t="s">
        <v>645</v>
      </c>
      <c r="F283" s="239">
        <v>930</v>
      </c>
      <c r="G283" s="239"/>
      <c r="H283" s="239">
        <v>1165</v>
      </c>
      <c r="I283" s="241">
        <v>1200</v>
      </c>
      <c r="J283" s="211" t="s">
        <v>828</v>
      </c>
      <c r="K283" s="212">
        <f t="shared" si="96"/>
        <v>235</v>
      </c>
      <c r="L283" s="213">
        <f t="shared" si="97"/>
        <v>0.25268817204301075</v>
      </c>
      <c r="M283" s="208" t="s">
        <v>613</v>
      </c>
      <c r="N283" s="214">
        <v>43847</v>
      </c>
      <c r="O283" s="1"/>
      <c r="P283" s="1"/>
      <c r="Q283" s="1"/>
      <c r="R283" s="6" t="s">
        <v>806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6">
        <v>149</v>
      </c>
      <c r="B284" s="237">
        <v>43753</v>
      </c>
      <c r="C284" s="237"/>
      <c r="D284" s="238" t="s">
        <v>829</v>
      </c>
      <c r="E284" s="239" t="s">
        <v>645</v>
      </c>
      <c r="F284" s="209">
        <v>111</v>
      </c>
      <c r="G284" s="239"/>
      <c r="H284" s="239">
        <v>141</v>
      </c>
      <c r="I284" s="241">
        <v>141</v>
      </c>
      <c r="J284" s="211" t="s">
        <v>629</v>
      </c>
      <c r="K284" s="212">
        <f t="shared" si="96"/>
        <v>30</v>
      </c>
      <c r="L284" s="213">
        <f t="shared" si="97"/>
        <v>0.27027027027027029</v>
      </c>
      <c r="M284" s="208" t="s">
        <v>613</v>
      </c>
      <c r="N284" s="214">
        <v>44328</v>
      </c>
      <c r="O284" s="1"/>
      <c r="P284" s="1"/>
      <c r="Q284" s="1"/>
      <c r="R284" s="6" t="s">
        <v>806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150</v>
      </c>
      <c r="B285" s="237">
        <v>43753</v>
      </c>
      <c r="C285" s="237"/>
      <c r="D285" s="238" t="s">
        <v>830</v>
      </c>
      <c r="E285" s="239" t="s">
        <v>645</v>
      </c>
      <c r="F285" s="209">
        <v>296</v>
      </c>
      <c r="G285" s="239"/>
      <c r="H285" s="239">
        <v>370</v>
      </c>
      <c r="I285" s="241">
        <v>370</v>
      </c>
      <c r="J285" s="211" t="s">
        <v>703</v>
      </c>
      <c r="K285" s="212">
        <f t="shared" si="96"/>
        <v>74</v>
      </c>
      <c r="L285" s="213">
        <f t="shared" si="97"/>
        <v>0.25</v>
      </c>
      <c r="M285" s="208" t="s">
        <v>613</v>
      </c>
      <c r="N285" s="214">
        <v>43853</v>
      </c>
      <c r="O285" s="1"/>
      <c r="P285" s="1"/>
      <c r="Q285" s="1"/>
      <c r="R285" s="6" t="s">
        <v>806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151</v>
      </c>
      <c r="B286" s="237">
        <v>43754</v>
      </c>
      <c r="C286" s="237"/>
      <c r="D286" s="238" t="s">
        <v>831</v>
      </c>
      <c r="E286" s="239" t="s">
        <v>645</v>
      </c>
      <c r="F286" s="209">
        <v>300</v>
      </c>
      <c r="G286" s="239"/>
      <c r="H286" s="239">
        <v>382.5</v>
      </c>
      <c r="I286" s="241">
        <v>344</v>
      </c>
      <c r="J286" s="211" t="s">
        <v>832</v>
      </c>
      <c r="K286" s="212">
        <f t="shared" si="96"/>
        <v>82.5</v>
      </c>
      <c r="L286" s="213">
        <f t="shared" si="97"/>
        <v>0.27500000000000002</v>
      </c>
      <c r="M286" s="208" t="s">
        <v>613</v>
      </c>
      <c r="N286" s="214">
        <v>44238</v>
      </c>
      <c r="O286" s="1"/>
      <c r="P286" s="1"/>
      <c r="Q286" s="1"/>
      <c r="R286" s="6" t="s">
        <v>806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55">
        <v>152</v>
      </c>
      <c r="B287" s="256">
        <v>43832</v>
      </c>
      <c r="C287" s="256"/>
      <c r="D287" s="257" t="s">
        <v>833</v>
      </c>
      <c r="E287" s="56" t="s">
        <v>645</v>
      </c>
      <c r="F287" s="258" t="s">
        <v>834</v>
      </c>
      <c r="G287" s="56"/>
      <c r="H287" s="56"/>
      <c r="I287" s="259">
        <v>590</v>
      </c>
      <c r="J287" s="254" t="s">
        <v>616</v>
      </c>
      <c r="K287" s="254"/>
      <c r="L287" s="260"/>
      <c r="M287" s="261" t="s">
        <v>616</v>
      </c>
      <c r="N287" s="262"/>
      <c r="O287" s="1"/>
      <c r="P287" s="1"/>
      <c r="Q287" s="1"/>
      <c r="R287" s="6" t="s">
        <v>806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6">
        <v>153</v>
      </c>
      <c r="B288" s="237">
        <v>43966</v>
      </c>
      <c r="C288" s="237"/>
      <c r="D288" s="238" t="s">
        <v>72</v>
      </c>
      <c r="E288" s="239" t="s">
        <v>645</v>
      </c>
      <c r="F288" s="209">
        <v>67.5</v>
      </c>
      <c r="G288" s="239"/>
      <c r="H288" s="239">
        <v>86</v>
      </c>
      <c r="I288" s="241">
        <v>86</v>
      </c>
      <c r="J288" s="211" t="s">
        <v>835</v>
      </c>
      <c r="K288" s="212">
        <f t="shared" ref="K288:K295" si="98">H288-F288</f>
        <v>18.5</v>
      </c>
      <c r="L288" s="213">
        <f t="shared" ref="L288:L295" si="99">K288/F288</f>
        <v>0.27407407407407408</v>
      </c>
      <c r="M288" s="208" t="s">
        <v>613</v>
      </c>
      <c r="N288" s="214">
        <v>44008</v>
      </c>
      <c r="O288" s="1"/>
      <c r="P288" s="1"/>
      <c r="Q288" s="1"/>
      <c r="R288" s="6" t="s">
        <v>806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154</v>
      </c>
      <c r="B289" s="237">
        <v>44035</v>
      </c>
      <c r="C289" s="237"/>
      <c r="D289" s="238" t="s">
        <v>496</v>
      </c>
      <c r="E289" s="239" t="s">
        <v>645</v>
      </c>
      <c r="F289" s="209">
        <v>231</v>
      </c>
      <c r="G289" s="239"/>
      <c r="H289" s="239">
        <v>281</v>
      </c>
      <c r="I289" s="241">
        <v>281</v>
      </c>
      <c r="J289" s="211" t="s">
        <v>703</v>
      </c>
      <c r="K289" s="212">
        <f t="shared" si="98"/>
        <v>50</v>
      </c>
      <c r="L289" s="213">
        <f t="shared" si="99"/>
        <v>0.21645021645021645</v>
      </c>
      <c r="M289" s="208" t="s">
        <v>613</v>
      </c>
      <c r="N289" s="214">
        <v>44358</v>
      </c>
      <c r="O289" s="1"/>
      <c r="P289" s="1"/>
      <c r="Q289" s="1"/>
      <c r="R289" s="6" t="s">
        <v>806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155</v>
      </c>
      <c r="B290" s="237">
        <v>44092</v>
      </c>
      <c r="C290" s="237"/>
      <c r="D290" s="238" t="s">
        <v>417</v>
      </c>
      <c r="E290" s="239" t="s">
        <v>645</v>
      </c>
      <c r="F290" s="239">
        <v>206</v>
      </c>
      <c r="G290" s="239"/>
      <c r="H290" s="239">
        <v>248</v>
      </c>
      <c r="I290" s="241">
        <v>248</v>
      </c>
      <c r="J290" s="211" t="s">
        <v>703</v>
      </c>
      <c r="K290" s="212">
        <f t="shared" si="98"/>
        <v>42</v>
      </c>
      <c r="L290" s="213">
        <f t="shared" si="99"/>
        <v>0.20388349514563106</v>
      </c>
      <c r="M290" s="208" t="s">
        <v>613</v>
      </c>
      <c r="N290" s="214">
        <v>44214</v>
      </c>
      <c r="O290" s="1"/>
      <c r="P290" s="1"/>
      <c r="Q290" s="1"/>
      <c r="R290" s="6" t="s">
        <v>806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156</v>
      </c>
      <c r="B291" s="237">
        <v>44140</v>
      </c>
      <c r="C291" s="237"/>
      <c r="D291" s="238" t="s">
        <v>417</v>
      </c>
      <c r="E291" s="239" t="s">
        <v>645</v>
      </c>
      <c r="F291" s="239">
        <v>182.5</v>
      </c>
      <c r="G291" s="239"/>
      <c r="H291" s="239">
        <v>248</v>
      </c>
      <c r="I291" s="241">
        <v>248</v>
      </c>
      <c r="J291" s="211" t="s">
        <v>703</v>
      </c>
      <c r="K291" s="212">
        <f t="shared" si="98"/>
        <v>65.5</v>
      </c>
      <c r="L291" s="213">
        <f t="shared" si="99"/>
        <v>0.35890410958904112</v>
      </c>
      <c r="M291" s="208" t="s">
        <v>613</v>
      </c>
      <c r="N291" s="214">
        <v>44214</v>
      </c>
      <c r="O291" s="1"/>
      <c r="P291" s="1"/>
      <c r="Q291" s="1"/>
      <c r="R291" s="6" t="s">
        <v>806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157</v>
      </c>
      <c r="B292" s="237">
        <v>44140</v>
      </c>
      <c r="C292" s="237"/>
      <c r="D292" s="238" t="s">
        <v>332</v>
      </c>
      <c r="E292" s="239" t="s">
        <v>645</v>
      </c>
      <c r="F292" s="239">
        <v>247.5</v>
      </c>
      <c r="G292" s="239"/>
      <c r="H292" s="239">
        <v>320</v>
      </c>
      <c r="I292" s="241">
        <v>320</v>
      </c>
      <c r="J292" s="211" t="s">
        <v>703</v>
      </c>
      <c r="K292" s="212">
        <f t="shared" si="98"/>
        <v>72.5</v>
      </c>
      <c r="L292" s="213">
        <f t="shared" si="99"/>
        <v>0.29292929292929293</v>
      </c>
      <c r="M292" s="208" t="s">
        <v>613</v>
      </c>
      <c r="N292" s="214">
        <v>44323</v>
      </c>
      <c r="O292" s="1"/>
      <c r="P292" s="1"/>
      <c r="Q292" s="1"/>
      <c r="R292" s="6" t="s">
        <v>806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6">
        <v>158</v>
      </c>
      <c r="B293" s="237">
        <v>44140</v>
      </c>
      <c r="C293" s="237"/>
      <c r="D293" s="238" t="s">
        <v>273</v>
      </c>
      <c r="E293" s="239" t="s">
        <v>645</v>
      </c>
      <c r="F293" s="209">
        <v>925</v>
      </c>
      <c r="G293" s="239"/>
      <c r="H293" s="239">
        <v>1095</v>
      </c>
      <c r="I293" s="241">
        <v>1093</v>
      </c>
      <c r="J293" s="211" t="s">
        <v>836</v>
      </c>
      <c r="K293" s="212">
        <f t="shared" si="98"/>
        <v>170</v>
      </c>
      <c r="L293" s="213">
        <f t="shared" si="99"/>
        <v>0.18378378378378379</v>
      </c>
      <c r="M293" s="208" t="s">
        <v>613</v>
      </c>
      <c r="N293" s="214">
        <v>44201</v>
      </c>
      <c r="O293" s="1"/>
      <c r="P293" s="1"/>
      <c r="Q293" s="1"/>
      <c r="R293" s="6" t="s">
        <v>806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159</v>
      </c>
      <c r="B294" s="237">
        <v>44140</v>
      </c>
      <c r="C294" s="237"/>
      <c r="D294" s="238" t="s">
        <v>348</v>
      </c>
      <c r="E294" s="239" t="s">
        <v>645</v>
      </c>
      <c r="F294" s="209">
        <v>332.5</v>
      </c>
      <c r="G294" s="239"/>
      <c r="H294" s="239">
        <v>393</v>
      </c>
      <c r="I294" s="241">
        <v>406</v>
      </c>
      <c r="J294" s="211" t="s">
        <v>837</v>
      </c>
      <c r="K294" s="212">
        <f t="shared" si="98"/>
        <v>60.5</v>
      </c>
      <c r="L294" s="213">
        <f t="shared" si="99"/>
        <v>0.18195488721804512</v>
      </c>
      <c r="M294" s="208" t="s">
        <v>613</v>
      </c>
      <c r="N294" s="214">
        <v>44256</v>
      </c>
      <c r="O294" s="1"/>
      <c r="P294" s="1"/>
      <c r="Q294" s="1"/>
      <c r="R294" s="6" t="s">
        <v>806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160</v>
      </c>
      <c r="B295" s="237">
        <v>44141</v>
      </c>
      <c r="C295" s="237"/>
      <c r="D295" s="238" t="s">
        <v>496</v>
      </c>
      <c r="E295" s="239" t="s">
        <v>645</v>
      </c>
      <c r="F295" s="209">
        <v>231</v>
      </c>
      <c r="G295" s="239"/>
      <c r="H295" s="239">
        <v>281</v>
      </c>
      <c r="I295" s="241">
        <v>281</v>
      </c>
      <c r="J295" s="211" t="s">
        <v>703</v>
      </c>
      <c r="K295" s="212">
        <f t="shared" si="98"/>
        <v>50</v>
      </c>
      <c r="L295" s="213">
        <f t="shared" si="99"/>
        <v>0.21645021645021645</v>
      </c>
      <c r="M295" s="208" t="s">
        <v>613</v>
      </c>
      <c r="N295" s="214">
        <v>44358</v>
      </c>
      <c r="O295" s="1"/>
      <c r="P295" s="1"/>
      <c r="Q295" s="1"/>
      <c r="R295" s="6" t="s">
        <v>806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63">
        <v>161</v>
      </c>
      <c r="B296" s="256">
        <v>44187</v>
      </c>
      <c r="C296" s="256"/>
      <c r="D296" s="257" t="s">
        <v>469</v>
      </c>
      <c r="E296" s="56" t="s">
        <v>645</v>
      </c>
      <c r="F296" s="258" t="s">
        <v>838</v>
      </c>
      <c r="G296" s="56"/>
      <c r="H296" s="56"/>
      <c r="I296" s="259">
        <v>239</v>
      </c>
      <c r="J296" s="254" t="s">
        <v>616</v>
      </c>
      <c r="K296" s="254"/>
      <c r="L296" s="260"/>
      <c r="M296" s="261"/>
      <c r="N296" s="262"/>
      <c r="O296" s="1"/>
      <c r="P296" s="1"/>
      <c r="Q296" s="1"/>
      <c r="R296" s="6" t="s">
        <v>806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63">
        <v>162</v>
      </c>
      <c r="B297" s="256">
        <v>44258</v>
      </c>
      <c r="C297" s="256"/>
      <c r="D297" s="257" t="s">
        <v>833</v>
      </c>
      <c r="E297" s="56" t="s">
        <v>645</v>
      </c>
      <c r="F297" s="258" t="s">
        <v>834</v>
      </c>
      <c r="G297" s="56"/>
      <c r="H297" s="56"/>
      <c r="I297" s="259">
        <v>590</v>
      </c>
      <c r="J297" s="254" t="s">
        <v>616</v>
      </c>
      <c r="K297" s="254"/>
      <c r="L297" s="260"/>
      <c r="M297" s="261"/>
      <c r="N297" s="262"/>
      <c r="O297" s="1"/>
      <c r="P297" s="1"/>
      <c r="R297" s="6" t="s">
        <v>806</v>
      </c>
    </row>
    <row r="298" spans="1:26" ht="12.75" customHeight="1">
      <c r="A298" s="236">
        <v>163</v>
      </c>
      <c r="B298" s="237">
        <v>44274</v>
      </c>
      <c r="C298" s="237"/>
      <c r="D298" s="238" t="s">
        <v>348</v>
      </c>
      <c r="E298" s="239" t="s">
        <v>645</v>
      </c>
      <c r="F298" s="209">
        <v>355</v>
      </c>
      <c r="G298" s="239"/>
      <c r="H298" s="239">
        <v>422.5</v>
      </c>
      <c r="I298" s="241">
        <v>420</v>
      </c>
      <c r="J298" s="211" t="s">
        <v>839</v>
      </c>
      <c r="K298" s="212">
        <f t="shared" ref="K298:K300" si="100">H298-F298</f>
        <v>67.5</v>
      </c>
      <c r="L298" s="213">
        <f t="shared" ref="L298:L300" si="101">K298/F298</f>
        <v>0.19014084507042253</v>
      </c>
      <c r="M298" s="208" t="s">
        <v>613</v>
      </c>
      <c r="N298" s="214">
        <v>44361</v>
      </c>
      <c r="O298" s="1"/>
      <c r="R298" s="264" t="s">
        <v>806</v>
      </c>
    </row>
    <row r="299" spans="1:26" ht="12.75" customHeight="1">
      <c r="A299" s="236">
        <v>164</v>
      </c>
      <c r="B299" s="237">
        <v>44295</v>
      </c>
      <c r="C299" s="237"/>
      <c r="D299" s="238" t="s">
        <v>840</v>
      </c>
      <c r="E299" s="239" t="s">
        <v>645</v>
      </c>
      <c r="F299" s="209">
        <v>555</v>
      </c>
      <c r="G299" s="239"/>
      <c r="H299" s="239">
        <v>663</v>
      </c>
      <c r="I299" s="241">
        <v>663</v>
      </c>
      <c r="J299" s="211" t="s">
        <v>841</v>
      </c>
      <c r="K299" s="212">
        <f t="shared" si="100"/>
        <v>108</v>
      </c>
      <c r="L299" s="213">
        <f t="shared" si="101"/>
        <v>0.19459459459459461</v>
      </c>
      <c r="M299" s="208" t="s">
        <v>613</v>
      </c>
      <c r="N299" s="214">
        <v>44321</v>
      </c>
      <c r="O299" s="1"/>
      <c r="P299" s="1"/>
      <c r="Q299" s="1"/>
      <c r="R299" s="264" t="s">
        <v>806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6">
        <v>165</v>
      </c>
      <c r="B300" s="237">
        <v>44308</v>
      </c>
      <c r="C300" s="237"/>
      <c r="D300" s="238" t="s">
        <v>385</v>
      </c>
      <c r="E300" s="239" t="s">
        <v>645</v>
      </c>
      <c r="F300" s="209">
        <v>126.5</v>
      </c>
      <c r="G300" s="239"/>
      <c r="H300" s="239">
        <v>155</v>
      </c>
      <c r="I300" s="241">
        <v>155</v>
      </c>
      <c r="J300" s="211" t="s">
        <v>703</v>
      </c>
      <c r="K300" s="212">
        <f t="shared" si="100"/>
        <v>28.5</v>
      </c>
      <c r="L300" s="213">
        <f t="shared" si="101"/>
        <v>0.22529644268774704</v>
      </c>
      <c r="M300" s="208" t="s">
        <v>613</v>
      </c>
      <c r="N300" s="214">
        <v>44362</v>
      </c>
      <c r="O300" s="1"/>
      <c r="R300" s="264" t="s">
        <v>806</v>
      </c>
    </row>
    <row r="301" spans="1:26" ht="12.75" customHeight="1">
      <c r="A301" s="263">
        <v>166</v>
      </c>
      <c r="B301" s="256">
        <v>44368</v>
      </c>
      <c r="C301" s="256"/>
      <c r="D301" s="257" t="s">
        <v>404</v>
      </c>
      <c r="E301" s="56" t="s">
        <v>645</v>
      </c>
      <c r="F301" s="258" t="s">
        <v>842</v>
      </c>
      <c r="G301" s="56"/>
      <c r="H301" s="56"/>
      <c r="I301" s="259">
        <v>344</v>
      </c>
      <c r="J301" s="254" t="s">
        <v>616</v>
      </c>
      <c r="K301" s="263"/>
      <c r="L301" s="256"/>
      <c r="M301" s="256"/>
      <c r="N301" s="257"/>
      <c r="O301" s="1"/>
      <c r="R301" s="264" t="s">
        <v>806</v>
      </c>
    </row>
    <row r="302" spans="1:26" ht="12.75" customHeight="1">
      <c r="A302" s="263">
        <v>167</v>
      </c>
      <c r="B302" s="256">
        <v>44368</v>
      </c>
      <c r="C302" s="256"/>
      <c r="D302" s="257" t="s">
        <v>496</v>
      </c>
      <c r="E302" s="56" t="s">
        <v>645</v>
      </c>
      <c r="F302" s="258" t="s">
        <v>843</v>
      </c>
      <c r="G302" s="56"/>
      <c r="H302" s="56"/>
      <c r="I302" s="259">
        <v>320</v>
      </c>
      <c r="J302" s="254" t="s">
        <v>616</v>
      </c>
      <c r="K302" s="263"/>
      <c r="L302" s="256"/>
      <c r="M302" s="256"/>
      <c r="N302" s="257"/>
      <c r="O302" s="44"/>
      <c r="R302" s="264" t="s">
        <v>806</v>
      </c>
    </row>
    <row r="303" spans="1:26" ht="12.75" customHeight="1">
      <c r="A303" s="263">
        <v>168</v>
      </c>
      <c r="B303" s="256">
        <v>44406</v>
      </c>
      <c r="C303" s="256"/>
      <c r="D303" s="257" t="s">
        <v>385</v>
      </c>
      <c r="E303" s="56" t="s">
        <v>645</v>
      </c>
      <c r="F303" s="258" t="s">
        <v>846</v>
      </c>
      <c r="G303" s="56"/>
      <c r="H303" s="56"/>
      <c r="I303" s="56">
        <v>200</v>
      </c>
      <c r="J303" s="254" t="s">
        <v>616</v>
      </c>
      <c r="K303" s="263"/>
      <c r="L303" s="256"/>
      <c r="M303" s="256"/>
      <c r="N303" s="257"/>
      <c r="O303" s="44"/>
      <c r="R303" s="264" t="s">
        <v>806</v>
      </c>
    </row>
    <row r="304" spans="1:26" ht="12.75" customHeight="1">
      <c r="A304" s="263">
        <v>169</v>
      </c>
      <c r="B304" s="256">
        <v>44462</v>
      </c>
      <c r="C304" s="256"/>
      <c r="D304" s="257" t="s">
        <v>859</v>
      </c>
      <c r="E304" s="56" t="s">
        <v>645</v>
      </c>
      <c r="F304" s="258" t="s">
        <v>860</v>
      </c>
      <c r="G304" s="56"/>
      <c r="H304" s="56"/>
      <c r="I304" s="56">
        <v>1500</v>
      </c>
      <c r="J304" s="254" t="s">
        <v>616</v>
      </c>
      <c r="K304" s="263"/>
      <c r="L304" s="256"/>
      <c r="M304" s="256"/>
      <c r="N304" s="257"/>
      <c r="O304" s="44"/>
      <c r="R304" s="264"/>
    </row>
    <row r="305" spans="1:18" ht="12.75" customHeight="1">
      <c r="A305" s="263">
        <v>170</v>
      </c>
      <c r="B305" s="256">
        <v>44480</v>
      </c>
      <c r="C305" s="256"/>
      <c r="D305" s="257" t="s">
        <v>978</v>
      </c>
      <c r="E305" s="56" t="s">
        <v>645</v>
      </c>
      <c r="F305" s="258" t="s">
        <v>998</v>
      </c>
      <c r="G305" s="56"/>
      <c r="H305" s="56"/>
      <c r="I305" s="56">
        <v>245</v>
      </c>
      <c r="J305" s="254" t="s">
        <v>616</v>
      </c>
      <c r="K305" s="263"/>
      <c r="L305" s="256"/>
      <c r="M305" s="256"/>
      <c r="N305" s="257"/>
      <c r="O305" s="44"/>
      <c r="R305" s="264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264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264"/>
    </row>
    <row r="308" spans="1:18" ht="12.75" customHeight="1">
      <c r="A308" s="263"/>
      <c r="B308" s="265" t="s">
        <v>844</v>
      </c>
      <c r="F308" s="59"/>
      <c r="G308" s="59"/>
      <c r="H308" s="59"/>
      <c r="I308" s="59"/>
      <c r="J308" s="44"/>
      <c r="K308" s="59"/>
      <c r="L308" s="59"/>
      <c r="M308" s="59"/>
      <c r="O308" s="44"/>
      <c r="R308" s="264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A318" s="266"/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A319" s="266"/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A320" s="56"/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</sheetData>
  <autoFilter ref="R1:R316"/>
  <mergeCells count="13">
    <mergeCell ref="O88:O89"/>
    <mergeCell ref="P88:P89"/>
    <mergeCell ref="M88:M89"/>
    <mergeCell ref="N88:N89"/>
    <mergeCell ref="A88:A89"/>
    <mergeCell ref="B88:B89"/>
    <mergeCell ref="J88:J89"/>
    <mergeCell ref="O79:O80"/>
    <mergeCell ref="P79:P80"/>
    <mergeCell ref="A79:A80"/>
    <mergeCell ref="B79:B80"/>
    <mergeCell ref="M79:M80"/>
    <mergeCell ref="N79:N80"/>
  </mergeCells>
  <pageMargins left="0.7" right="0.7" top="0.75" bottom="0.75" header="0.3" footer="0.3"/>
  <pageSetup orientation="portrait" r:id="rId1"/>
  <ignoredErrors>
    <ignoredError sqref="K89 L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2021-10-12T02:28:29Z</dcterms:modified>
</cp:coreProperties>
</file>