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F&amp;O)'!$R$1:$R$297</definedName>
  </definedNames>
  <calcPr calcId="124519"/>
</workbook>
</file>

<file path=xl/calcChain.xml><?xml version="1.0" encoding="utf-8"?>
<calcChain xmlns="http://schemas.openxmlformats.org/spreadsheetml/2006/main">
  <c r="L53" i="6"/>
  <c r="K53"/>
  <c r="K84"/>
  <c r="M84" s="1"/>
  <c r="K83"/>
  <c r="M83" s="1"/>
  <c r="L56"/>
  <c r="K56"/>
  <c r="L54"/>
  <c r="K54"/>
  <c r="L27"/>
  <c r="K27"/>
  <c r="M27" s="1"/>
  <c r="L51"/>
  <c r="K51"/>
  <c r="L55"/>
  <c r="K55"/>
  <c r="K76"/>
  <c r="M76" s="1"/>
  <c r="K82"/>
  <c r="M82" s="1"/>
  <c r="K81"/>
  <c r="M81" s="1"/>
  <c r="K251"/>
  <c r="L251" s="1"/>
  <c r="L34"/>
  <c r="M34" s="1"/>
  <c r="K34"/>
  <c r="L33"/>
  <c r="M33" s="1"/>
  <c r="K33"/>
  <c r="K80"/>
  <c r="M80" s="1"/>
  <c r="K78"/>
  <c r="M78" s="1"/>
  <c r="L52"/>
  <c r="K52"/>
  <c r="M52" s="1"/>
  <c r="L10"/>
  <c r="K10"/>
  <c r="L15"/>
  <c r="K15"/>
  <c r="L50"/>
  <c r="K50"/>
  <c r="L29"/>
  <c r="K29"/>
  <c r="L30"/>
  <c r="K30"/>
  <c r="L13"/>
  <c r="K13"/>
  <c r="K75"/>
  <c r="M75" s="1"/>
  <c r="L49"/>
  <c r="K49"/>
  <c r="L48"/>
  <c r="K48"/>
  <c r="K74"/>
  <c r="M74" s="1"/>
  <c r="L47"/>
  <c r="K47"/>
  <c r="M53" l="1"/>
  <c r="M56"/>
  <c r="M54"/>
  <c r="M51"/>
  <c r="M55"/>
  <c r="M15"/>
  <c r="M10"/>
  <c r="M47"/>
  <c r="M48"/>
  <c r="M30"/>
  <c r="M13"/>
  <c r="M50"/>
  <c r="M29"/>
  <c r="M49"/>
  <c r="K73" l="1"/>
  <c r="M73" s="1"/>
  <c r="K66"/>
  <c r="M66" s="1"/>
  <c r="K67"/>
  <c r="M67" s="1"/>
  <c r="K72"/>
  <c r="M72" s="1"/>
  <c r="K71"/>
  <c r="M71" s="1"/>
  <c r="K70"/>
  <c r="M70" s="1"/>
  <c r="K68"/>
  <c r="M68" s="1"/>
  <c r="K69"/>
  <c r="M69" s="1"/>
  <c r="L28" l="1"/>
  <c r="K28"/>
  <c r="L11"/>
  <c r="K11"/>
  <c r="K261"/>
  <c r="L261" s="1"/>
  <c r="L12"/>
  <c r="K12"/>
  <c r="M28" l="1"/>
  <c r="M12"/>
  <c r="M11"/>
  <c r="K281" l="1"/>
  <c r="L281" s="1"/>
  <c r="K280"/>
  <c r="L280" s="1"/>
  <c r="K279"/>
  <c r="L279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7"/>
  <c r="L267" s="1"/>
  <c r="K266"/>
  <c r="L266" s="1"/>
  <c r="K265"/>
  <c r="L265" s="1"/>
  <c r="K264"/>
  <c r="L264" s="1"/>
  <c r="K263"/>
  <c r="L263" s="1"/>
  <c r="K262"/>
  <c r="L262" s="1"/>
  <c r="K260"/>
  <c r="L260" s="1"/>
  <c r="K259"/>
  <c r="L259" s="1"/>
  <c r="K258"/>
  <c r="L258" s="1"/>
  <c r="F257"/>
  <c r="K257" s="1"/>
  <c r="L257" s="1"/>
  <c r="K256"/>
  <c r="L256" s="1"/>
  <c r="K255"/>
  <c r="L255" s="1"/>
  <c r="K254"/>
  <c r="L254" s="1"/>
  <c r="K253"/>
  <c r="L253" s="1"/>
  <c r="K252"/>
  <c r="L252" s="1"/>
  <c r="F251"/>
  <c r="F250"/>
  <c r="K250" s="1"/>
  <c r="L250" s="1"/>
  <c r="K249"/>
  <c r="L249" s="1"/>
  <c r="F248"/>
  <c r="K248" s="1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2"/>
  <c r="L232" s="1"/>
  <c r="K230"/>
  <c r="L230" s="1"/>
  <c r="K229"/>
  <c r="L229" s="1"/>
  <c r="F228"/>
  <c r="K228" s="1"/>
  <c r="L228" s="1"/>
  <c r="K227"/>
  <c r="L227" s="1"/>
  <c r="K224"/>
  <c r="L224" s="1"/>
  <c r="K223"/>
  <c r="L223" s="1"/>
  <c r="K222"/>
  <c r="L222" s="1"/>
  <c r="K219"/>
  <c r="L219" s="1"/>
  <c r="K218"/>
  <c r="L218" s="1"/>
  <c r="K217"/>
  <c r="L217" s="1"/>
  <c r="K216"/>
  <c r="L216" s="1"/>
  <c r="K215"/>
  <c r="L215" s="1"/>
  <c r="K214"/>
  <c r="L214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2"/>
  <c r="L202" s="1"/>
  <c r="K200"/>
  <c r="L200" s="1"/>
  <c r="K198"/>
  <c r="L198" s="1"/>
  <c r="K196"/>
  <c r="L196" s="1"/>
  <c r="K195"/>
  <c r="L195" s="1"/>
  <c r="K194"/>
  <c r="L194" s="1"/>
  <c r="K192"/>
  <c r="L192" s="1"/>
  <c r="K191"/>
  <c r="L191" s="1"/>
  <c r="K190"/>
  <c r="L190" s="1"/>
  <c r="K189"/>
  <c r="K188"/>
  <c r="L188" s="1"/>
  <c r="K187"/>
  <c r="L187" s="1"/>
  <c r="K185"/>
  <c r="L185" s="1"/>
  <c r="K184"/>
  <c r="L184" s="1"/>
  <c r="K183"/>
  <c r="L183" s="1"/>
  <c r="K182"/>
  <c r="L182" s="1"/>
  <c r="K181"/>
  <c r="L181" s="1"/>
  <c r="F180"/>
  <c r="K180" s="1"/>
  <c r="L180" s="1"/>
  <c r="H179"/>
  <c r="K179" s="1"/>
  <c r="L179" s="1"/>
  <c r="K176"/>
  <c r="L176" s="1"/>
  <c r="K175"/>
  <c r="L175" s="1"/>
  <c r="K174"/>
  <c r="L174" s="1"/>
  <c r="K173"/>
  <c r="L173" s="1"/>
  <c r="K172"/>
  <c r="L172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H145"/>
  <c r="K145" s="1"/>
  <c r="L145" s="1"/>
  <c r="F144"/>
  <c r="K144" s="1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M7"/>
  <c r="D7" i="5"/>
  <c r="K6" i="4"/>
  <c r="K6" i="3"/>
  <c r="L6" i="2"/>
</calcChain>
</file>

<file path=xl/sharedStrings.xml><?xml version="1.0" encoding="utf-8"?>
<sst xmlns="http://schemas.openxmlformats.org/spreadsheetml/2006/main" count="2811" uniqueCount="1079">
  <si>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</si>
  <si>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</si>
  <si>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</si>
  <si>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</si>
  <si>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</si>
  <si>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</si>
  <si>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</si>
  <si>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</si>
  <si>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</si>
  <si>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</si>
  <si>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</si>
  <si>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</si>
  <si>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</si>
  <si>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</si>
  <si>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</si>
  <si>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</si>
  <si>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</si>
  <si>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</si>
  <si>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</si>
  <si>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</si>
  <si>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</si>
  <si>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</si>
  <si>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</si>
  <si>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</si>
  <si>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</si>
  <si>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</si>
  <si>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</si>
  <si>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</si>
  <si>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</si>
  <si>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</si>
  <si>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</si>
  <si>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</si>
  <si>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</si>
  <si>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</si>
  <si>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</si>
  <si>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</si>
  <si>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</si>
  <si>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</si>
  <si>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</si>
  <si>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</si>
  <si>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</si>
  <si>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</si>
  <si>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</si>
  <si>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</si>
  <si>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</si>
  <si>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</si>
  <si>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</si>
  <si>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</si>
  <si>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</si>
  <si>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</si>
  <si>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</si>
  <si>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</si>
  <si>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</si>
  <si>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</si>
  <si>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</si>
  <si>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</si>
  <si>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</si>
  <si>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</si>
  <si>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</si>
  <si>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</si>
  <si>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</si>
  <si>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</si>
  <si>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</si>
  <si>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</si>
  <si>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</si>
  <si>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</si>
  <si>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</si>
  <si>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</si>
  <si>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</si>
  <si>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</si>
  <si>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</si>
  <si>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</si>
  <si>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</si>
  <si>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</si>
  <si>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</si>
  <si>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</si>
  <si>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</si>
  <si>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</si>
  <si>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</si>
  <si>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</si>
  <si>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</si>
  <si>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</si>
  <si>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</si>
  <si>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</si>
  <si>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</si>
  <si>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</si>
  <si>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</si>
  <si>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</si>
  <si>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</si>
  <si>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</si>
  <si>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</si>
  <si>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</si>
  <si>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</si>
  <si>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</si>
  <si>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</si>
  <si>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</si>
  <si>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</si>
  <si>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</si>
  <si>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</si>
  <si>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</si>
  <si>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</si>
  <si>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</si>
  <si>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</si>
  <si>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</si>
  <si>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</si>
  <si>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</si>
  <si>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</si>
  <si>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</si>
  <si>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</si>
  <si>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</si>
  <si>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</si>
  <si>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</si>
  <si>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</si>
  <si>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</si>
  <si>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</si>
  <si>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</si>
  <si>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</si>
  <si>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</si>
  <si>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</si>
  <si>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</si>
  <si>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</si>
  <si>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</si>
  <si>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</si>
  <si>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</si>
  <si>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</si>
  <si>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</si>
  <si>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</si>
  <si>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</si>
  <si>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</si>
  <si>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</si>
  <si>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</si>
  <si>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</si>
  <si>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</si>
  <si>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</si>
  <si>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</si>
  <si>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</si>
  <si>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</si>
  <si>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</si>
  <si>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</si>
  <si>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</si>
  <si>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</si>
  <si>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</si>
  <si>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</si>
  <si>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</si>
  <si>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</si>
  <si>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</si>
  <si>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</si>
  <si>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</si>
  <si>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</si>
  <si>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</si>
  <si>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</si>
  <si>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</si>
  <si>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</si>
  <si>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</si>
  <si>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</si>
  <si>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</si>
  <si>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</si>
  <si>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</si>
  <si>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</si>
  <si>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</si>
  <si>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</si>
  <si>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</si>
  <si>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</si>
  <si>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</si>
  <si>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</si>
  <si>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</si>
  <si>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</si>
  <si>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</si>
  <si>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</si>
  <si>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</si>
  <si>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</si>
  <si>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</si>
  <si>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</si>
  <si>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</si>
  <si>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</si>
  <si>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</si>
  <si>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</si>
  <si>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</si>
  <si>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</si>
  <si>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</si>
  <si>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</si>
  <si>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</si>
  <si>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</si>
  <si>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</si>
  <si>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</si>
  <si>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</si>
  <si>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</si>
  <si>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</si>
  <si>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</si>
  <si>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</si>
  <si>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</si>
  <si>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</si>
  <si>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</si>
  <si>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</si>
  <si>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</si>
  <si>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</si>
  <si>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</si>
  <si>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</si>
  <si>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</si>
  <si>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</si>
  <si>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</si>
  <si>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</si>
  <si>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</si>
  <si>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</si>
  <si>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</si>
  <si>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</si>
  <si>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</si>
  <si>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</si>
  <si>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</si>
  <si>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</si>
  <si>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</si>
  <si>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</si>
  <si>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</si>
  <si>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</si>
  <si>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</si>
  <si>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</si>
  <si>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</si>
  <si>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</si>
  <si>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</si>
  <si>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</si>
  <si>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</si>
  <si>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</si>
  <si>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</si>
  <si>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</si>
  <si>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</si>
  <si>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</si>
  <si>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</si>
  <si>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</si>
  <si>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</si>
  <si>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</si>
  <si>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</si>
  <si>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</si>
  <si>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</si>
  <si>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</si>
  <si>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</si>
  <si>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</si>
  <si>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</si>
  <si>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</si>
  <si>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</si>
  <si>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</si>
  <si>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</si>
  <si>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</si>
  <si>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</si>
  <si>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</si>
  <si>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</si>
  <si>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</si>
  <si>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</si>
  <si>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</si>
  <si>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</si>
  <si>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</si>
  <si>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</si>
  <si>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</si>
  <si>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</si>
  <si>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</si>
  <si>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</si>
  <si>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</si>
  <si>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</si>
  <si>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</si>
  <si>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</si>
  <si>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</si>
  <si>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</si>
  <si>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</si>
  <si>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</si>
  <si>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</si>
  <si>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</si>
  <si>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</si>
  <si>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</si>
  <si>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</si>
  <si>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</si>
  <si>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</si>
  <si>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</si>
  <si>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</si>
  <si>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</si>
  <si>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</si>
  <si>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</si>
  <si>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</si>
  <si>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</si>
  <si>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</si>
  <si>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</si>
  <si>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</si>
  <si>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</si>
  <si>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</si>
  <si>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</si>
  <si>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</si>
  <si>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</si>
  <si>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</si>
  <si>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</si>
  <si>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</si>
  <si>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</si>
  <si>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</si>
  <si>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</si>
  <si>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</si>
  <si>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</si>
  <si>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</si>
  <si>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</si>
  <si>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</si>
  <si>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</si>
  <si>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</si>
  <si>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</si>
  <si>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</si>
  <si>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</si>
  <si>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</si>
  <si>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</si>
  <si>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</si>
  <si>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</si>
  <si>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</si>
  <si>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</si>
  <si>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</si>
  <si>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</si>
  <si>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</si>
  <si>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</si>
  <si>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</si>
  <si>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</si>
  <si>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</si>
  <si>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</si>
  <si>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</si>
  <si>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</si>
  <si>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</si>
  <si>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</si>
  <si>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</si>
  <si>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</si>
  <si>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</si>
  <si>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</si>
  <si>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</si>
  <si>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</si>
  <si>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</si>
  <si>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</si>
  <si>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</si>
  <si>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</si>
  <si>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</si>
  <si>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</si>
  <si>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</si>
  <si>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</si>
  <si>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</si>
  <si>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</si>
  <si>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</si>
  <si>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</si>
  <si>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</si>
  <si>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</si>
  <si>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</si>
  <si>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</si>
  <si>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</si>
  <si>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</si>
  <si>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</si>
  <si>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</si>
  <si>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</si>
  <si>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</si>
  <si>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</si>
  <si>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</si>
  <si>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</si>
  <si>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</si>
  <si>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</si>
  <si>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</si>
  <si>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</si>
  <si>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</si>
  <si>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</si>
  <si>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</si>
  <si>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</si>
  <si>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</si>
  <si>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</si>
  <si>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</si>
  <si>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</si>
  <si>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</si>
  <si>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</si>
  <si>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</si>
  <si>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</si>
  <si>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</si>
  <si>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</si>
  <si>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</si>
  <si>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</si>
  <si>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</si>
  <si>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</si>
  <si>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</si>
  <si>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</si>
  <si>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</si>
  <si>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</si>
  <si>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</si>
  <si>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</si>
  <si>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</si>
  <si>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</si>
  <si>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</si>
  <si>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</si>
  <si>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</si>
  <si>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</si>
  <si>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</si>
  <si>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</si>
  <si>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</si>
  <si>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</si>
  <si>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</si>
  <si>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</si>
  <si>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</si>
  <si>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</si>
  <si>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</si>
  <si>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</si>
  <si>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</si>
  <si>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</si>
  <si>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</si>
  <si>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</si>
  <si>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</si>
  <si>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</si>
  <si>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</si>
  <si>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</si>
  <si>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</si>
  <si>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</si>
  <si>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</si>
  <si>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</si>
  <si>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</si>
  <si>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</si>
  <si>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</si>
  <si>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</si>
  <si>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</si>
  <si>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</si>
  <si>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</si>
  <si>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</si>
  <si>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</si>
  <si>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</si>
  <si>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</si>
  <si>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</si>
  <si>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</si>
  <si>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</si>
  <si>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</si>
  <si>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</si>
  <si>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</si>
  <si>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</si>
  <si>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</si>
  <si>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</si>
  <si>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</si>
  <si>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</si>
  <si>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</si>
  <si>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</si>
  <si>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</si>
  <si>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</si>
  <si>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</si>
  <si>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</si>
  <si>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</si>
  <si>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</si>
  <si>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</si>
  <si>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</si>
  <si>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</si>
  <si>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</si>
  <si>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</si>
  <si>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</si>
  <si>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</si>
  <si>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</si>
  <si>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</si>
  <si>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</si>
  <si>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</si>
  <si>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</si>
  <si>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</si>
  <si>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</si>
  <si>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</si>
  <si>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</si>
  <si>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</si>
  <si>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</si>
  <si>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</si>
  <si>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</si>
  <si>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</si>
  <si>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</si>
  <si>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</si>
  <si>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</si>
  <si>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</si>
  <si>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</si>
  <si>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</si>
  <si>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</si>
  <si>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</si>
  <si>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</si>
  <si>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</si>
  <si>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</si>
  <si>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</si>
  <si>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</si>
  <si>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</si>
  <si>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</si>
  <si>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</si>
  <si>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</si>
  <si>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</si>
  <si>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</si>
  <si>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</si>
  <si>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</si>
  <si>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</si>
  <si>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</si>
  <si>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</si>
  <si>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</si>
  <si>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</si>
  <si>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</si>
  <si>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</si>
  <si>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</si>
  <si>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</si>
  <si>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</si>
  <si>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</si>
  <si>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</si>
  <si>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</si>
  <si>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</si>
  <si>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</si>
  <si>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</si>
  <si>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</si>
  <si>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</si>
  <si>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</si>
  <si>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</si>
  <si>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</si>
  <si>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</si>
  <si>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</si>
  <si>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</si>
  <si>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</si>
  <si>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</si>
  <si>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</si>
  <si>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</si>
  <si>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</si>
  <si>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</si>
  <si>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</si>
  <si>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</si>
  <si>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</si>
  <si>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</si>
  <si>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</si>
  <si>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</si>
  <si>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</si>
  <si>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</si>
  <si>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</si>
  <si>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</si>
  <si>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</si>
  <si>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</si>
  <si>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</si>
  <si>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</si>
  <si>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</si>
  <si>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</si>
  <si>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</si>
  <si>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</si>
  <si>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</si>
  <si>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</si>
  <si>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</si>
  <si>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</si>
  <si>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</si>
  <si>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</si>
  <si>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</si>
  <si>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</si>
  <si>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</si>
  <si>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</si>
  <si>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</si>
  <si>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</si>
  <si>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</si>
  <si>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</si>
  <si>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</si>
  <si>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</si>
  <si>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</si>
  <si>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</si>
  <si>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</si>
  <si>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</si>
  <si>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</si>
  <si>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</si>
  <si>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</si>
  <si>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</si>
  <si>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</si>
  <si>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</si>
  <si>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</si>
  <si>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</si>
  <si>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</si>
  <si>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</si>
  <si>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</si>
  <si>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</si>
  <si>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</si>
  <si>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</si>
  <si>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</si>
  <si>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</si>
  <si>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</si>
  <si>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</si>
  <si>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</si>
  <si>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</si>
  <si>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</si>
  <si>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</si>
  <si>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</si>
  <si>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</si>
  <si>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</si>
  <si>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</si>
  <si>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</si>
  <si>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</si>
  <si>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</si>
  <si>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</si>
  <si>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</si>
  <si>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</si>
  <si>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</si>
  <si>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</si>
  <si>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</si>
  <si>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</si>
  <si>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</si>
  <si>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</si>
  <si>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</si>
  <si>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</si>
  <si>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</si>
  <si>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</si>
  <si>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</si>
  <si>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</si>
  <si>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</si>
  <si>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</si>
  <si>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</si>
  <si>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</si>
  <si>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</si>
  <si>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</si>
  <si>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</si>
  <si>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</si>
  <si>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</si>
  <si>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</si>
  <si>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</si>
  <si>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</si>
  <si>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</si>
  <si>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</si>
  <si>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</si>
  <si>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</si>
  <si>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</si>
  <si>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</si>
  <si>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</si>
  <si>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</si>
  <si>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</si>
  <si>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</si>
  <si>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</si>
  <si>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</si>
  <si>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</si>
  <si>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</si>
  <si>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</si>
  <si>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</si>
  <si>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</si>
  <si>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</si>
  <si>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</si>
  <si>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</si>
  <si>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</si>
  <si>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</si>
  <si>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</si>
  <si>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</si>
  <si>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</si>
  <si>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</si>
  <si>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</si>
  <si>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</si>
  <si>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</si>
  <si>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</si>
  <si>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</si>
  <si>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</si>
  <si>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</si>
  <si>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</si>
  <si>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</si>
  <si>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</si>
  <si>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</si>
  <si>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</si>
  <si>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</si>
  <si>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</si>
  <si>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</si>
  <si>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</si>
  <si>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</si>
  <si>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</si>
  <si>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</si>
  <si>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</si>
  <si>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</si>
  <si>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</si>
  <si>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</si>
  <si>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</si>
  <si>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</si>
  <si>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</si>
  <si>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</si>
  <si>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</si>
  <si>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</si>
  <si>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</si>
  <si>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</si>
  <si>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</si>
  <si>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</si>
  <si>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</si>
  <si>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</si>
  <si>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</si>
  <si>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</si>
  <si>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</si>
  <si>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</si>
  <si>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</si>
  <si>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</si>
  <si>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</si>
  <si>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</si>
  <si>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</si>
  <si>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</si>
  <si>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</si>
  <si>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</si>
  <si>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</si>
  <si>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</si>
  <si>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</si>
  <si>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</si>
  <si>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</si>
  <si>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</si>
  <si>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</si>
  <si>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</si>
  <si>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</si>
  <si>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</si>
  <si>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</si>
  <si>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</si>
  <si>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</si>
  <si>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</si>
  <si>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</si>
  <si>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</si>
  <si>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</si>
  <si>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</si>
  <si>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</si>
  <si>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</si>
  <si>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</si>
  <si>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</si>
  <si>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</si>
  <si>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</si>
  <si>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</si>
  <si>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</si>
  <si>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</si>
  <si>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</si>
  <si>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</si>
  <si>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</si>
  <si>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</si>
  <si>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</si>
  <si>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</si>
  <si>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</si>
  <si>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</si>
  <si>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</si>
  <si>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</si>
  <si>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</si>
  <si>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</si>
  <si>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</si>
  <si>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</si>
  <si>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</si>
  <si>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</si>
  <si>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</si>
  <si>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</si>
  <si>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</si>
  <si>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</si>
  <si>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</si>
  <si>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</si>
  <si>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</si>
  <si>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</si>
  <si>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</si>
  <si>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</si>
  <si>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</si>
  <si>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</si>
  <si>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</si>
  <si>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</si>
  <si>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</si>
  <si>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</si>
  <si>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</si>
  <si>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</si>
  <si>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</si>
  <si>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</si>
  <si>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</si>
  <si>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</si>
  <si>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</si>
  <si>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</si>
  <si>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</si>
  <si>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</si>
  <si>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</si>
  <si>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</si>
  <si>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</si>
  <si>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</si>
  <si>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</si>
  <si>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</si>
  <si>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</si>
  <si>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</si>
  <si>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</si>
  <si>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</si>
  <si>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</si>
  <si>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</si>
  <si>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</si>
  <si>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</si>
  <si>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</si>
  <si>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</si>
  <si>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</si>
  <si>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</si>
  <si>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</si>
  <si>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</si>
  <si>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</si>
  <si>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</si>
  <si>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</si>
  <si>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</si>
  <si>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</si>
  <si>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</si>
  <si>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</si>
  <si>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</si>
  <si>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</si>
  <si>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</si>
  <si>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</si>
  <si>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</si>
  <si>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</si>
  <si>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</si>
  <si>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</si>
  <si>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</si>
  <si>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</si>
  <si>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</si>
  <si>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</si>
  <si>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</si>
  <si>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</si>
  <si>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</si>
  <si>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</si>
  <si>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</si>
  <si>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</si>
  <si>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</si>
  <si>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</si>
  <si>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</si>
  <si>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</si>
  <si>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</si>
  <si>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</si>
  <si>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</si>
  <si>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</si>
  <si>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</si>
  <si>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</si>
  <si>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</si>
  <si>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</si>
  <si>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</si>
  <si>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</si>
  <si>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</si>
  <si>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</si>
  <si>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</si>
  <si>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</si>
  <si>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</si>
  <si>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</si>
  <si>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</si>
  <si>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</si>
  <si>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</si>
  <si>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</si>
  <si>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</si>
  <si>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</si>
  <si>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</si>
  <si>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</si>
  <si>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</si>
  <si>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</si>
  <si>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</si>
  <si>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</si>
  <si>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</si>
  <si>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</si>
  <si>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</si>
  <si>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</si>
  <si>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</si>
  <si>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</si>
  <si>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</si>
  <si>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</si>
  <si>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</si>
  <si>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</si>
  <si>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</si>
  <si>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</si>
  <si>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</si>
  <si>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</si>
  <si>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</si>
  <si>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</si>
  <si>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</si>
  <si>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</si>
  <si>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</si>
  <si>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</si>
  <si>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</si>
  <si>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</si>
  <si>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</si>
  <si>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</si>
  <si>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</si>
  <si>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620-640</t>
  </si>
  <si>
    <t>120-122</t>
  </si>
  <si>
    <t>.................</t>
  </si>
  <si>
    <t>160-165</t>
  </si>
  <si>
    <t>780-800</t>
  </si>
  <si>
    <t>250-300</t>
  </si>
  <si>
    <t>Profit of Rs.7/-</t>
  </si>
  <si>
    <t>100-120</t>
  </si>
  <si>
    <t>Profit of Rs.14/-</t>
  </si>
  <si>
    <t>Sell</t>
  </si>
  <si>
    <t>310-318</t>
  </si>
  <si>
    <t>380-390</t>
  </si>
  <si>
    <t>1650-1680</t>
  </si>
  <si>
    <t>980-1000</t>
  </si>
  <si>
    <t>Profit of Rs.1/-</t>
  </si>
  <si>
    <t>GRAVITON RESEARCH CAPITAL LLP</t>
  </si>
  <si>
    <t>XTX MARKETS LLP</t>
  </si>
  <si>
    <t>120-130</t>
  </si>
  <si>
    <t>2400-2420</t>
  </si>
  <si>
    <t>ADVIKCA</t>
  </si>
  <si>
    <t>2700-2750</t>
  </si>
  <si>
    <t>BANKNIFTY 36000 PE 2-SEP</t>
  </si>
  <si>
    <t>TATACHEM SEP FUT</t>
  </si>
  <si>
    <t>RELIANCE 2300 CE SEP</t>
  </si>
  <si>
    <t>65-75</t>
  </si>
  <si>
    <t>NIFTY 17000 PE 2-SEP</t>
  </si>
  <si>
    <t>Profit of Rs.85/-</t>
  </si>
  <si>
    <t>NIFTY 17500 CE 16-SEP</t>
  </si>
  <si>
    <t>NIFTY 17100 PE 2-SEP</t>
  </si>
  <si>
    <t>100-110</t>
  </si>
  <si>
    <t>NIFTY 17150 PE 2-SEP</t>
  </si>
  <si>
    <t>EXIDEIND 165 PE SEP</t>
  </si>
  <si>
    <t>5.0-6.0</t>
  </si>
  <si>
    <t>Profit of Rs.24/-</t>
  </si>
  <si>
    <t>Loss of Rs.47.5/-</t>
  </si>
  <si>
    <t>Profit of Rs.17.5/-</t>
  </si>
  <si>
    <t>Profit of Rs.16.5/-</t>
  </si>
  <si>
    <t>Retail Research Technical Calls &amp; Fundamental Performance Report for the month of Sep-2021</t>
  </si>
  <si>
    <t>ALPHA LEON ENTERPRISES LLP</t>
  </si>
  <si>
    <t>Loss of Rs.135/-</t>
  </si>
  <si>
    <t>Loss of Rs.1.10/-</t>
  </si>
  <si>
    <t xml:space="preserve"> LT SEP FUT</t>
  </si>
  <si>
    <t>1660-1650</t>
  </si>
  <si>
    <t>Profit of Rs.8.5/-</t>
  </si>
  <si>
    <t>Profit of Rs.12.5/-</t>
  </si>
  <si>
    <t>BATAINDIA SEP FUT</t>
  </si>
  <si>
    <t>Loss of Rs.25/-</t>
  </si>
  <si>
    <t>NIFTY SEP FUT</t>
  </si>
  <si>
    <t xml:space="preserve">AARTIIND SEP FUT </t>
  </si>
  <si>
    <t>945-955</t>
  </si>
  <si>
    <t>NIFTY 17200 PE 2-SEP</t>
  </si>
  <si>
    <t>80-90</t>
  </si>
  <si>
    <t>Loss of Rs.33/-</t>
  </si>
  <si>
    <t>HDFC 2700 PE SEP</t>
  </si>
  <si>
    <t>50-60</t>
  </si>
  <si>
    <t>165-167</t>
  </si>
  <si>
    <t xml:space="preserve">CANBK </t>
  </si>
  <si>
    <t>MCDHOLDING</t>
  </si>
  <si>
    <t>McDowell Holdings Limited</t>
  </si>
  <si>
    <t>Profit of Rs.107.5/-</t>
  </si>
  <si>
    <t>Profit of Rs.4.65/-</t>
  </si>
  <si>
    <t>4080-4090</t>
  </si>
  <si>
    <t>4400-4500</t>
  </si>
  <si>
    <t>1840-1880</t>
  </si>
  <si>
    <t xml:space="preserve">HDFCLIFE </t>
  </si>
  <si>
    <t>730-735</t>
  </si>
  <si>
    <t>760-770</t>
  </si>
  <si>
    <t>171-172</t>
  </si>
  <si>
    <t>NIFTY 17500 CE 30-SEP</t>
  </si>
  <si>
    <t>125-130</t>
  </si>
  <si>
    <t>Loss of Rs.185/-</t>
  </si>
  <si>
    <t>Profit of Rs.20.5/-</t>
  </si>
  <si>
    <t>LT SEP FUT</t>
  </si>
  <si>
    <t>1680-1670</t>
  </si>
  <si>
    <t>Profit of Rs.17/-</t>
  </si>
  <si>
    <t>NIFTY 17300 PE 9-SEP</t>
  </si>
  <si>
    <t>120-140</t>
  </si>
  <si>
    <t>M&amp;M 740 PE SEP</t>
  </si>
  <si>
    <t>14-16</t>
  </si>
  <si>
    <t>25-30</t>
  </si>
  <si>
    <t>HDFCAMC SEP FUT</t>
  </si>
  <si>
    <t>3300-3330</t>
  </si>
  <si>
    <t>SIEMENS SEP FUT</t>
  </si>
  <si>
    <t>2320-2340</t>
  </si>
  <si>
    <t xml:space="preserve">TATACHEM SEP FUT </t>
  </si>
  <si>
    <t>INFY 1760 CE SEP</t>
  </si>
  <si>
    <t>Loss of Rs.7.50/-</t>
  </si>
  <si>
    <t>ALPHAGEO</t>
  </si>
  <si>
    <t>Alphageo (India) Limited</t>
  </si>
  <si>
    <t>QE SECURITIES</t>
  </si>
  <si>
    <t>DSML</t>
  </si>
  <si>
    <t>Debock Sale Marketing Ltd</t>
  </si>
  <si>
    <t>Profit of Rs.115/-</t>
  </si>
  <si>
    <t xml:space="preserve">KOTAKBANK </t>
  </si>
  <si>
    <t>1820-1850</t>
  </si>
  <si>
    <t>Profit of Rs.15/-</t>
  </si>
  <si>
    <t>Profit of Rs.0.53/-</t>
  </si>
  <si>
    <t>BANKNIFTY 36500 CE 16-SEP</t>
  </si>
  <si>
    <t>TCS SEP FUT</t>
  </si>
  <si>
    <t xml:space="preserve">RELIANCE 2400 PE SEP </t>
  </si>
  <si>
    <t>70-75</t>
  </si>
  <si>
    <t>Loss of Rs.14/-</t>
  </si>
  <si>
    <t>Loss of Rs.16.5/-</t>
  </si>
  <si>
    <t>Loss of Rs.13/-</t>
  </si>
  <si>
    <t>OLGA TRADING PRIVATE LIMITED</t>
  </si>
  <si>
    <t>MINAXI</t>
  </si>
  <si>
    <t>MUKESHBHAI PURSHOTTAMDAS PATEL</t>
  </si>
  <si>
    <t>OZONEWORLD</t>
  </si>
  <si>
    <t>VIRALKUMAR RASIKBHAI PATEL</t>
  </si>
  <si>
    <t>NAVEEN GUPTA</t>
  </si>
  <si>
    <t>SIDDAPPA VEERAPPA HAGARAGI</t>
  </si>
  <si>
    <t>Vodafone Idea Limited</t>
  </si>
  <si>
    <t>SHARE INDIA SECURITIES LIMITED</t>
  </si>
  <si>
    <t>MOKSH</t>
  </si>
  <si>
    <t>Moksh Ornaments Limited</t>
  </si>
  <si>
    <t>NGIL</t>
  </si>
  <si>
    <t>Nakoda Group of Ind. Ltd</t>
  </si>
  <si>
    <t>VIKASECO</t>
  </si>
  <si>
    <t>IT INDIABULL PRIVATE LIMITED</t>
  </si>
  <si>
    <t>JAWANMAL MOOLCHAND SHAH</t>
  </si>
  <si>
    <t>1490-1510</t>
  </si>
  <si>
    <t>1650-1700</t>
  </si>
  <si>
    <t>2780-2790</t>
  </si>
  <si>
    <t>2950-2980</t>
  </si>
  <si>
    <t>Loss of Rs.31.5/-</t>
  </si>
  <si>
    <t>Loss of Rs.46.5/-</t>
  </si>
  <si>
    <t>Profit of Rs.35.5/-</t>
  </si>
  <si>
    <t xml:space="preserve"> ITC SEP FUT</t>
  </si>
  <si>
    <t>212-212.5</t>
  </si>
  <si>
    <t>218-220</t>
  </si>
  <si>
    <t>Profit of Rs.5/-</t>
  </si>
  <si>
    <t>COLPAL SEP FUT</t>
  </si>
  <si>
    <t>1706-1710</t>
  </si>
  <si>
    <t>1760-1780</t>
  </si>
  <si>
    <t xml:space="preserve">KOTAKBANK 1840 CE SEP </t>
  </si>
  <si>
    <t>38-40</t>
  </si>
  <si>
    <t>55-60</t>
  </si>
  <si>
    <t>VIKAS GARG</t>
  </si>
  <si>
    <t>SUNAYANA INVESTMENT COMPANY LIMITED</t>
  </si>
  <si>
    <t>YUVIKA TRADEWING LLP</t>
  </si>
  <si>
    <t>BESTEAST</t>
  </si>
  <si>
    <t>GCM COMMODITY AND DERIVATIVES PRIVATE LIMITED</t>
  </si>
  <si>
    <t>BIOGEN</t>
  </si>
  <si>
    <t>PARESH DHIRAJLAL SHAH</t>
  </si>
  <si>
    <t>TOPGAIN FINANCE PRIVATE LIMITED</t>
  </si>
  <si>
    <t>EXPOGAS</t>
  </si>
  <si>
    <t>LAXMIPAT DUDHERIA</t>
  </si>
  <si>
    <t>MNIL</t>
  </si>
  <si>
    <t>RAJINDER PARSAD</t>
  </si>
  <si>
    <t>NATURAL</t>
  </si>
  <si>
    <t>DEEPAK PRABHAKAR KAPRE</t>
  </si>
  <si>
    <t>NEWLIGHT</t>
  </si>
  <si>
    <t>MANISH NITIN THAKUR</t>
  </si>
  <si>
    <t>PANAFIC</t>
  </si>
  <si>
    <t>PRAVIN DILIP BRAMHANKAR</t>
  </si>
  <si>
    <t>RAJATH</t>
  </si>
  <si>
    <t>HIRAL ATUL GATHANI</t>
  </si>
  <si>
    <t>OLUMPUS TRADING AND ADVISORY LLP</t>
  </si>
  <si>
    <t>RGRL</t>
  </si>
  <si>
    <t>GANESH MUKUND RAO BODAKHE</t>
  </si>
  <si>
    <t>SCANPGEOM</t>
  </si>
  <si>
    <t>ASHISHBHAI JASHWANTBHAI DESAI HUF</t>
  </si>
  <si>
    <t>SHAIVAL MAYURBHAI DESAI</t>
  </si>
  <si>
    <t>SRESTHA</t>
  </si>
  <si>
    <t>VANDAMI ADVISORY LLP</t>
  </si>
  <si>
    <t>SAUMIL ARVINDBHAI BHAVNAGARI</t>
  </si>
  <si>
    <t>STLSTRINF</t>
  </si>
  <si>
    <t>TTFL</t>
  </si>
  <si>
    <t>HARDIK JIGISHKUMAR DESAI</t>
  </si>
  <si>
    <t>SURESH CHAND GARG</t>
  </si>
  <si>
    <t>VINYOFL</t>
  </si>
  <si>
    <t>GUNVANTBHAI DAMJIBHAI PATEL</t>
  </si>
  <si>
    <t>ZSVARAJT</t>
  </si>
  <si>
    <t>AAATECH</t>
  </si>
  <si>
    <t>AAA Technologies Limited</t>
  </si>
  <si>
    <t>JIGNESH AMRUTLAL THOBHANI</t>
  </si>
  <si>
    <t>ASHWIN STOCKS AND INVESTMENT PRIVATE LIMITED</t>
  </si>
  <si>
    <t>BYTES AND PIXELS FINSOFT LLP .</t>
  </si>
  <si>
    <t>NK SECURITIES RESEARCH PRIVATE LIMITED</t>
  </si>
  <si>
    <t>NEHABEN DHAVALBHAI GADHIYA</t>
  </si>
  <si>
    <t>ELIXIR WEALTH MANAGEMENT PRIVATE LIMITED</t>
  </si>
  <si>
    <t>ANMOL</t>
  </si>
  <si>
    <t>Anmol India Limited</t>
  </si>
  <si>
    <t>JILESH NAVIN CHHEDA</t>
  </si>
  <si>
    <t>ARENTERP</t>
  </si>
  <si>
    <t>Rajdharshan Inds Ltd</t>
  </si>
  <si>
    <t>DLINKINDIA</t>
  </si>
  <si>
    <t>D-Link India Ltd</t>
  </si>
  <si>
    <t>DUBASH RADHIKA</t>
  </si>
  <si>
    <t>FILATEX</t>
  </si>
  <si>
    <t>Filatex India Ltd</t>
  </si>
  <si>
    <t>SWARNIM COMMOSALE PVT LTD</t>
  </si>
  <si>
    <t>GSS</t>
  </si>
  <si>
    <t>GSS Infotech Limited</t>
  </si>
  <si>
    <t>KAMDHENU</t>
  </si>
  <si>
    <t>Kamdhenu Ispat Limited</t>
  </si>
  <si>
    <t>SUNIL KUMAR GUPTA</t>
  </si>
  <si>
    <t>BESSEGGEN INFOTECH LLP</t>
  </si>
  <si>
    <t>NEOGEN</t>
  </si>
  <si>
    <t>Neogen Chemicals Limited</t>
  </si>
  <si>
    <t>JOLLE FASHIONS PRIVATE LIMITED</t>
  </si>
  <si>
    <t>BASAVA JYOTI INVESTMENTS PRIVATE LIMITED</t>
  </si>
  <si>
    <t>BEERESHWAR FINANCIAL SERVICES PRIVATE LIMITED</t>
  </si>
  <si>
    <t>JOLLE UDYOG SAMUHA EXAMBA</t>
  </si>
  <si>
    <t>PRITI</t>
  </si>
  <si>
    <t>Priti International Ltd</t>
  </si>
  <si>
    <t>JUGALKISHORE MOHANLAL MAHESHWARI</t>
  </si>
  <si>
    <t>SANGINITA</t>
  </si>
  <si>
    <t>Sanginita Chemicals Limit</t>
  </si>
  <si>
    <t>MBL  &amp; CO. LIMITED</t>
  </si>
  <si>
    <t>SECL</t>
  </si>
  <si>
    <t>Salasar Exterior Cont Ltd</t>
  </si>
  <si>
    <t>NIKUNJ ANILKUMAR MITTAL</t>
  </si>
  <si>
    <t>MIT JIMIT SANGHVI</t>
  </si>
  <si>
    <t>SHIL</t>
  </si>
  <si>
    <t>Somany Hom Innovation ltd</t>
  </si>
  <si>
    <t>COHESION MK BEST IDEAS SUB TRUST</t>
  </si>
  <si>
    <t>SMARTLINK</t>
  </si>
  <si>
    <t>Smartlink Holdings Ltd</t>
  </si>
  <si>
    <t>MUKUL MAHESHWARI (HUF)</t>
  </si>
  <si>
    <t>TIRUPATIFL</t>
  </si>
  <si>
    <t>Tirupati Forge Limited</t>
  </si>
  <si>
    <t>Ujjivan Fin. Servc. Ltd.</t>
  </si>
  <si>
    <t>FELIX</t>
  </si>
  <si>
    <t>Felix Industries Ltd.</t>
  </si>
  <si>
    <t>SHREE SHIDHI VINAYAK MARKETING PVT LTD</t>
  </si>
  <si>
    <t>BHAVIK PRADEEP PANJWANI</t>
  </si>
  <si>
    <t>SUMIT KUMAR BHUTRA</t>
  </si>
  <si>
    <t>AMRUTLAL G THOBHANI</t>
  </si>
  <si>
    <t>AMRUTLAL GORDHANDAS THOBHANI</t>
  </si>
  <si>
    <t>SHREE SHIVSHAKTI PROJECT CONSULTANT PRIVATE LIMITE</t>
  </si>
  <si>
    <t>Profit of Rs.45/-</t>
  </si>
  <si>
    <t>Profit of Rs.10.5/-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</si>
</sst>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5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0" fontId="36" fillId="12" borderId="22" xfId="0" applyFont="1" applyFill="1" applyBorder="1" applyAlignment="1">
      <alignment horizontal="center" vertical="center"/>
    </xf>
    <xf numFmtId="0" fontId="36" fillId="13" borderId="22" xfId="0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43" fontId="36" fillId="14" borderId="15" xfId="0" applyNumberFormat="1" applyFont="1" applyFill="1" applyBorder="1" applyAlignment="1">
      <alignment horizontal="center" vertical="center"/>
    </xf>
    <xf numFmtId="0" fontId="36" fillId="16" borderId="15" xfId="0" applyFont="1" applyFill="1" applyBorder="1" applyAlignment="1">
      <alignment horizontal="center" vertical="center"/>
    </xf>
    <xf numFmtId="0" fontId="1" fillId="15" borderId="0" xfId="0" applyFont="1" applyFill="1" applyBorder="1"/>
    <xf numFmtId="0" fontId="0" fillId="17" borderId="0" xfId="0" applyFont="1" applyFill="1" applyAlignment="1"/>
    <xf numFmtId="165" fontId="35" fillId="15" borderId="22" xfId="0" applyNumberFormat="1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6" borderId="15" xfId="0" applyFont="1" applyFill="1" applyBorder="1" applyAlignment="1">
      <alignment horizontal="center" vertical="center"/>
    </xf>
    <xf numFmtId="0" fontId="0" fillId="18" borderId="0" xfId="0" applyFont="1" applyFill="1" applyAlignment="1"/>
    <xf numFmtId="43" fontId="36" fillId="19" borderId="15" xfId="0" applyNumberFormat="1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0" fontId="36" fillId="16" borderId="1" xfId="0" applyFont="1" applyFill="1" applyBorder="1" applyAlignment="1">
      <alignment horizontal="center" vertical="center"/>
    </xf>
    <xf numFmtId="43" fontId="36" fillId="20" borderId="15" xfId="0" applyNumberFormat="1" applyFont="1" applyFill="1" applyBorder="1" applyAlignment="1">
      <alignment horizontal="center" vertical="center"/>
    </xf>
    <xf numFmtId="16" fontId="37" fillId="16" borderId="1" xfId="0" applyNumberFormat="1" applyFont="1" applyFill="1" applyBorder="1" applyAlignment="1">
      <alignment horizontal="center" vertical="center"/>
    </xf>
    <xf numFmtId="0" fontId="35" fillId="15" borderId="0" xfId="0" applyFont="1" applyFill="1" applyBorder="1"/>
    <xf numFmtId="0" fontId="35" fillId="15" borderId="0" xfId="0" applyFont="1" applyFill="1" applyBorder="1" applyAlignment="1">
      <alignment horizontal="center"/>
    </xf>
    <xf numFmtId="2" fontId="36" fillId="13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16" fontId="36" fillId="6" borderId="22" xfId="0" applyNumberFormat="1" applyFont="1" applyFill="1" applyBorder="1" applyAlignment="1">
      <alignment horizontal="center" vertical="center"/>
    </xf>
    <xf numFmtId="1" fontId="35" fillId="15" borderId="24" xfId="0" applyNumberFormat="1" applyFont="1" applyFill="1" applyBorder="1" applyAlignment="1">
      <alignment horizontal="center" vertical="center"/>
    </xf>
    <xf numFmtId="165" fontId="35" fillId="15" borderId="24" xfId="0" applyNumberFormat="1" applyFont="1" applyFill="1" applyBorder="1" applyAlignment="1">
      <alignment horizontal="center" vertical="center"/>
    </xf>
    <xf numFmtId="166" fontId="35" fillId="15" borderId="24" xfId="0" applyNumberFormat="1" applyFont="1" applyFill="1" applyBorder="1" applyAlignment="1">
      <alignment horizontal="center" vertical="center"/>
    </xf>
    <xf numFmtId="0" fontId="35" fillId="15" borderId="24" xfId="0" applyFont="1" applyFill="1" applyBorder="1" applyAlignment="1">
      <alignment horizontal="left"/>
    </xf>
    <xf numFmtId="0" fontId="35" fillId="15" borderId="24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10" fontId="36" fillId="2" borderId="22" xfId="0" applyNumberFormat="1" applyFont="1" applyFill="1" applyBorder="1" applyAlignment="1">
      <alignment horizontal="center" vertical="center" wrapText="1"/>
    </xf>
    <xf numFmtId="16" fontId="37" fillId="2" borderId="22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" fontId="37" fillId="6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7" borderId="0" xfId="0" applyFont="1" applyFill="1" applyAlignment="1"/>
    <xf numFmtId="165" fontId="35" fillId="15" borderId="25" xfId="0" applyNumberFormat="1" applyFont="1" applyFill="1" applyBorder="1" applyAlignment="1">
      <alignment horizontal="center" vertical="center"/>
    </xf>
    <xf numFmtId="1" fontId="35" fillId="11" borderId="24" xfId="0" applyNumberFormat="1" applyFont="1" applyFill="1" applyBorder="1" applyAlignment="1">
      <alignment horizontal="center" vertical="center"/>
    </xf>
    <xf numFmtId="166" fontId="35" fillId="11" borderId="24" xfId="0" applyNumberFormat="1" applyFont="1" applyFill="1" applyBorder="1" applyAlignment="1">
      <alignment horizontal="center" vertical="center"/>
    </xf>
    <xf numFmtId="0" fontId="36" fillId="2" borderId="20" xfId="0" applyFont="1" applyFill="1" applyBorder="1" applyAlignment="1">
      <alignment horizontal="center" vertical="center"/>
    </xf>
    <xf numFmtId="167" fontId="36" fillId="2" borderId="23" xfId="0" applyNumberFormat="1" applyFont="1" applyFill="1" applyBorder="1" applyAlignment="1">
      <alignment horizontal="center" vertical="center"/>
    </xf>
    <xf numFmtId="0" fontId="35" fillId="15" borderId="3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0" fontId="35" fillId="15" borderId="22" xfId="0" applyFont="1" applyFill="1" applyBorder="1" applyAlignment="1">
      <alignment horizontal="center" vertical="center"/>
    </xf>
    <xf numFmtId="0" fontId="43" fillId="0" borderId="22" xfId="0" applyFont="1" applyBorder="1" applyAlignment="1"/>
    <xf numFmtId="0" fontId="35" fillId="2" borderId="23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5" xfId="0" applyNumberFormat="1" applyFont="1" applyFill="1" applyBorder="1" applyAlignment="1">
      <alignment horizontal="center" vertical="center"/>
    </xf>
    <xf numFmtId="0" fontId="43" fillId="21" borderId="22" xfId="0" applyFont="1" applyFill="1" applyBorder="1" applyAlignment="1"/>
    <xf numFmtId="0" fontId="43" fillId="22" borderId="22" xfId="0" applyFont="1" applyFill="1" applyBorder="1" applyAlignment="1"/>
    <xf numFmtId="0" fontId="1" fillId="2" borderId="3" xfId="0" applyFont="1" applyFill="1" applyBorder="1" applyAlignment="1">
      <alignment horizontal="center" vertical="center"/>
    </xf>
    <xf numFmtId="0" fontId="36" fillId="16" borderId="23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6" fillId="15" borderId="22" xfId="0" applyFont="1" applyFill="1" applyBorder="1" applyAlignment="1">
      <alignment horizontal="center" vertical="center"/>
    </xf>
    <xf numFmtId="0" fontId="36" fillId="2" borderId="22" xfId="0" applyFont="1" applyFill="1" applyBorder="1"/>
    <xf numFmtId="166" fontId="35" fillId="15" borderId="26" xfId="0" applyNumberFormat="1" applyFont="1" applyFill="1" applyBorder="1" applyAlignment="1">
      <alignment horizontal="center" vertical="center"/>
    </xf>
    <xf numFmtId="166" fontId="35" fillId="2" borderId="26" xfId="0" applyNumberFormat="1" applyFont="1" applyFill="1" applyBorder="1" applyAlignment="1">
      <alignment horizontal="center" vertical="center"/>
    </xf>
    <xf numFmtId="0" fontId="35" fillId="15" borderId="27" xfId="0" applyFont="1" applyFill="1" applyBorder="1" applyAlignment="1">
      <alignment horizontal="center" vertical="center"/>
    </xf>
    <xf numFmtId="0" fontId="35" fillId="2" borderId="27" xfId="0" applyFont="1" applyFill="1" applyBorder="1" applyAlignment="1">
      <alignment horizontal="center" vertical="center"/>
    </xf>
    <xf numFmtId="0" fontId="35" fillId="2" borderId="4" xfId="0" applyFont="1" applyFill="1" applyBorder="1"/>
    <xf numFmtId="0" fontId="35" fillId="2" borderId="15" xfId="0" applyFont="1" applyFill="1" applyBorder="1" applyAlignment="1">
      <alignment horizontal="center" vertical="center"/>
    </xf>
    <xf numFmtId="166" fontId="35" fillId="11" borderId="26" xfId="0" applyNumberFormat="1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center" vertical="center"/>
    </xf>
    <xf numFmtId="0" fontId="36" fillId="11" borderId="22" xfId="0" applyFont="1" applyFill="1" applyBorder="1" applyAlignment="1">
      <alignment horizontal="center" vertical="center"/>
    </xf>
    <xf numFmtId="0" fontId="35" fillId="12" borderId="3" xfId="0" applyFont="1" applyFill="1" applyBorder="1" applyAlignment="1">
      <alignment horizontal="center" vertical="center"/>
    </xf>
    <xf numFmtId="166" fontId="35" fillId="12" borderId="26" xfId="0" applyNumberFormat="1" applyFont="1" applyFill="1" applyBorder="1" applyAlignment="1">
      <alignment horizontal="center" vertical="center"/>
    </xf>
    <xf numFmtId="0" fontId="35" fillId="12" borderId="27" xfId="0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7" fontId="36" fillId="11" borderId="15" xfId="0" applyNumberFormat="1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43" fontId="36" fillId="6" borderId="1" xfId="0" applyNumberFormat="1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2" fontId="44" fillId="11" borderId="2" xfId="0" applyNumberFormat="1" applyFont="1" applyFill="1" applyBorder="1" applyAlignment="1">
      <alignment horizontal="center" vertical="center"/>
    </xf>
    <xf numFmtId="2" fontId="44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/>
    <xf numFmtId="0" fontId="35" fillId="11" borderId="25" xfId="0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35" fillId="11" borderId="25" xfId="0" applyFont="1" applyFill="1" applyBorder="1"/>
    <xf numFmtId="0" fontId="43" fillId="21" borderId="25" xfId="0" applyFont="1" applyFill="1" applyBorder="1" applyAlignment="1"/>
    <xf numFmtId="0" fontId="36" fillId="11" borderId="23" xfId="0" applyFont="1" applyFill="1" applyBorder="1" applyAlignment="1">
      <alignment horizontal="center" vertical="center"/>
    </xf>
    <xf numFmtId="165" fontId="35" fillId="12" borderId="25" xfId="0" applyNumberFormat="1" applyFont="1" applyFill="1" applyBorder="1" applyAlignment="1">
      <alignment horizontal="center" vertical="center"/>
    </xf>
    <xf numFmtId="0" fontId="35" fillId="12" borderId="22" xfId="0" applyFont="1" applyFill="1" applyBorder="1"/>
    <xf numFmtId="0" fontId="36" fillId="12" borderId="23" xfId="0" applyFont="1" applyFill="1" applyBorder="1" applyAlignment="1">
      <alignment horizontal="center" vertical="center"/>
    </xf>
    <xf numFmtId="0" fontId="36" fillId="12" borderId="15" xfId="0" applyFont="1" applyFill="1" applyBorder="1" applyAlignment="1">
      <alignment horizontal="center" vertical="center"/>
    </xf>
    <xf numFmtId="0" fontId="36" fillId="12" borderId="20" xfId="0" applyFont="1" applyFill="1" applyBorder="1" applyAlignment="1">
      <alignment horizontal="center" vertical="center"/>
    </xf>
    <xf numFmtId="2" fontId="44" fillId="12" borderId="2" xfId="0" applyNumberFormat="1" applyFont="1" applyFill="1" applyBorder="1" applyAlignment="1">
      <alignment horizontal="center" vertical="center"/>
    </xf>
    <xf numFmtId="2" fontId="44" fillId="12" borderId="2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43" fontId="36" fillId="13" borderId="1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2" fontId="36" fillId="6" borderId="25" xfId="0" applyNumberFormat="1" applyFont="1" applyFill="1" applyBorder="1" applyAlignment="1">
      <alignment horizontal="center" vertical="center"/>
    </xf>
    <xf numFmtId="0" fontId="36" fillId="6" borderId="25" xfId="0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0" fontId="43" fillId="0" borderId="24" xfId="0" applyFont="1" applyBorder="1" applyAlignment="1"/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2" borderId="23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5" fillId="12" borderId="15" xfId="0" applyFont="1" applyFill="1" applyBorder="1" applyAlignment="1">
      <alignment horizontal="center" vertical="center"/>
    </xf>
    <xf numFmtId="2" fontId="36" fillId="6" borderId="15" xfId="0" applyNumberFormat="1" applyFont="1" applyFill="1" applyBorder="1" applyAlignment="1">
      <alignment horizontal="center" vertical="center"/>
    </xf>
    <xf numFmtId="10" fontId="36" fillId="6" borderId="15" xfId="0" applyNumberFormat="1" applyFont="1" applyFill="1" applyBorder="1" applyAlignment="1">
      <alignment horizontal="center" vertical="center" wrapText="1"/>
    </xf>
    <xf numFmtId="16" fontId="36" fillId="6" borderId="15" xfId="0" applyNumberFormat="1" applyFont="1" applyFill="1" applyBorder="1" applyAlignment="1">
      <alignment horizontal="center" vertical="center"/>
    </xf>
    <xf numFmtId="0" fontId="1" fillId="15" borderId="0" xfId="0" applyFont="1" applyFill="1" applyBorder="1" applyAlignment="1">
      <alignment horizontal="left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center" vertical="center"/>
    </xf>
    <xf numFmtId="0" fontId="35" fillId="11" borderId="1" xfId="0" applyFont="1" applyFill="1" applyBorder="1"/>
    <xf numFmtId="0" fontId="35" fillId="11" borderId="15" xfId="0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43" fontId="36" fillId="6" borderId="15" xfId="0" applyNumberFormat="1" applyFont="1" applyFill="1" applyBorder="1" applyAlignment="1">
      <alignment horizontal="center" vertical="center"/>
    </xf>
    <xf numFmtId="167" fontId="36" fillId="11" borderId="22" xfId="0" applyNumberFormat="1" applyFont="1" applyFill="1" applyBorder="1" applyAlignment="1">
      <alignment horizontal="center" vertical="center"/>
    </xf>
    <xf numFmtId="43" fontId="36" fillId="6" borderId="22" xfId="0" applyNumberFormat="1" applyFont="1" applyFill="1" applyBorder="1" applyAlignment="1">
      <alignment horizontal="center" vertical="center"/>
    </xf>
    <xf numFmtId="16" fontId="36" fillId="11" borderId="22" xfId="0" applyNumberFormat="1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43" fillId="21" borderId="24" xfId="0" applyFont="1" applyFill="1" applyBorder="1" applyAlignment="1"/>
    <xf numFmtId="0" fontId="35" fillId="11" borderId="24" xfId="0" applyFont="1" applyFill="1" applyBorder="1" applyAlignment="1">
      <alignment horizontal="center" vertical="center"/>
    </xf>
    <xf numFmtId="1" fontId="35" fillId="23" borderId="24" xfId="0" applyNumberFormat="1" applyFont="1" applyFill="1" applyBorder="1" applyAlignment="1">
      <alignment horizontal="center" vertical="center"/>
    </xf>
    <xf numFmtId="165" fontId="35" fillId="23" borderId="24" xfId="0" applyNumberFormat="1" applyFont="1" applyFill="1" applyBorder="1" applyAlignment="1">
      <alignment horizontal="center" vertical="center"/>
    </xf>
    <xf numFmtId="166" fontId="35" fillId="23" borderId="24" xfId="0" applyNumberFormat="1" applyFont="1" applyFill="1" applyBorder="1" applyAlignment="1">
      <alignment horizontal="center" vertical="center"/>
    </xf>
    <xf numFmtId="0" fontId="43" fillId="24" borderId="24" xfId="0" applyFont="1" applyFill="1" applyBorder="1" applyAlignment="1"/>
    <xf numFmtId="0" fontId="35" fillId="23" borderId="24" xfId="0" applyFont="1" applyFill="1" applyBorder="1" applyAlignment="1">
      <alignment horizontal="center" vertical="center"/>
    </xf>
    <xf numFmtId="0" fontId="36" fillId="25" borderId="1" xfId="0" applyFont="1" applyFill="1" applyBorder="1" applyAlignment="1">
      <alignment horizontal="center" vertical="center"/>
    </xf>
    <xf numFmtId="2" fontId="36" fillId="25" borderId="1" xfId="0" applyNumberFormat="1" applyFont="1" applyFill="1" applyBorder="1" applyAlignment="1">
      <alignment horizontal="center" vertical="center"/>
    </xf>
    <xf numFmtId="10" fontId="36" fillId="25" borderId="1" xfId="0" applyNumberFormat="1" applyFont="1" applyFill="1" applyBorder="1" applyAlignment="1">
      <alignment horizontal="center" vertical="center" wrapText="1"/>
    </xf>
    <xf numFmtId="16" fontId="37" fillId="25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" fontId="35" fillId="12" borderId="24" xfId="0" applyNumberFormat="1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6" fontId="35" fillId="12" borderId="24" xfId="0" applyNumberFormat="1" applyFont="1" applyFill="1" applyBorder="1" applyAlignment="1">
      <alignment horizontal="center" vertical="center"/>
    </xf>
    <xf numFmtId="0" fontId="35" fillId="12" borderId="24" xfId="0" applyFont="1" applyFill="1" applyBorder="1" applyAlignment="1">
      <alignment horizontal="left"/>
    </xf>
    <xf numFmtId="0" fontId="35" fillId="12" borderId="24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2" fontId="36" fillId="13" borderId="1" xfId="0" applyNumberFormat="1" applyFont="1" applyFill="1" applyBorder="1" applyAlignment="1">
      <alignment horizontal="center" vertical="center"/>
    </xf>
    <xf numFmtId="10" fontId="36" fillId="13" borderId="1" xfId="0" applyNumberFormat="1" applyFont="1" applyFill="1" applyBorder="1" applyAlignment="1">
      <alignment horizontal="center" vertical="center" wrapText="1"/>
    </xf>
    <xf numFmtId="16" fontId="36" fillId="13" borderId="1" xfId="0" applyNumberFormat="1" applyFont="1" applyFill="1" applyBorder="1" applyAlignment="1">
      <alignment horizontal="center" vertical="center"/>
    </xf>
    <xf numFmtId="0" fontId="44" fillId="12" borderId="22" xfId="0" applyFont="1" applyFill="1" applyBorder="1" applyAlignment="1">
      <alignment horizontal="center" vertical="center"/>
    </xf>
    <xf numFmtId="165" fontId="44" fillId="12" borderId="22" xfId="0" applyNumberFormat="1" applyFont="1" applyFill="1" applyBorder="1" applyAlignment="1">
      <alignment horizontal="center" vertical="center"/>
    </xf>
    <xf numFmtId="0" fontId="44" fillId="12" borderId="23" xfId="0" applyFont="1" applyFill="1" applyBorder="1" applyAlignment="1">
      <alignment horizontal="center" vertical="center"/>
    </xf>
    <xf numFmtId="0" fontId="44" fillId="12" borderId="1" xfId="0" applyFont="1" applyFill="1" applyBorder="1"/>
    <xf numFmtId="0" fontId="44" fillId="12" borderId="15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19" sqref="C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44448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F20" sqref="F20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44448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44" t="s">
        <v>16</v>
      </c>
      <c r="B9" s="446" t="s">
        <v>17</v>
      </c>
      <c r="C9" s="446" t="s">
        <v>18</v>
      </c>
      <c r="D9" s="446" t="s">
        <v>19</v>
      </c>
      <c r="E9" s="26" t="s">
        <v>20</v>
      </c>
      <c r="F9" s="26" t="s">
        <v>21</v>
      </c>
      <c r="G9" s="441" t="s">
        <v>22</v>
      </c>
      <c r="H9" s="442"/>
      <c r="I9" s="443"/>
      <c r="J9" s="441" t="s">
        <v>23</v>
      </c>
      <c r="K9" s="442"/>
      <c r="L9" s="443"/>
      <c r="M9" s="26"/>
      <c r="N9" s="27"/>
      <c r="O9" s="27"/>
      <c r="P9" s="27"/>
    </row>
    <row r="10" spans="1:16" ht="59.25" customHeight="1">
      <c r="A10" s="445"/>
      <c r="B10" s="447"/>
      <c r="C10" s="447"/>
      <c r="D10" s="447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44469</v>
      </c>
      <c r="E11" s="35">
        <v>36881.699999999997</v>
      </c>
      <c r="F11" s="35">
        <v>36776.566666666666</v>
      </c>
      <c r="G11" s="36">
        <v>36607.133333333331</v>
      </c>
      <c r="H11" s="36">
        <v>36332.566666666666</v>
      </c>
      <c r="I11" s="36">
        <v>36163.133333333331</v>
      </c>
      <c r="J11" s="36">
        <v>37051.133333333331</v>
      </c>
      <c r="K11" s="36">
        <v>37220.566666666666</v>
      </c>
      <c r="L11" s="36">
        <v>37495.133333333331</v>
      </c>
      <c r="M11" s="37">
        <v>36946</v>
      </c>
      <c r="N11" s="37">
        <v>36502</v>
      </c>
      <c r="O11" s="38">
        <v>1894875</v>
      </c>
      <c r="P11" s="39">
        <v>-1.2610241913421831E-2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44469</v>
      </c>
      <c r="E12" s="40">
        <v>17370.900000000001</v>
      </c>
      <c r="F12" s="40">
        <v>17349.416666666668</v>
      </c>
      <c r="G12" s="41">
        <v>17297.733333333337</v>
      </c>
      <c r="H12" s="41">
        <v>17224.566666666669</v>
      </c>
      <c r="I12" s="41">
        <v>17172.883333333339</v>
      </c>
      <c r="J12" s="41">
        <v>17422.583333333336</v>
      </c>
      <c r="K12" s="41">
        <v>17474.266666666663</v>
      </c>
      <c r="L12" s="41">
        <v>17547.433333333334</v>
      </c>
      <c r="M12" s="31">
        <v>17401.099999999999</v>
      </c>
      <c r="N12" s="31">
        <v>17276.25</v>
      </c>
      <c r="O12" s="42">
        <v>16069650</v>
      </c>
      <c r="P12" s="43">
        <v>-6.0860771707163201E-3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44469</v>
      </c>
      <c r="E13" s="40">
        <v>18233.8</v>
      </c>
      <c r="F13" s="40">
        <v>18203.100000000002</v>
      </c>
      <c r="G13" s="41">
        <v>18133.400000000005</v>
      </c>
      <c r="H13" s="41">
        <v>18033.000000000004</v>
      </c>
      <c r="I13" s="41">
        <v>17963.300000000007</v>
      </c>
      <c r="J13" s="41">
        <v>18303.500000000004</v>
      </c>
      <c r="K13" s="41">
        <v>18373.2</v>
      </c>
      <c r="L13" s="41">
        <v>18473.600000000002</v>
      </c>
      <c r="M13" s="31">
        <v>18272.8</v>
      </c>
      <c r="N13" s="31">
        <v>18102.7</v>
      </c>
      <c r="O13" s="42">
        <v>3960</v>
      </c>
      <c r="P13" s="43">
        <v>0.15116279069767441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44469</v>
      </c>
      <c r="E14" s="40">
        <v>911.45</v>
      </c>
      <c r="F14" s="40">
        <v>902.56666666666661</v>
      </c>
      <c r="G14" s="41">
        <v>891.88333333333321</v>
      </c>
      <c r="H14" s="41">
        <v>872.31666666666661</v>
      </c>
      <c r="I14" s="41">
        <v>861.63333333333321</v>
      </c>
      <c r="J14" s="41">
        <v>922.13333333333321</v>
      </c>
      <c r="K14" s="41">
        <v>932.81666666666661</v>
      </c>
      <c r="L14" s="41">
        <v>952.38333333333321</v>
      </c>
      <c r="M14" s="31">
        <v>913.25</v>
      </c>
      <c r="N14" s="31">
        <v>883</v>
      </c>
      <c r="O14" s="42">
        <v>4092750</v>
      </c>
      <c r="P14" s="43">
        <v>4.1554124246831497E-4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44469</v>
      </c>
      <c r="E15" s="40">
        <v>215.35</v>
      </c>
      <c r="F15" s="40">
        <v>216.01666666666665</v>
      </c>
      <c r="G15" s="41">
        <v>212.33333333333331</v>
      </c>
      <c r="H15" s="41">
        <v>209.31666666666666</v>
      </c>
      <c r="I15" s="41">
        <v>205.63333333333333</v>
      </c>
      <c r="J15" s="41">
        <v>219.0333333333333</v>
      </c>
      <c r="K15" s="41">
        <v>222.71666666666664</v>
      </c>
      <c r="L15" s="41">
        <v>225.73333333333329</v>
      </c>
      <c r="M15" s="31">
        <v>219.7</v>
      </c>
      <c r="N15" s="31">
        <v>213</v>
      </c>
      <c r="O15" s="42">
        <v>10371400</v>
      </c>
      <c r="P15" s="43">
        <v>3.522012578616352E-3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44469</v>
      </c>
      <c r="E16" s="40">
        <v>2456.25</v>
      </c>
      <c r="F16" s="40">
        <v>2463.6666666666665</v>
      </c>
      <c r="G16" s="41">
        <v>2433.0333333333328</v>
      </c>
      <c r="H16" s="41">
        <v>2409.8166666666662</v>
      </c>
      <c r="I16" s="41">
        <v>2379.1833333333325</v>
      </c>
      <c r="J16" s="41">
        <v>2486.8833333333332</v>
      </c>
      <c r="K16" s="41">
        <v>2517.5166666666673</v>
      </c>
      <c r="L16" s="41">
        <v>2540.7333333333336</v>
      </c>
      <c r="M16" s="31">
        <v>2494.3000000000002</v>
      </c>
      <c r="N16" s="31">
        <v>2440.4499999999998</v>
      </c>
      <c r="O16" s="42">
        <v>2724000</v>
      </c>
      <c r="P16" s="43">
        <v>1.2865282117257857E-3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44469</v>
      </c>
      <c r="E17" s="40">
        <v>1562.4</v>
      </c>
      <c r="F17" s="40">
        <v>1563.5</v>
      </c>
      <c r="G17" s="41">
        <v>1542.2</v>
      </c>
      <c r="H17" s="41">
        <v>1522</v>
      </c>
      <c r="I17" s="41">
        <v>1500.7</v>
      </c>
      <c r="J17" s="41">
        <v>1583.7</v>
      </c>
      <c r="K17" s="41">
        <v>1605.0000000000002</v>
      </c>
      <c r="L17" s="41">
        <v>1625.2</v>
      </c>
      <c r="M17" s="31">
        <v>1584.8</v>
      </c>
      <c r="N17" s="31">
        <v>1543.3</v>
      </c>
      <c r="O17" s="42">
        <v>16511000</v>
      </c>
      <c r="P17" s="43">
        <v>1.8443128546755491E-2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44469</v>
      </c>
      <c r="E18" s="40">
        <v>749.1</v>
      </c>
      <c r="F18" s="40">
        <v>748.13333333333333</v>
      </c>
      <c r="G18" s="41">
        <v>740.61666666666667</v>
      </c>
      <c r="H18" s="41">
        <v>732.13333333333333</v>
      </c>
      <c r="I18" s="41">
        <v>724.61666666666667</v>
      </c>
      <c r="J18" s="41">
        <v>756.61666666666667</v>
      </c>
      <c r="K18" s="41">
        <v>764.13333333333333</v>
      </c>
      <c r="L18" s="41">
        <v>772.61666666666667</v>
      </c>
      <c r="M18" s="31">
        <v>755.65</v>
      </c>
      <c r="N18" s="31">
        <v>739.65</v>
      </c>
      <c r="O18" s="42">
        <v>87446250</v>
      </c>
      <c r="P18" s="43">
        <v>-8.9974293059125968E-4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44469</v>
      </c>
      <c r="E19" s="40">
        <v>3768.2</v>
      </c>
      <c r="F19" s="40">
        <v>3764.4166666666665</v>
      </c>
      <c r="G19" s="41">
        <v>3703.833333333333</v>
      </c>
      <c r="H19" s="41">
        <v>3639.4666666666667</v>
      </c>
      <c r="I19" s="41">
        <v>3578.8833333333332</v>
      </c>
      <c r="J19" s="41">
        <v>3828.7833333333328</v>
      </c>
      <c r="K19" s="41">
        <v>3889.3666666666659</v>
      </c>
      <c r="L19" s="41">
        <v>3953.7333333333327</v>
      </c>
      <c r="M19" s="31">
        <v>3825</v>
      </c>
      <c r="N19" s="31">
        <v>3700.05</v>
      </c>
      <c r="O19" s="42">
        <v>370000</v>
      </c>
      <c r="P19" s="43">
        <v>6.138841078600115E-2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44469</v>
      </c>
      <c r="E20" s="40">
        <v>723.7</v>
      </c>
      <c r="F20" s="40">
        <v>722.53333333333342</v>
      </c>
      <c r="G20" s="41">
        <v>719.21666666666681</v>
      </c>
      <c r="H20" s="41">
        <v>714.73333333333335</v>
      </c>
      <c r="I20" s="41">
        <v>711.41666666666674</v>
      </c>
      <c r="J20" s="41">
        <v>727.01666666666688</v>
      </c>
      <c r="K20" s="41">
        <v>730.33333333333348</v>
      </c>
      <c r="L20" s="41">
        <v>734.81666666666695</v>
      </c>
      <c r="M20" s="31">
        <v>725.85</v>
      </c>
      <c r="N20" s="31">
        <v>718.05</v>
      </c>
      <c r="O20" s="42">
        <v>7455000</v>
      </c>
      <c r="P20" s="43">
        <v>-1.2059369202226345E-2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44469</v>
      </c>
      <c r="E21" s="40">
        <v>437.05</v>
      </c>
      <c r="F21" s="40">
        <v>437.2833333333333</v>
      </c>
      <c r="G21" s="41">
        <v>433.06666666666661</v>
      </c>
      <c r="H21" s="41">
        <v>429.08333333333331</v>
      </c>
      <c r="I21" s="41">
        <v>424.86666666666662</v>
      </c>
      <c r="J21" s="41">
        <v>441.26666666666659</v>
      </c>
      <c r="K21" s="41">
        <v>445.48333333333329</v>
      </c>
      <c r="L21" s="41">
        <v>449.46666666666658</v>
      </c>
      <c r="M21" s="31">
        <v>441.5</v>
      </c>
      <c r="N21" s="31">
        <v>433.3</v>
      </c>
      <c r="O21" s="42">
        <v>15285000</v>
      </c>
      <c r="P21" s="43">
        <v>-2.4693721286370596E-2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44469</v>
      </c>
      <c r="E22" s="40">
        <v>767.65</v>
      </c>
      <c r="F22" s="40">
        <v>768.5333333333333</v>
      </c>
      <c r="G22" s="41">
        <v>762.11666666666656</v>
      </c>
      <c r="H22" s="41">
        <v>756.58333333333326</v>
      </c>
      <c r="I22" s="41">
        <v>750.16666666666652</v>
      </c>
      <c r="J22" s="41">
        <v>774.06666666666661</v>
      </c>
      <c r="K22" s="41">
        <v>780.48333333333335</v>
      </c>
      <c r="L22" s="41">
        <v>786.01666666666665</v>
      </c>
      <c r="M22" s="31">
        <v>774.95</v>
      </c>
      <c r="N22" s="31">
        <v>763</v>
      </c>
      <c r="O22" s="42">
        <v>1834250</v>
      </c>
      <c r="P22" s="43">
        <v>-1.9406057042046457E-2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44469</v>
      </c>
      <c r="E23" s="40">
        <v>4831.25</v>
      </c>
      <c r="F23" s="40">
        <v>4852.0666666666666</v>
      </c>
      <c r="G23" s="41">
        <v>4792.2333333333336</v>
      </c>
      <c r="H23" s="41">
        <v>4753.2166666666672</v>
      </c>
      <c r="I23" s="41">
        <v>4693.3833333333341</v>
      </c>
      <c r="J23" s="41">
        <v>4891.083333333333</v>
      </c>
      <c r="K23" s="41">
        <v>4950.916666666667</v>
      </c>
      <c r="L23" s="41">
        <v>4989.9333333333325</v>
      </c>
      <c r="M23" s="31">
        <v>4911.8999999999996</v>
      </c>
      <c r="N23" s="31">
        <v>4813.05</v>
      </c>
      <c r="O23" s="42">
        <v>2363750</v>
      </c>
      <c r="P23" s="43">
        <v>5.536332179930796E-2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44469</v>
      </c>
      <c r="E24" s="40">
        <v>215.15</v>
      </c>
      <c r="F24" s="40">
        <v>216</v>
      </c>
      <c r="G24" s="41">
        <v>213.25</v>
      </c>
      <c r="H24" s="41">
        <v>211.35</v>
      </c>
      <c r="I24" s="41">
        <v>208.6</v>
      </c>
      <c r="J24" s="41">
        <v>217.9</v>
      </c>
      <c r="K24" s="41">
        <v>220.65</v>
      </c>
      <c r="L24" s="41">
        <v>222.55</v>
      </c>
      <c r="M24" s="31">
        <v>218.75</v>
      </c>
      <c r="N24" s="31">
        <v>214.1</v>
      </c>
      <c r="O24" s="42">
        <v>12432500</v>
      </c>
      <c r="P24" s="43">
        <v>-1.3293650793650793E-2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44469</v>
      </c>
      <c r="E25" s="40">
        <v>121.8</v>
      </c>
      <c r="F25" s="40">
        <v>121.25</v>
      </c>
      <c r="G25" s="41">
        <v>120.35</v>
      </c>
      <c r="H25" s="41">
        <v>118.89999999999999</v>
      </c>
      <c r="I25" s="41">
        <v>117.99999999999999</v>
      </c>
      <c r="J25" s="41">
        <v>122.7</v>
      </c>
      <c r="K25" s="41">
        <v>123.60000000000001</v>
      </c>
      <c r="L25" s="41">
        <v>125.05000000000001</v>
      </c>
      <c r="M25" s="31">
        <v>122.15</v>
      </c>
      <c r="N25" s="31">
        <v>119.8</v>
      </c>
      <c r="O25" s="42">
        <v>52933500</v>
      </c>
      <c r="P25" s="43">
        <v>6.7613830879835676E-3</v>
      </c>
    </row>
    <row r="26" spans="1:16" ht="12.75" customHeight="1">
      <c r="A26" s="31">
        <v>16</v>
      </c>
      <c r="B26" s="279" t="s">
        <v>57</v>
      </c>
      <c r="C26" s="33" t="s">
        <v>58</v>
      </c>
      <c r="D26" s="34">
        <v>44469</v>
      </c>
      <c r="E26" s="40">
        <v>3341.9</v>
      </c>
      <c r="F26" s="40">
        <v>3338.5833333333335</v>
      </c>
      <c r="G26" s="41">
        <v>3308.3166666666671</v>
      </c>
      <c r="H26" s="41">
        <v>3274.7333333333336</v>
      </c>
      <c r="I26" s="41">
        <v>3244.4666666666672</v>
      </c>
      <c r="J26" s="41">
        <v>3372.166666666667</v>
      </c>
      <c r="K26" s="41">
        <v>3402.4333333333334</v>
      </c>
      <c r="L26" s="41">
        <v>3436.0166666666669</v>
      </c>
      <c r="M26" s="31">
        <v>3368.85</v>
      </c>
      <c r="N26" s="31">
        <v>3305</v>
      </c>
      <c r="O26" s="42">
        <v>4974000</v>
      </c>
      <c r="P26" s="43">
        <v>-9.1436084384151073E-3</v>
      </c>
    </row>
    <row r="27" spans="1:16" ht="12.75" customHeight="1">
      <c r="A27" s="31">
        <v>17</v>
      </c>
      <c r="B27" s="32" t="s">
        <v>45</v>
      </c>
      <c r="C27" s="33" t="s">
        <v>310</v>
      </c>
      <c r="D27" s="34">
        <v>44469</v>
      </c>
      <c r="E27" s="40">
        <v>2083.5500000000002</v>
      </c>
      <c r="F27" s="40">
        <v>2090.2666666666669</v>
      </c>
      <c r="G27" s="41">
        <v>2059.5833333333339</v>
      </c>
      <c r="H27" s="41">
        <v>2035.6166666666672</v>
      </c>
      <c r="I27" s="41">
        <v>2004.9333333333343</v>
      </c>
      <c r="J27" s="41">
        <v>2114.2333333333336</v>
      </c>
      <c r="K27" s="41">
        <v>2144.916666666667</v>
      </c>
      <c r="L27" s="41">
        <v>2168.8833333333332</v>
      </c>
      <c r="M27" s="31">
        <v>2120.9499999999998</v>
      </c>
      <c r="N27" s="31">
        <v>2066.3000000000002</v>
      </c>
      <c r="O27" s="42">
        <v>459525</v>
      </c>
      <c r="P27" s="43">
        <v>2.8307692307692308E-2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44469</v>
      </c>
      <c r="E28" s="40">
        <v>1186.5</v>
      </c>
      <c r="F28" s="40">
        <v>1179.3</v>
      </c>
      <c r="G28" s="41">
        <v>1165.1999999999998</v>
      </c>
      <c r="H28" s="41">
        <v>1143.8999999999999</v>
      </c>
      <c r="I28" s="41">
        <v>1129.7999999999997</v>
      </c>
      <c r="J28" s="41">
        <v>1200.5999999999999</v>
      </c>
      <c r="K28" s="41">
        <v>1214.6999999999998</v>
      </c>
      <c r="L28" s="41">
        <v>1236</v>
      </c>
      <c r="M28" s="31">
        <v>1193.4000000000001</v>
      </c>
      <c r="N28" s="31">
        <v>1158</v>
      </c>
      <c r="O28" s="42">
        <v>4386000</v>
      </c>
      <c r="P28" s="43">
        <v>-3.0289630776033607E-2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44469</v>
      </c>
      <c r="E29" s="40">
        <v>743.85</v>
      </c>
      <c r="F29" s="40">
        <v>743.66666666666663</v>
      </c>
      <c r="G29" s="41">
        <v>737.7833333333333</v>
      </c>
      <c r="H29" s="41">
        <v>731.7166666666667</v>
      </c>
      <c r="I29" s="41">
        <v>725.83333333333337</v>
      </c>
      <c r="J29" s="41">
        <v>749.73333333333323</v>
      </c>
      <c r="K29" s="41">
        <v>755.61666666666667</v>
      </c>
      <c r="L29" s="41">
        <v>761.68333333333317</v>
      </c>
      <c r="M29" s="31">
        <v>749.55</v>
      </c>
      <c r="N29" s="31">
        <v>737.6</v>
      </c>
      <c r="O29" s="42">
        <v>15273700</v>
      </c>
      <c r="P29" s="43">
        <v>-1.891361529789988E-2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44469</v>
      </c>
      <c r="E30" s="40">
        <v>795.6</v>
      </c>
      <c r="F30" s="40">
        <v>793.08333333333337</v>
      </c>
      <c r="G30" s="41">
        <v>787.51666666666677</v>
      </c>
      <c r="H30" s="41">
        <v>779.43333333333339</v>
      </c>
      <c r="I30" s="41">
        <v>773.86666666666679</v>
      </c>
      <c r="J30" s="41">
        <v>801.16666666666674</v>
      </c>
      <c r="K30" s="41">
        <v>806.73333333333335</v>
      </c>
      <c r="L30" s="41">
        <v>814.81666666666672</v>
      </c>
      <c r="M30" s="31">
        <v>798.65</v>
      </c>
      <c r="N30" s="31">
        <v>785</v>
      </c>
      <c r="O30" s="42">
        <v>31740000</v>
      </c>
      <c r="P30" s="43">
        <v>-2.36609944261932E-2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44469</v>
      </c>
      <c r="E31" s="40">
        <v>3740.6</v>
      </c>
      <c r="F31" s="40">
        <v>3750.9333333333329</v>
      </c>
      <c r="G31" s="41">
        <v>3719.6666666666661</v>
      </c>
      <c r="H31" s="41">
        <v>3698.7333333333331</v>
      </c>
      <c r="I31" s="41">
        <v>3667.4666666666662</v>
      </c>
      <c r="J31" s="41">
        <v>3771.8666666666659</v>
      </c>
      <c r="K31" s="41">
        <v>3803.1333333333332</v>
      </c>
      <c r="L31" s="41">
        <v>3824.0666666666657</v>
      </c>
      <c r="M31" s="31">
        <v>3782.2</v>
      </c>
      <c r="N31" s="31">
        <v>3730</v>
      </c>
      <c r="O31" s="42">
        <v>2907250</v>
      </c>
      <c r="P31" s="43">
        <v>5.0307080924855488E-2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44469</v>
      </c>
      <c r="E32" s="40">
        <v>16630.5</v>
      </c>
      <c r="F32" s="40">
        <v>16716.516666666666</v>
      </c>
      <c r="G32" s="41">
        <v>16500.483333333334</v>
      </c>
      <c r="H32" s="41">
        <v>16370.466666666667</v>
      </c>
      <c r="I32" s="41">
        <v>16154.433333333334</v>
      </c>
      <c r="J32" s="41">
        <v>16846.533333333333</v>
      </c>
      <c r="K32" s="41">
        <v>17062.566666666666</v>
      </c>
      <c r="L32" s="41">
        <v>17192.583333333332</v>
      </c>
      <c r="M32" s="31">
        <v>16932.55</v>
      </c>
      <c r="N32" s="31">
        <v>16586.5</v>
      </c>
      <c r="O32" s="42">
        <v>807375</v>
      </c>
      <c r="P32" s="43">
        <v>6.5067856478899424E-4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44469</v>
      </c>
      <c r="E33" s="40">
        <v>7493.8</v>
      </c>
      <c r="F33" s="40">
        <v>7487.3666666666659</v>
      </c>
      <c r="G33" s="41">
        <v>7436.7333333333318</v>
      </c>
      <c r="H33" s="41">
        <v>7379.6666666666661</v>
      </c>
      <c r="I33" s="41">
        <v>7329.0333333333319</v>
      </c>
      <c r="J33" s="41">
        <v>7544.4333333333316</v>
      </c>
      <c r="K33" s="41">
        <v>7595.0666666666648</v>
      </c>
      <c r="L33" s="41">
        <v>7652.1333333333314</v>
      </c>
      <c r="M33" s="31">
        <v>7538</v>
      </c>
      <c r="N33" s="31">
        <v>7430.3</v>
      </c>
      <c r="O33" s="42">
        <v>4111250</v>
      </c>
      <c r="P33" s="43">
        <v>1.1035627555254987E-2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44469</v>
      </c>
      <c r="E34" s="40">
        <v>2478.15</v>
      </c>
      <c r="F34" s="40">
        <v>2463.0166666666669</v>
      </c>
      <c r="G34" s="41">
        <v>2439.4833333333336</v>
      </c>
      <c r="H34" s="41">
        <v>2400.8166666666666</v>
      </c>
      <c r="I34" s="41">
        <v>2377.2833333333333</v>
      </c>
      <c r="J34" s="41">
        <v>2501.6833333333338</v>
      </c>
      <c r="K34" s="41">
        <v>2525.2166666666676</v>
      </c>
      <c r="L34" s="41">
        <v>2563.8833333333341</v>
      </c>
      <c r="M34" s="31">
        <v>2486.5500000000002</v>
      </c>
      <c r="N34" s="31">
        <v>2424.35</v>
      </c>
      <c r="O34" s="42">
        <v>1403600</v>
      </c>
      <c r="P34" s="43">
        <v>-1.7086834733893556E-2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44469</v>
      </c>
      <c r="E35" s="40">
        <v>286.7</v>
      </c>
      <c r="F35" s="40">
        <v>285.59999999999997</v>
      </c>
      <c r="G35" s="41">
        <v>282.64999999999992</v>
      </c>
      <c r="H35" s="41">
        <v>278.59999999999997</v>
      </c>
      <c r="I35" s="41">
        <v>275.64999999999992</v>
      </c>
      <c r="J35" s="41">
        <v>289.64999999999992</v>
      </c>
      <c r="K35" s="41">
        <v>292.59999999999997</v>
      </c>
      <c r="L35" s="41">
        <v>296.64999999999992</v>
      </c>
      <c r="M35" s="31">
        <v>288.55</v>
      </c>
      <c r="N35" s="31">
        <v>281.55</v>
      </c>
      <c r="O35" s="42">
        <v>25959600</v>
      </c>
      <c r="P35" s="43">
        <v>-1.5227039945373848E-2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44469</v>
      </c>
      <c r="E36" s="40">
        <v>79.650000000000006</v>
      </c>
      <c r="F36" s="40">
        <v>79.516666666666666</v>
      </c>
      <c r="G36" s="41">
        <v>78.183333333333337</v>
      </c>
      <c r="H36" s="41">
        <v>76.716666666666669</v>
      </c>
      <c r="I36" s="41">
        <v>75.38333333333334</v>
      </c>
      <c r="J36" s="41">
        <v>80.983333333333334</v>
      </c>
      <c r="K36" s="41">
        <v>82.316666666666677</v>
      </c>
      <c r="L36" s="41">
        <v>83.783333333333331</v>
      </c>
      <c r="M36" s="31">
        <v>80.849999999999994</v>
      </c>
      <c r="N36" s="31">
        <v>78.05</v>
      </c>
      <c r="O36" s="42">
        <v>156042900</v>
      </c>
      <c r="P36" s="43">
        <v>-1.0681700170610488E-2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44469</v>
      </c>
      <c r="E37" s="40">
        <v>1742.25</v>
      </c>
      <c r="F37" s="40">
        <v>1745.1000000000001</v>
      </c>
      <c r="G37" s="41">
        <v>1725.2000000000003</v>
      </c>
      <c r="H37" s="41">
        <v>1708.15</v>
      </c>
      <c r="I37" s="41">
        <v>1688.2500000000002</v>
      </c>
      <c r="J37" s="41">
        <v>1762.1500000000003</v>
      </c>
      <c r="K37" s="41">
        <v>1782.0500000000004</v>
      </c>
      <c r="L37" s="41">
        <v>1799.1000000000004</v>
      </c>
      <c r="M37" s="31">
        <v>1765</v>
      </c>
      <c r="N37" s="31">
        <v>1728.05</v>
      </c>
      <c r="O37" s="42">
        <v>1907950</v>
      </c>
      <c r="P37" s="43">
        <v>2.8835063437139563E-4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44469</v>
      </c>
      <c r="E38" s="40">
        <v>196.35</v>
      </c>
      <c r="F38" s="40">
        <v>196.18333333333331</v>
      </c>
      <c r="G38" s="41">
        <v>193.86666666666662</v>
      </c>
      <c r="H38" s="41">
        <v>191.3833333333333</v>
      </c>
      <c r="I38" s="41">
        <v>189.06666666666661</v>
      </c>
      <c r="J38" s="41">
        <v>198.66666666666663</v>
      </c>
      <c r="K38" s="41">
        <v>200.98333333333329</v>
      </c>
      <c r="L38" s="41">
        <v>203.46666666666664</v>
      </c>
      <c r="M38" s="31">
        <v>198.5</v>
      </c>
      <c r="N38" s="31">
        <v>193.7</v>
      </c>
      <c r="O38" s="42">
        <v>26672200</v>
      </c>
      <c r="P38" s="43">
        <v>-6.2296474585870031E-3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44469</v>
      </c>
      <c r="E39" s="40">
        <v>834.85</v>
      </c>
      <c r="F39" s="40">
        <v>833.93333333333339</v>
      </c>
      <c r="G39" s="41">
        <v>829.21666666666681</v>
      </c>
      <c r="H39" s="41">
        <v>823.58333333333337</v>
      </c>
      <c r="I39" s="41">
        <v>818.86666666666679</v>
      </c>
      <c r="J39" s="41">
        <v>839.56666666666683</v>
      </c>
      <c r="K39" s="41">
        <v>844.28333333333353</v>
      </c>
      <c r="L39" s="41">
        <v>849.91666666666686</v>
      </c>
      <c r="M39" s="31">
        <v>838.65</v>
      </c>
      <c r="N39" s="31">
        <v>828.3</v>
      </c>
      <c r="O39" s="42">
        <v>4867500</v>
      </c>
      <c r="P39" s="43">
        <v>-3.3783783783783786E-3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44469</v>
      </c>
      <c r="E40" s="40">
        <v>775</v>
      </c>
      <c r="F40" s="40">
        <v>775.13333333333333</v>
      </c>
      <c r="G40" s="41">
        <v>767.56666666666661</v>
      </c>
      <c r="H40" s="41">
        <v>760.13333333333333</v>
      </c>
      <c r="I40" s="41">
        <v>752.56666666666661</v>
      </c>
      <c r="J40" s="41">
        <v>782.56666666666661</v>
      </c>
      <c r="K40" s="41">
        <v>790.13333333333344</v>
      </c>
      <c r="L40" s="41">
        <v>797.56666666666661</v>
      </c>
      <c r="M40" s="31">
        <v>782.7</v>
      </c>
      <c r="N40" s="31">
        <v>767.7</v>
      </c>
      <c r="O40" s="42">
        <v>8568000</v>
      </c>
      <c r="P40" s="43">
        <v>7.9407093700370572E-3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44469</v>
      </c>
      <c r="E41" s="40">
        <v>669.65</v>
      </c>
      <c r="F41" s="40">
        <v>672.85</v>
      </c>
      <c r="G41" s="41">
        <v>661.80000000000007</v>
      </c>
      <c r="H41" s="41">
        <v>653.95000000000005</v>
      </c>
      <c r="I41" s="41">
        <v>642.90000000000009</v>
      </c>
      <c r="J41" s="41">
        <v>680.7</v>
      </c>
      <c r="K41" s="41">
        <v>691.75</v>
      </c>
      <c r="L41" s="41">
        <v>699.6</v>
      </c>
      <c r="M41" s="31">
        <v>683.9</v>
      </c>
      <c r="N41" s="31">
        <v>665</v>
      </c>
      <c r="O41" s="42">
        <v>73042311</v>
      </c>
      <c r="P41" s="43">
        <v>-3.4451540287259289E-2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44469</v>
      </c>
      <c r="E42" s="40">
        <v>55.95</v>
      </c>
      <c r="F42" s="40">
        <v>55.85</v>
      </c>
      <c r="G42" s="41">
        <v>55.25</v>
      </c>
      <c r="H42" s="41">
        <v>54.55</v>
      </c>
      <c r="I42" s="41">
        <v>53.949999999999996</v>
      </c>
      <c r="J42" s="41">
        <v>56.550000000000004</v>
      </c>
      <c r="K42" s="41">
        <v>57.150000000000013</v>
      </c>
      <c r="L42" s="41">
        <v>57.850000000000009</v>
      </c>
      <c r="M42" s="31">
        <v>56.45</v>
      </c>
      <c r="N42" s="31">
        <v>55.15</v>
      </c>
      <c r="O42" s="42">
        <v>119164500</v>
      </c>
      <c r="P42" s="43">
        <v>-8.6477987421383646E-3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44469</v>
      </c>
      <c r="E43" s="40">
        <v>356.95</v>
      </c>
      <c r="F43" s="40">
        <v>358.40000000000003</v>
      </c>
      <c r="G43" s="41">
        <v>353.85000000000008</v>
      </c>
      <c r="H43" s="41">
        <v>350.75000000000006</v>
      </c>
      <c r="I43" s="41">
        <v>346.2000000000001</v>
      </c>
      <c r="J43" s="41">
        <v>361.50000000000006</v>
      </c>
      <c r="K43" s="41">
        <v>366.05</v>
      </c>
      <c r="L43" s="41">
        <v>369.15000000000003</v>
      </c>
      <c r="M43" s="31">
        <v>362.95</v>
      </c>
      <c r="N43" s="31">
        <v>355.3</v>
      </c>
      <c r="O43" s="42">
        <v>17091300</v>
      </c>
      <c r="P43" s="43">
        <v>3.7822504390112115E-3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44469</v>
      </c>
      <c r="E44" s="40">
        <v>14288.5</v>
      </c>
      <c r="F44" s="40">
        <v>14329.116666666667</v>
      </c>
      <c r="G44" s="41">
        <v>14169.883333333333</v>
      </c>
      <c r="H44" s="41">
        <v>14051.266666666666</v>
      </c>
      <c r="I44" s="41">
        <v>13892.033333333333</v>
      </c>
      <c r="J44" s="41">
        <v>14447.733333333334</v>
      </c>
      <c r="K44" s="41">
        <v>14606.966666666667</v>
      </c>
      <c r="L44" s="41">
        <v>14725.583333333334</v>
      </c>
      <c r="M44" s="31">
        <v>14488.35</v>
      </c>
      <c r="N44" s="31">
        <v>14210.5</v>
      </c>
      <c r="O44" s="42">
        <v>173950</v>
      </c>
      <c r="P44" s="43">
        <v>2.1132961549750515E-2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44469</v>
      </c>
      <c r="E45" s="40">
        <v>491.35</v>
      </c>
      <c r="F45" s="40">
        <v>489.43333333333334</v>
      </c>
      <c r="G45" s="41">
        <v>484.61666666666667</v>
      </c>
      <c r="H45" s="41">
        <v>477.88333333333333</v>
      </c>
      <c r="I45" s="41">
        <v>473.06666666666666</v>
      </c>
      <c r="J45" s="41">
        <v>496.16666666666669</v>
      </c>
      <c r="K45" s="41">
        <v>500.98333333333341</v>
      </c>
      <c r="L45" s="41">
        <v>507.7166666666667</v>
      </c>
      <c r="M45" s="31">
        <v>494.25</v>
      </c>
      <c r="N45" s="31">
        <v>482.7</v>
      </c>
      <c r="O45" s="42">
        <v>40674600</v>
      </c>
      <c r="P45" s="43">
        <v>6.6375623663578048E-3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44469</v>
      </c>
      <c r="E46" s="40">
        <v>4071.7</v>
      </c>
      <c r="F46" s="40">
        <v>4064.4500000000003</v>
      </c>
      <c r="G46" s="41">
        <v>4034.6500000000005</v>
      </c>
      <c r="H46" s="41">
        <v>3997.6000000000004</v>
      </c>
      <c r="I46" s="41">
        <v>3967.8000000000006</v>
      </c>
      <c r="J46" s="41">
        <v>4101.5</v>
      </c>
      <c r="K46" s="41">
        <v>4131.3000000000011</v>
      </c>
      <c r="L46" s="41">
        <v>4168.3500000000004</v>
      </c>
      <c r="M46" s="31">
        <v>4094.25</v>
      </c>
      <c r="N46" s="31">
        <v>4027.4</v>
      </c>
      <c r="O46" s="42">
        <v>1321600</v>
      </c>
      <c r="P46" s="43">
        <v>-9.1467986204828312E-3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44469</v>
      </c>
      <c r="E47" s="40">
        <v>556.45000000000005</v>
      </c>
      <c r="F47" s="40">
        <v>563.28333333333342</v>
      </c>
      <c r="G47" s="41">
        <v>545.71666666666681</v>
      </c>
      <c r="H47" s="41">
        <v>534.98333333333335</v>
      </c>
      <c r="I47" s="41">
        <v>517.41666666666674</v>
      </c>
      <c r="J47" s="41">
        <v>574.01666666666688</v>
      </c>
      <c r="K47" s="41">
        <v>591.58333333333348</v>
      </c>
      <c r="L47" s="41">
        <v>602.31666666666695</v>
      </c>
      <c r="M47" s="31">
        <v>580.85</v>
      </c>
      <c r="N47" s="31">
        <v>552.54999999999995</v>
      </c>
      <c r="O47" s="42">
        <v>18735200</v>
      </c>
      <c r="P47" s="43">
        <v>-5.6048575432041106E-3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44469</v>
      </c>
      <c r="E48" s="40">
        <v>158.44999999999999</v>
      </c>
      <c r="F48" s="40">
        <v>158.80000000000001</v>
      </c>
      <c r="G48" s="41">
        <v>155.70000000000002</v>
      </c>
      <c r="H48" s="41">
        <v>152.95000000000002</v>
      </c>
      <c r="I48" s="41">
        <v>149.85000000000002</v>
      </c>
      <c r="J48" s="41">
        <v>161.55000000000001</v>
      </c>
      <c r="K48" s="41">
        <v>164.65000000000003</v>
      </c>
      <c r="L48" s="41">
        <v>167.4</v>
      </c>
      <c r="M48" s="31">
        <v>161.9</v>
      </c>
      <c r="N48" s="31">
        <v>156.05000000000001</v>
      </c>
      <c r="O48" s="42">
        <v>78721200</v>
      </c>
      <c r="P48" s="43">
        <v>5.4907343857240904E-4</v>
      </c>
    </row>
    <row r="49" spans="1:16" ht="12.75" customHeight="1">
      <c r="A49" s="31">
        <v>39</v>
      </c>
      <c r="B49" s="32" t="s">
        <v>64</v>
      </c>
      <c r="C49" s="33" t="s">
        <v>335</v>
      </c>
      <c r="D49" s="34">
        <v>44469</v>
      </c>
      <c r="E49" s="40">
        <v>642.04999999999995</v>
      </c>
      <c r="F49" s="40">
        <v>637.9</v>
      </c>
      <c r="G49" s="41">
        <v>621.65</v>
      </c>
      <c r="H49" s="41">
        <v>601.25</v>
      </c>
      <c r="I49" s="41">
        <v>585</v>
      </c>
      <c r="J49" s="41">
        <v>658.3</v>
      </c>
      <c r="K49" s="41">
        <v>674.55</v>
      </c>
      <c r="L49" s="41">
        <v>694.94999999999993</v>
      </c>
      <c r="M49" s="31">
        <v>654.15</v>
      </c>
      <c r="N49" s="31">
        <v>617.5</v>
      </c>
      <c r="O49" s="42">
        <v>3193125</v>
      </c>
      <c r="P49" s="43">
        <v>0.12080766598220397</v>
      </c>
    </row>
    <row r="50" spans="1:16" ht="12.75" customHeight="1">
      <c r="A50" s="31">
        <v>40</v>
      </c>
      <c r="B50" s="32" t="s">
        <v>64</v>
      </c>
      <c r="C50" s="33" t="s">
        <v>85</v>
      </c>
      <c r="D50" s="34">
        <v>44469</v>
      </c>
      <c r="E50" s="40">
        <v>579.29999999999995</v>
      </c>
      <c r="F50" s="40">
        <v>578.09999999999991</v>
      </c>
      <c r="G50" s="41">
        <v>570.29999999999984</v>
      </c>
      <c r="H50" s="41">
        <v>561.29999999999995</v>
      </c>
      <c r="I50" s="41">
        <v>553.49999999999989</v>
      </c>
      <c r="J50" s="41">
        <v>587.0999999999998</v>
      </c>
      <c r="K50" s="41">
        <v>594.9</v>
      </c>
      <c r="L50" s="41">
        <v>603.89999999999975</v>
      </c>
      <c r="M50" s="31">
        <v>585.9</v>
      </c>
      <c r="N50" s="31">
        <v>569.1</v>
      </c>
      <c r="O50" s="42">
        <v>11152500</v>
      </c>
      <c r="P50" s="43">
        <v>1.9540623928693865E-2</v>
      </c>
    </row>
    <row r="51" spans="1:16" ht="12.75" customHeight="1">
      <c r="A51" s="31">
        <v>41</v>
      </c>
      <c r="B51" s="32" t="s">
        <v>48</v>
      </c>
      <c r="C51" s="33" t="s">
        <v>86</v>
      </c>
      <c r="D51" s="34">
        <v>44469</v>
      </c>
      <c r="E51" s="40">
        <v>952.35</v>
      </c>
      <c r="F51" s="40">
        <v>949.93333333333339</v>
      </c>
      <c r="G51" s="41">
        <v>945.56666666666683</v>
      </c>
      <c r="H51" s="41">
        <v>938.78333333333342</v>
      </c>
      <c r="I51" s="41">
        <v>934.41666666666686</v>
      </c>
      <c r="J51" s="41">
        <v>956.71666666666681</v>
      </c>
      <c r="K51" s="41">
        <v>961.08333333333337</v>
      </c>
      <c r="L51" s="41">
        <v>967.86666666666679</v>
      </c>
      <c r="M51" s="31">
        <v>954.3</v>
      </c>
      <c r="N51" s="31">
        <v>943.15</v>
      </c>
      <c r="O51" s="42">
        <v>11460800</v>
      </c>
      <c r="P51" s="43">
        <v>-2.7950824190969732E-2</v>
      </c>
    </row>
    <row r="52" spans="1:16" ht="12.75" customHeight="1">
      <c r="A52" s="31">
        <v>42</v>
      </c>
      <c r="B52" s="32" t="s">
        <v>45</v>
      </c>
      <c r="C52" s="33" t="s">
        <v>87</v>
      </c>
      <c r="D52" s="34">
        <v>44469</v>
      </c>
      <c r="E52" s="40">
        <v>149.69999999999999</v>
      </c>
      <c r="F52" s="40">
        <v>148.85</v>
      </c>
      <c r="G52" s="41">
        <v>147.29999999999998</v>
      </c>
      <c r="H52" s="41">
        <v>144.89999999999998</v>
      </c>
      <c r="I52" s="41">
        <v>143.34999999999997</v>
      </c>
      <c r="J52" s="41">
        <v>151.25</v>
      </c>
      <c r="K52" s="41">
        <v>152.80000000000001</v>
      </c>
      <c r="L52" s="41">
        <v>155.20000000000002</v>
      </c>
      <c r="M52" s="31">
        <v>150.4</v>
      </c>
      <c r="N52" s="31">
        <v>146.44999999999999</v>
      </c>
      <c r="O52" s="42">
        <v>47628000</v>
      </c>
      <c r="P52" s="43">
        <v>-1.528308440430705E-2</v>
      </c>
    </row>
    <row r="53" spans="1:16" ht="12.75" customHeight="1">
      <c r="A53" s="31">
        <v>43</v>
      </c>
      <c r="B53" s="32" t="s">
        <v>88</v>
      </c>
      <c r="C53" s="33" t="s">
        <v>89</v>
      </c>
      <c r="D53" s="34">
        <v>44469</v>
      </c>
      <c r="E53" s="40">
        <v>5148</v>
      </c>
      <c r="F53" s="40">
        <v>5153.8166666666666</v>
      </c>
      <c r="G53" s="41">
        <v>5084.6333333333332</v>
      </c>
      <c r="H53" s="41">
        <v>5021.2666666666664</v>
      </c>
      <c r="I53" s="41">
        <v>4952.083333333333</v>
      </c>
      <c r="J53" s="41">
        <v>5217.1833333333334</v>
      </c>
      <c r="K53" s="41">
        <v>5286.3666666666659</v>
      </c>
      <c r="L53" s="41">
        <v>5349.7333333333336</v>
      </c>
      <c r="M53" s="31">
        <v>5223</v>
      </c>
      <c r="N53" s="31">
        <v>5090.45</v>
      </c>
      <c r="O53" s="42">
        <v>823400</v>
      </c>
      <c r="P53" s="43">
        <v>-1.2946535602972908E-2</v>
      </c>
    </row>
    <row r="54" spans="1:16" ht="12.75" customHeight="1">
      <c r="A54" s="31">
        <v>44</v>
      </c>
      <c r="B54" s="32" t="s">
        <v>57</v>
      </c>
      <c r="C54" s="33" t="s">
        <v>90</v>
      </c>
      <c r="D54" s="34">
        <v>44469</v>
      </c>
      <c r="E54" s="40">
        <v>1712.7</v>
      </c>
      <c r="F54" s="40">
        <v>1720.7</v>
      </c>
      <c r="G54" s="41">
        <v>1698.45</v>
      </c>
      <c r="H54" s="41">
        <v>1684.2</v>
      </c>
      <c r="I54" s="41">
        <v>1661.95</v>
      </c>
      <c r="J54" s="41">
        <v>1734.95</v>
      </c>
      <c r="K54" s="41">
        <v>1757.2</v>
      </c>
      <c r="L54" s="41">
        <v>1771.45</v>
      </c>
      <c r="M54" s="31">
        <v>1742.95</v>
      </c>
      <c r="N54" s="31">
        <v>1706.45</v>
      </c>
      <c r="O54" s="42">
        <v>2925300</v>
      </c>
      <c r="P54" s="43">
        <v>3.1597136509503826E-2</v>
      </c>
    </row>
    <row r="55" spans="1:16" ht="12.75" customHeight="1">
      <c r="A55" s="31">
        <v>45</v>
      </c>
      <c r="B55" s="32" t="s">
        <v>45</v>
      </c>
      <c r="C55" s="33" t="s">
        <v>91</v>
      </c>
      <c r="D55" s="34">
        <v>44469</v>
      </c>
      <c r="E55" s="40">
        <v>736.7</v>
      </c>
      <c r="F55" s="40">
        <v>732.26666666666677</v>
      </c>
      <c r="G55" s="41">
        <v>721.58333333333348</v>
      </c>
      <c r="H55" s="41">
        <v>706.4666666666667</v>
      </c>
      <c r="I55" s="41">
        <v>695.78333333333342</v>
      </c>
      <c r="J55" s="41">
        <v>747.38333333333355</v>
      </c>
      <c r="K55" s="41">
        <v>758.06666666666672</v>
      </c>
      <c r="L55" s="41">
        <v>773.18333333333362</v>
      </c>
      <c r="M55" s="31">
        <v>742.95</v>
      </c>
      <c r="N55" s="31">
        <v>717.15</v>
      </c>
      <c r="O55" s="42">
        <v>7747791</v>
      </c>
      <c r="P55" s="43">
        <v>2.7783537217499481E-2</v>
      </c>
    </row>
    <row r="56" spans="1:16" ht="12.75" customHeight="1">
      <c r="A56" s="31">
        <v>46</v>
      </c>
      <c r="B56" s="32" t="s">
        <v>45</v>
      </c>
      <c r="C56" s="33" t="s">
        <v>92</v>
      </c>
      <c r="D56" s="34">
        <v>44469</v>
      </c>
      <c r="E56" s="40">
        <v>792.05</v>
      </c>
      <c r="F56" s="40">
        <v>789.56666666666661</v>
      </c>
      <c r="G56" s="41">
        <v>783.63333333333321</v>
      </c>
      <c r="H56" s="41">
        <v>775.21666666666658</v>
      </c>
      <c r="I56" s="41">
        <v>769.28333333333319</v>
      </c>
      <c r="J56" s="41">
        <v>797.98333333333323</v>
      </c>
      <c r="K56" s="41">
        <v>803.91666666666663</v>
      </c>
      <c r="L56" s="41">
        <v>812.33333333333326</v>
      </c>
      <c r="M56" s="31">
        <v>795.5</v>
      </c>
      <c r="N56" s="31">
        <v>781.15</v>
      </c>
      <c r="O56" s="42">
        <v>2063750</v>
      </c>
      <c r="P56" s="43">
        <v>-9.0771558245083205E-4</v>
      </c>
    </row>
    <row r="57" spans="1:16" ht="12.75" customHeight="1">
      <c r="A57" s="31">
        <v>47</v>
      </c>
      <c r="B57" s="32" t="s">
        <v>59</v>
      </c>
      <c r="C57" s="33" t="s">
        <v>93</v>
      </c>
      <c r="D57" s="34">
        <v>44469</v>
      </c>
      <c r="E57" s="40">
        <v>155.75</v>
      </c>
      <c r="F57" s="40">
        <v>155.46666666666667</v>
      </c>
      <c r="G57" s="41">
        <v>153.93333333333334</v>
      </c>
      <c r="H57" s="41">
        <v>152.11666666666667</v>
      </c>
      <c r="I57" s="41">
        <v>150.58333333333334</v>
      </c>
      <c r="J57" s="41">
        <v>157.28333333333333</v>
      </c>
      <c r="K57" s="41">
        <v>158.81666666666669</v>
      </c>
      <c r="L57" s="41">
        <v>160.63333333333333</v>
      </c>
      <c r="M57" s="31">
        <v>157</v>
      </c>
      <c r="N57" s="31">
        <v>153.65</v>
      </c>
      <c r="O57" s="42">
        <v>7477200</v>
      </c>
      <c r="P57" s="43">
        <v>-1.6313213703099509E-2</v>
      </c>
    </row>
    <row r="58" spans="1:16" ht="12.75" customHeight="1">
      <c r="A58" s="31">
        <v>48</v>
      </c>
      <c r="B58" s="32" t="s">
        <v>71</v>
      </c>
      <c r="C58" s="33" t="s">
        <v>94</v>
      </c>
      <c r="D58" s="34">
        <v>44469</v>
      </c>
      <c r="E58" s="40">
        <v>1045.1500000000001</v>
      </c>
      <c r="F58" s="40">
        <v>1045.6833333333334</v>
      </c>
      <c r="G58" s="41">
        <v>1033.1666666666667</v>
      </c>
      <c r="H58" s="41">
        <v>1021.1833333333334</v>
      </c>
      <c r="I58" s="41">
        <v>1008.6666666666667</v>
      </c>
      <c r="J58" s="41">
        <v>1057.6666666666667</v>
      </c>
      <c r="K58" s="41">
        <v>1070.1833333333332</v>
      </c>
      <c r="L58" s="41">
        <v>1082.1666666666667</v>
      </c>
      <c r="M58" s="31">
        <v>1058.2</v>
      </c>
      <c r="N58" s="31">
        <v>1033.7</v>
      </c>
      <c r="O58" s="42">
        <v>2348400</v>
      </c>
      <c r="P58" s="43">
        <v>-3.0468169432747088E-2</v>
      </c>
    </row>
    <row r="59" spans="1:16" ht="12.75" customHeight="1">
      <c r="A59" s="31">
        <v>49</v>
      </c>
      <c r="B59" s="32" t="s">
        <v>57</v>
      </c>
      <c r="C59" s="33" t="s">
        <v>95</v>
      </c>
      <c r="D59" s="34">
        <v>44469</v>
      </c>
      <c r="E59" s="40">
        <v>641.4</v>
      </c>
      <c r="F59" s="40">
        <v>639.69999999999993</v>
      </c>
      <c r="G59" s="41">
        <v>636.59999999999991</v>
      </c>
      <c r="H59" s="41">
        <v>631.79999999999995</v>
      </c>
      <c r="I59" s="41">
        <v>628.69999999999993</v>
      </c>
      <c r="J59" s="41">
        <v>644.49999999999989</v>
      </c>
      <c r="K59" s="41">
        <v>647.6</v>
      </c>
      <c r="L59" s="41">
        <v>652.39999999999986</v>
      </c>
      <c r="M59" s="31">
        <v>642.79999999999995</v>
      </c>
      <c r="N59" s="31">
        <v>634.9</v>
      </c>
      <c r="O59" s="42">
        <v>10882500</v>
      </c>
      <c r="P59" s="43">
        <v>-1.1468150334960826E-2</v>
      </c>
    </row>
    <row r="60" spans="1:16" ht="12.75" customHeight="1">
      <c r="A60" s="31">
        <v>50</v>
      </c>
      <c r="B60" s="32" t="s">
        <v>39</v>
      </c>
      <c r="C60" s="33" t="s">
        <v>96</v>
      </c>
      <c r="D60" s="34">
        <v>44469</v>
      </c>
      <c r="E60" s="40">
        <v>2364.5</v>
      </c>
      <c r="F60" s="40">
        <v>2370.8666666666668</v>
      </c>
      <c r="G60" s="41">
        <v>2333.7333333333336</v>
      </c>
      <c r="H60" s="41">
        <v>2302.9666666666667</v>
      </c>
      <c r="I60" s="41">
        <v>2265.8333333333335</v>
      </c>
      <c r="J60" s="41">
        <v>2401.6333333333337</v>
      </c>
      <c r="K60" s="41">
        <v>2438.7666666666669</v>
      </c>
      <c r="L60" s="41">
        <v>2469.5333333333338</v>
      </c>
      <c r="M60" s="31">
        <v>2408</v>
      </c>
      <c r="N60" s="31">
        <v>2340.1</v>
      </c>
      <c r="O60" s="42">
        <v>2893000</v>
      </c>
      <c r="P60" s="43">
        <v>9.5969289827255271E-3</v>
      </c>
    </row>
    <row r="61" spans="1:16" ht="12.75" customHeight="1">
      <c r="A61" s="31">
        <v>51</v>
      </c>
      <c r="B61" s="32" t="s">
        <v>48</v>
      </c>
      <c r="C61" s="33" t="s">
        <v>97</v>
      </c>
      <c r="D61" s="34">
        <v>44469</v>
      </c>
      <c r="E61" s="40">
        <v>5106.3</v>
      </c>
      <c r="F61" s="40">
        <v>5136</v>
      </c>
      <c r="G61" s="41">
        <v>5038.1000000000004</v>
      </c>
      <c r="H61" s="41">
        <v>4969.9000000000005</v>
      </c>
      <c r="I61" s="41">
        <v>4872.0000000000009</v>
      </c>
      <c r="J61" s="41">
        <v>5204.2</v>
      </c>
      <c r="K61" s="41">
        <v>5302.0999999999995</v>
      </c>
      <c r="L61" s="41">
        <v>5370.2999999999993</v>
      </c>
      <c r="M61" s="31">
        <v>5233.8999999999996</v>
      </c>
      <c r="N61" s="31">
        <v>5067.8</v>
      </c>
      <c r="O61" s="42">
        <v>2245400</v>
      </c>
      <c r="P61" s="43">
        <v>2.6797146515456373E-2</v>
      </c>
    </row>
    <row r="62" spans="1:16" ht="12.75" customHeight="1">
      <c r="A62" s="31">
        <v>52</v>
      </c>
      <c r="B62" s="32" t="s">
        <v>45</v>
      </c>
      <c r="C62" s="33" t="s">
        <v>255</v>
      </c>
      <c r="D62" s="34">
        <v>44469</v>
      </c>
      <c r="E62" s="40">
        <v>4319.25</v>
      </c>
      <c r="F62" s="40">
        <v>4339.95</v>
      </c>
      <c r="G62" s="41">
        <v>4261.8999999999996</v>
      </c>
      <c r="H62" s="41">
        <v>4204.55</v>
      </c>
      <c r="I62" s="41">
        <v>4126.5</v>
      </c>
      <c r="J62" s="41">
        <v>4397.2999999999993</v>
      </c>
      <c r="K62" s="41">
        <v>4475.3500000000004</v>
      </c>
      <c r="L62" s="41">
        <v>4532.6999999999989</v>
      </c>
      <c r="M62" s="31">
        <v>4418</v>
      </c>
      <c r="N62" s="31">
        <v>4282.6000000000004</v>
      </c>
      <c r="O62" s="42">
        <v>382125</v>
      </c>
      <c r="P62" s="43">
        <v>4.0858018386108273E-2</v>
      </c>
    </row>
    <row r="63" spans="1:16" ht="12.75" customHeight="1">
      <c r="A63" s="31">
        <v>53</v>
      </c>
      <c r="B63" s="32" t="s">
        <v>98</v>
      </c>
      <c r="C63" s="33" t="s">
        <v>99</v>
      </c>
      <c r="D63" s="34">
        <v>44469</v>
      </c>
      <c r="E63" s="40">
        <v>336</v>
      </c>
      <c r="F63" s="40">
        <v>335.01666666666665</v>
      </c>
      <c r="G63" s="41">
        <v>331.2833333333333</v>
      </c>
      <c r="H63" s="41">
        <v>326.56666666666666</v>
      </c>
      <c r="I63" s="41">
        <v>322.83333333333331</v>
      </c>
      <c r="J63" s="41">
        <v>339.73333333333329</v>
      </c>
      <c r="K63" s="41">
        <v>343.46666666666664</v>
      </c>
      <c r="L63" s="41">
        <v>348.18333333333328</v>
      </c>
      <c r="M63" s="31">
        <v>338.75</v>
      </c>
      <c r="N63" s="31">
        <v>330.3</v>
      </c>
      <c r="O63" s="42">
        <v>38794800</v>
      </c>
      <c r="P63" s="43">
        <v>-3.6443766420883126E-3</v>
      </c>
    </row>
    <row r="64" spans="1:16" ht="12.75" customHeight="1">
      <c r="A64" s="31">
        <v>54</v>
      </c>
      <c r="B64" s="32" t="s">
        <v>48</v>
      </c>
      <c r="C64" s="33" t="s">
        <v>100</v>
      </c>
      <c r="D64" s="34">
        <v>44469</v>
      </c>
      <c r="E64" s="40">
        <v>4912.55</v>
      </c>
      <c r="F64" s="40">
        <v>4906.5333333333328</v>
      </c>
      <c r="G64" s="41">
        <v>4869.0666666666657</v>
      </c>
      <c r="H64" s="41">
        <v>4825.583333333333</v>
      </c>
      <c r="I64" s="41">
        <v>4788.1166666666659</v>
      </c>
      <c r="J64" s="41">
        <v>4950.0166666666655</v>
      </c>
      <c r="K64" s="41">
        <v>4987.4833333333327</v>
      </c>
      <c r="L64" s="41">
        <v>5030.9666666666653</v>
      </c>
      <c r="M64" s="31">
        <v>4944</v>
      </c>
      <c r="N64" s="31">
        <v>4863.05</v>
      </c>
      <c r="O64" s="42">
        <v>2888625</v>
      </c>
      <c r="P64" s="43">
        <v>-2.5840991484697748E-2</v>
      </c>
    </row>
    <row r="65" spans="1:16" ht="12.75" customHeight="1">
      <c r="A65" s="31">
        <v>55</v>
      </c>
      <c r="B65" s="32" t="s">
        <v>50</v>
      </c>
      <c r="C65" s="33" t="s">
        <v>101</v>
      </c>
      <c r="D65" s="34">
        <v>44469</v>
      </c>
      <c r="E65" s="40">
        <v>2802.45</v>
      </c>
      <c r="F65" s="40">
        <v>2794.7000000000003</v>
      </c>
      <c r="G65" s="41">
        <v>2774.8500000000004</v>
      </c>
      <c r="H65" s="41">
        <v>2747.25</v>
      </c>
      <c r="I65" s="41">
        <v>2727.4</v>
      </c>
      <c r="J65" s="41">
        <v>2822.3000000000006</v>
      </c>
      <c r="K65" s="41">
        <v>2842.15</v>
      </c>
      <c r="L65" s="41">
        <v>2869.7500000000009</v>
      </c>
      <c r="M65" s="31">
        <v>2814.55</v>
      </c>
      <c r="N65" s="31">
        <v>2767.1</v>
      </c>
      <c r="O65" s="42">
        <v>4082750</v>
      </c>
      <c r="P65" s="43">
        <v>-1.0276612143530015E-3</v>
      </c>
    </row>
    <row r="66" spans="1:16" ht="12.75" customHeight="1">
      <c r="A66" s="31">
        <v>56</v>
      </c>
      <c r="B66" s="32" t="s">
        <v>50</v>
      </c>
      <c r="C66" s="33" t="s">
        <v>102</v>
      </c>
      <c r="D66" s="34">
        <v>44469</v>
      </c>
      <c r="E66" s="40">
        <v>1387.3</v>
      </c>
      <c r="F66" s="40">
        <v>1392.0999999999997</v>
      </c>
      <c r="G66" s="41">
        <v>1372.0999999999995</v>
      </c>
      <c r="H66" s="41">
        <v>1356.8999999999999</v>
      </c>
      <c r="I66" s="41">
        <v>1336.8999999999996</v>
      </c>
      <c r="J66" s="41">
        <v>1407.2999999999993</v>
      </c>
      <c r="K66" s="41">
        <v>1427.2999999999997</v>
      </c>
      <c r="L66" s="41">
        <v>1442.4999999999991</v>
      </c>
      <c r="M66" s="31">
        <v>1412.1</v>
      </c>
      <c r="N66" s="31">
        <v>1376.9</v>
      </c>
      <c r="O66" s="42">
        <v>6892050</v>
      </c>
      <c r="P66" s="43">
        <v>1.1184788687385156E-3</v>
      </c>
    </row>
    <row r="67" spans="1:16" ht="12.75" customHeight="1">
      <c r="A67" s="31">
        <v>57</v>
      </c>
      <c r="B67" s="32" t="s">
        <v>50</v>
      </c>
      <c r="C67" s="33" t="s">
        <v>103</v>
      </c>
      <c r="D67" s="34">
        <v>44469</v>
      </c>
      <c r="E67" s="40">
        <v>183.8</v>
      </c>
      <c r="F67" s="40">
        <v>184.06666666666669</v>
      </c>
      <c r="G67" s="41">
        <v>181.48333333333338</v>
      </c>
      <c r="H67" s="41">
        <v>179.16666666666669</v>
      </c>
      <c r="I67" s="41">
        <v>176.58333333333337</v>
      </c>
      <c r="J67" s="41">
        <v>186.38333333333338</v>
      </c>
      <c r="K67" s="41">
        <v>188.9666666666667</v>
      </c>
      <c r="L67" s="41">
        <v>191.28333333333339</v>
      </c>
      <c r="M67" s="31">
        <v>186.65</v>
      </c>
      <c r="N67" s="31">
        <v>181.75</v>
      </c>
      <c r="O67" s="42">
        <v>33440400</v>
      </c>
      <c r="P67" s="43">
        <v>-1.6099989407901704E-2</v>
      </c>
    </row>
    <row r="68" spans="1:16" ht="12.75" customHeight="1">
      <c r="A68" s="31">
        <v>58</v>
      </c>
      <c r="B68" s="32" t="s">
        <v>59</v>
      </c>
      <c r="C68" s="33" t="s">
        <v>104</v>
      </c>
      <c r="D68" s="34">
        <v>44469</v>
      </c>
      <c r="E68" s="40">
        <v>83.5</v>
      </c>
      <c r="F68" s="40">
        <v>82.933333333333337</v>
      </c>
      <c r="G68" s="41">
        <v>82.066666666666677</v>
      </c>
      <c r="H68" s="41">
        <v>80.63333333333334</v>
      </c>
      <c r="I68" s="41">
        <v>79.76666666666668</v>
      </c>
      <c r="J68" s="41">
        <v>84.366666666666674</v>
      </c>
      <c r="K68" s="41">
        <v>85.233333333333348</v>
      </c>
      <c r="L68" s="41">
        <v>86.666666666666671</v>
      </c>
      <c r="M68" s="31">
        <v>83.8</v>
      </c>
      <c r="N68" s="31">
        <v>81.5</v>
      </c>
      <c r="O68" s="42">
        <v>79660000</v>
      </c>
      <c r="P68" s="43">
        <v>-4.5645141967173834E-2</v>
      </c>
    </row>
    <row r="69" spans="1:16" ht="12.75" customHeight="1">
      <c r="A69" s="31">
        <v>59</v>
      </c>
      <c r="B69" s="32" t="s">
        <v>80</v>
      </c>
      <c r="C69" s="33" t="s">
        <v>105</v>
      </c>
      <c r="D69" s="34">
        <v>44469</v>
      </c>
      <c r="E69" s="40">
        <v>145.69999999999999</v>
      </c>
      <c r="F69" s="40">
        <v>145.56666666666666</v>
      </c>
      <c r="G69" s="41">
        <v>144.38333333333333</v>
      </c>
      <c r="H69" s="41">
        <v>143.06666666666666</v>
      </c>
      <c r="I69" s="41">
        <v>141.88333333333333</v>
      </c>
      <c r="J69" s="41">
        <v>146.88333333333333</v>
      </c>
      <c r="K69" s="41">
        <v>148.06666666666666</v>
      </c>
      <c r="L69" s="41">
        <v>149.38333333333333</v>
      </c>
      <c r="M69" s="31">
        <v>146.75</v>
      </c>
      <c r="N69" s="31">
        <v>144.25</v>
      </c>
      <c r="O69" s="42">
        <v>41467800</v>
      </c>
      <c r="P69" s="43">
        <v>1.0254123941150245E-2</v>
      </c>
    </row>
    <row r="70" spans="1:16" ht="12.75" customHeight="1">
      <c r="A70" s="31">
        <v>60</v>
      </c>
      <c r="B70" s="32" t="s">
        <v>48</v>
      </c>
      <c r="C70" s="33" t="s">
        <v>106</v>
      </c>
      <c r="D70" s="34">
        <v>44469</v>
      </c>
      <c r="E70" s="40">
        <v>521</v>
      </c>
      <c r="F70" s="40">
        <v>523.08333333333337</v>
      </c>
      <c r="G70" s="41">
        <v>516.4666666666667</v>
      </c>
      <c r="H70" s="41">
        <v>511.93333333333328</v>
      </c>
      <c r="I70" s="41">
        <v>505.31666666666661</v>
      </c>
      <c r="J70" s="41">
        <v>527.61666666666679</v>
      </c>
      <c r="K70" s="41">
        <v>534.23333333333335</v>
      </c>
      <c r="L70" s="41">
        <v>538.76666666666688</v>
      </c>
      <c r="M70" s="31">
        <v>529.70000000000005</v>
      </c>
      <c r="N70" s="31">
        <v>518.54999999999995</v>
      </c>
      <c r="O70" s="42">
        <v>7521000</v>
      </c>
      <c r="P70" s="43">
        <v>-2.1397575938949573E-2</v>
      </c>
    </row>
    <row r="71" spans="1:16" ht="12.75" customHeight="1">
      <c r="A71" s="31">
        <v>61</v>
      </c>
      <c r="B71" s="32" t="s">
        <v>107</v>
      </c>
      <c r="C71" s="33" t="s">
        <v>108</v>
      </c>
      <c r="D71" s="34">
        <v>44469</v>
      </c>
      <c r="E71" s="40">
        <v>30.65</v>
      </c>
      <c r="F71" s="40">
        <v>30.583333333333332</v>
      </c>
      <c r="G71" s="41">
        <v>30.266666666666666</v>
      </c>
      <c r="H71" s="41">
        <v>29.883333333333333</v>
      </c>
      <c r="I71" s="41">
        <v>29.566666666666666</v>
      </c>
      <c r="J71" s="41">
        <v>30.966666666666665</v>
      </c>
      <c r="K71" s="41">
        <v>31.283333333333335</v>
      </c>
      <c r="L71" s="41">
        <v>31.666666666666664</v>
      </c>
      <c r="M71" s="31">
        <v>30.9</v>
      </c>
      <c r="N71" s="31">
        <v>30.2</v>
      </c>
      <c r="O71" s="42">
        <v>99360000</v>
      </c>
      <c r="P71" s="43">
        <v>-4.526935264825713E-4</v>
      </c>
    </row>
    <row r="72" spans="1:16" ht="12.75" customHeight="1">
      <c r="A72" s="31">
        <v>62</v>
      </c>
      <c r="B72" s="32" t="s">
        <v>57</v>
      </c>
      <c r="C72" s="33" t="s">
        <v>109</v>
      </c>
      <c r="D72" s="34">
        <v>44469</v>
      </c>
      <c r="E72" s="40">
        <v>1112.0999999999999</v>
      </c>
      <c r="F72" s="40">
        <v>1114.8999999999999</v>
      </c>
      <c r="G72" s="41">
        <v>1102.1999999999998</v>
      </c>
      <c r="H72" s="41">
        <v>1092.3</v>
      </c>
      <c r="I72" s="41">
        <v>1079.5999999999999</v>
      </c>
      <c r="J72" s="41">
        <v>1124.7999999999997</v>
      </c>
      <c r="K72" s="41">
        <v>1137.5</v>
      </c>
      <c r="L72" s="41">
        <v>1147.3999999999996</v>
      </c>
      <c r="M72" s="31">
        <v>1127.5999999999999</v>
      </c>
      <c r="N72" s="31">
        <v>1105</v>
      </c>
      <c r="O72" s="42">
        <v>5580000</v>
      </c>
      <c r="P72" s="43">
        <v>-5.1702620788019252E-3</v>
      </c>
    </row>
    <row r="73" spans="1:16" ht="12.75" customHeight="1">
      <c r="A73" s="31">
        <v>63</v>
      </c>
      <c r="B73" s="32" t="s">
        <v>98</v>
      </c>
      <c r="C73" s="33" t="s">
        <v>110</v>
      </c>
      <c r="D73" s="34">
        <v>44469</v>
      </c>
      <c r="E73" s="40">
        <v>1584.45</v>
      </c>
      <c r="F73" s="40">
        <v>1582.6666666666667</v>
      </c>
      <c r="G73" s="41">
        <v>1566.8333333333335</v>
      </c>
      <c r="H73" s="41">
        <v>1549.2166666666667</v>
      </c>
      <c r="I73" s="41">
        <v>1533.3833333333334</v>
      </c>
      <c r="J73" s="41">
        <v>1600.2833333333335</v>
      </c>
      <c r="K73" s="41">
        <v>1616.116666666667</v>
      </c>
      <c r="L73" s="41">
        <v>1633.7333333333336</v>
      </c>
      <c r="M73" s="31">
        <v>1598.5</v>
      </c>
      <c r="N73" s="31">
        <v>1565.05</v>
      </c>
      <c r="O73" s="42">
        <v>1750450</v>
      </c>
      <c r="P73" s="43">
        <v>-3.2339202299676607E-2</v>
      </c>
    </row>
    <row r="74" spans="1:16" ht="12.75" customHeight="1">
      <c r="A74" s="31">
        <v>64</v>
      </c>
      <c r="B74" s="32" t="s">
        <v>48</v>
      </c>
      <c r="C74" s="33" t="s">
        <v>111</v>
      </c>
      <c r="D74" s="34">
        <v>44469</v>
      </c>
      <c r="E74" s="40">
        <v>329.7</v>
      </c>
      <c r="F74" s="40">
        <v>329.68333333333334</v>
      </c>
      <c r="G74" s="41">
        <v>326.61666666666667</v>
      </c>
      <c r="H74" s="41">
        <v>323.53333333333336</v>
      </c>
      <c r="I74" s="41">
        <v>320.4666666666667</v>
      </c>
      <c r="J74" s="41">
        <v>332.76666666666665</v>
      </c>
      <c r="K74" s="41">
        <v>335.83333333333337</v>
      </c>
      <c r="L74" s="41">
        <v>338.91666666666663</v>
      </c>
      <c r="M74" s="31">
        <v>332.75</v>
      </c>
      <c r="N74" s="31">
        <v>326.60000000000002</v>
      </c>
      <c r="O74" s="42">
        <v>13227700</v>
      </c>
      <c r="P74" s="43">
        <v>-3.5141150286986059E-4</v>
      </c>
    </row>
    <row r="75" spans="1:16" ht="12.75" customHeight="1">
      <c r="A75" s="31">
        <v>65</v>
      </c>
      <c r="B75" s="32" t="s">
        <v>43</v>
      </c>
      <c r="C75" s="33" t="s">
        <v>112</v>
      </c>
      <c r="D75" s="34">
        <v>44469</v>
      </c>
      <c r="E75" s="40">
        <v>1582.3</v>
      </c>
      <c r="F75" s="40">
        <v>1583.6499999999999</v>
      </c>
      <c r="G75" s="41">
        <v>1553.6499999999996</v>
      </c>
      <c r="H75" s="41">
        <v>1524.9999999999998</v>
      </c>
      <c r="I75" s="41">
        <v>1494.9999999999995</v>
      </c>
      <c r="J75" s="41">
        <v>1612.2999999999997</v>
      </c>
      <c r="K75" s="41">
        <v>1642.3000000000002</v>
      </c>
      <c r="L75" s="41">
        <v>1670.9499999999998</v>
      </c>
      <c r="M75" s="31">
        <v>1613.65</v>
      </c>
      <c r="N75" s="31">
        <v>1555</v>
      </c>
      <c r="O75" s="42">
        <v>10690825</v>
      </c>
      <c r="P75" s="43">
        <v>1.2096411547801061E-2</v>
      </c>
    </row>
    <row r="76" spans="1:16" ht="12.75" customHeight="1">
      <c r="A76" s="31">
        <v>66</v>
      </c>
      <c r="B76" s="32" t="s">
        <v>80</v>
      </c>
      <c r="C76" t="s">
        <v>113</v>
      </c>
      <c r="D76" s="34">
        <v>44469</v>
      </c>
      <c r="E76" s="40">
        <v>691.75</v>
      </c>
      <c r="F76" s="40">
        <v>693.26666666666677</v>
      </c>
      <c r="G76" s="41">
        <v>686.08333333333348</v>
      </c>
      <c r="H76" s="41">
        <v>680.41666666666674</v>
      </c>
      <c r="I76" s="41">
        <v>673.23333333333346</v>
      </c>
      <c r="J76" s="41">
        <v>698.93333333333351</v>
      </c>
      <c r="K76" s="41">
        <v>706.11666666666667</v>
      </c>
      <c r="L76" s="41">
        <v>711.78333333333353</v>
      </c>
      <c r="M76" s="31">
        <v>700.45</v>
      </c>
      <c r="N76" s="31">
        <v>687.6</v>
      </c>
      <c r="O76" s="42">
        <v>3502500</v>
      </c>
      <c r="P76" s="43">
        <v>3.3948339483394832E-2</v>
      </c>
    </row>
    <row r="77" spans="1:16" ht="12.75" customHeight="1">
      <c r="A77" s="31">
        <v>67</v>
      </c>
      <c r="B77" s="32" t="s">
        <v>45</v>
      </c>
      <c r="C77" s="33" t="s">
        <v>263</v>
      </c>
      <c r="D77" s="34">
        <v>44469</v>
      </c>
      <c r="E77" s="40">
        <v>1369.85</v>
      </c>
      <c r="F77" s="40">
        <v>1371.2833333333335</v>
      </c>
      <c r="G77" s="41">
        <v>1349.5666666666671</v>
      </c>
      <c r="H77" s="41">
        <v>1329.2833333333335</v>
      </c>
      <c r="I77" s="41">
        <v>1307.5666666666671</v>
      </c>
      <c r="J77" s="41">
        <v>1391.5666666666671</v>
      </c>
      <c r="K77" s="41">
        <v>1413.2833333333338</v>
      </c>
      <c r="L77" s="41">
        <v>1433.5666666666671</v>
      </c>
      <c r="M77" s="31">
        <v>1393</v>
      </c>
      <c r="N77" s="31">
        <v>1351</v>
      </c>
      <c r="O77" s="42">
        <v>1542800</v>
      </c>
      <c r="P77" s="43">
        <v>1.5417823003391921E-3</v>
      </c>
    </row>
    <row r="78" spans="1:16" ht="12.75" customHeight="1">
      <c r="A78" s="31">
        <v>68</v>
      </c>
      <c r="B78" s="32" t="s">
        <v>71</v>
      </c>
      <c r="C78" s="33" t="s">
        <v>114</v>
      </c>
      <c r="D78" s="34">
        <v>44469</v>
      </c>
      <c r="E78" s="40">
        <v>1438.05</v>
      </c>
      <c r="F78" s="40">
        <v>1437.8500000000001</v>
      </c>
      <c r="G78" s="41">
        <v>1420.7000000000003</v>
      </c>
      <c r="H78" s="41">
        <v>1403.3500000000001</v>
      </c>
      <c r="I78" s="41">
        <v>1386.2000000000003</v>
      </c>
      <c r="J78" s="41">
        <v>1455.2000000000003</v>
      </c>
      <c r="K78" s="41">
        <v>1472.3500000000004</v>
      </c>
      <c r="L78" s="41">
        <v>1489.7000000000003</v>
      </c>
      <c r="M78" s="31">
        <v>1455</v>
      </c>
      <c r="N78" s="31">
        <v>1420.5</v>
      </c>
      <c r="O78" s="42">
        <v>4582500</v>
      </c>
      <c r="P78" s="43">
        <v>4.6037487668530086E-3</v>
      </c>
    </row>
    <row r="79" spans="1:16" ht="12.75" customHeight="1">
      <c r="A79" s="31">
        <v>69</v>
      </c>
      <c r="B79" s="32" t="s">
        <v>88</v>
      </c>
      <c r="C79" s="33" t="s">
        <v>115</v>
      </c>
      <c r="D79" s="34">
        <v>44469</v>
      </c>
      <c r="E79" s="40">
        <v>1192.0999999999999</v>
      </c>
      <c r="F79" s="40">
        <v>1185.95</v>
      </c>
      <c r="G79" s="41">
        <v>1177.3000000000002</v>
      </c>
      <c r="H79" s="41">
        <v>1162.5000000000002</v>
      </c>
      <c r="I79" s="41">
        <v>1153.8500000000004</v>
      </c>
      <c r="J79" s="41">
        <v>1200.75</v>
      </c>
      <c r="K79" s="41">
        <v>1209.4000000000001</v>
      </c>
      <c r="L79" s="41">
        <v>1224.1999999999998</v>
      </c>
      <c r="M79" s="31">
        <v>1194.5999999999999</v>
      </c>
      <c r="N79" s="31">
        <v>1171.1500000000001</v>
      </c>
      <c r="O79" s="42">
        <v>18939200</v>
      </c>
      <c r="P79" s="43">
        <v>7.1096221849990694E-3</v>
      </c>
    </row>
    <row r="80" spans="1:16" ht="12.75" customHeight="1">
      <c r="A80" s="31">
        <v>70</v>
      </c>
      <c r="B80" s="32" t="s">
        <v>64</v>
      </c>
      <c r="C80" s="33" t="s">
        <v>116</v>
      </c>
      <c r="D80" s="34">
        <v>44469</v>
      </c>
      <c r="E80" s="40">
        <v>2833.25</v>
      </c>
      <c r="F80" s="40">
        <v>2833.2666666666664</v>
      </c>
      <c r="G80" s="41">
        <v>2807.9833333333327</v>
      </c>
      <c r="H80" s="41">
        <v>2782.7166666666662</v>
      </c>
      <c r="I80" s="41">
        <v>2757.4333333333325</v>
      </c>
      <c r="J80" s="41">
        <v>2858.5333333333328</v>
      </c>
      <c r="K80" s="41">
        <v>2883.8166666666666</v>
      </c>
      <c r="L80" s="41">
        <v>2909.083333333333</v>
      </c>
      <c r="M80" s="31">
        <v>2858.55</v>
      </c>
      <c r="N80" s="31">
        <v>2808</v>
      </c>
      <c r="O80" s="42">
        <v>13476900</v>
      </c>
      <c r="P80" s="43">
        <v>-1.5213626498892957E-2</v>
      </c>
    </row>
    <row r="81" spans="1:16" ht="12.75" customHeight="1">
      <c r="A81" s="31">
        <v>71</v>
      </c>
      <c r="B81" s="32" t="s">
        <v>64</v>
      </c>
      <c r="C81" s="33" t="s">
        <v>117</v>
      </c>
      <c r="D81" s="34">
        <v>44469</v>
      </c>
      <c r="E81" s="40">
        <v>3286.3</v>
      </c>
      <c r="F81" s="40">
        <v>3241.9333333333329</v>
      </c>
      <c r="G81" s="41">
        <v>3168.8666666666659</v>
      </c>
      <c r="H81" s="41">
        <v>3051.4333333333329</v>
      </c>
      <c r="I81" s="41">
        <v>2978.3666666666659</v>
      </c>
      <c r="J81" s="41">
        <v>3359.3666666666659</v>
      </c>
      <c r="K81" s="41">
        <v>3432.4333333333325</v>
      </c>
      <c r="L81" s="41">
        <v>3549.8666666666659</v>
      </c>
      <c r="M81" s="31">
        <v>3315</v>
      </c>
      <c r="N81" s="31">
        <v>3124.5</v>
      </c>
      <c r="O81" s="42">
        <v>1394200</v>
      </c>
      <c r="P81" s="43">
        <v>0.1706129303106633</v>
      </c>
    </row>
    <row r="82" spans="1:16" ht="12.75" customHeight="1">
      <c r="A82" s="31">
        <v>72</v>
      </c>
      <c r="B82" s="32" t="s">
        <v>59</v>
      </c>
      <c r="C82" s="33" t="s">
        <v>118</v>
      </c>
      <c r="D82" s="34">
        <v>44469</v>
      </c>
      <c r="E82" s="40">
        <v>1577.95</v>
      </c>
      <c r="F82" s="40">
        <v>1575.5833333333333</v>
      </c>
      <c r="G82" s="41">
        <v>1569.4666666666665</v>
      </c>
      <c r="H82" s="41">
        <v>1560.9833333333331</v>
      </c>
      <c r="I82" s="41">
        <v>1554.8666666666663</v>
      </c>
      <c r="J82" s="41">
        <v>1584.0666666666666</v>
      </c>
      <c r="K82" s="41">
        <v>1590.1833333333334</v>
      </c>
      <c r="L82" s="41">
        <v>1598.6666666666667</v>
      </c>
      <c r="M82" s="31">
        <v>1581.7</v>
      </c>
      <c r="N82" s="31">
        <v>1567.1</v>
      </c>
      <c r="O82" s="42">
        <v>24856150</v>
      </c>
      <c r="P82" s="43">
        <v>1.2773681733635122E-2</v>
      </c>
    </row>
    <row r="83" spans="1:16" ht="12.75" customHeight="1">
      <c r="A83" s="31">
        <v>73</v>
      </c>
      <c r="B83" s="32" t="s">
        <v>64</v>
      </c>
      <c r="C83" s="33" t="s">
        <v>119</v>
      </c>
      <c r="D83" s="34">
        <v>44469</v>
      </c>
      <c r="E83" s="40">
        <v>745.05</v>
      </c>
      <c r="F83" s="40">
        <v>742.48333333333323</v>
      </c>
      <c r="G83" s="41">
        <v>737.56666666666649</v>
      </c>
      <c r="H83" s="41">
        <v>730.08333333333326</v>
      </c>
      <c r="I83" s="41">
        <v>725.16666666666652</v>
      </c>
      <c r="J83" s="41">
        <v>749.96666666666647</v>
      </c>
      <c r="K83" s="41">
        <v>754.88333333333321</v>
      </c>
      <c r="L83" s="41">
        <v>762.36666666666645</v>
      </c>
      <c r="M83" s="31">
        <v>747.4</v>
      </c>
      <c r="N83" s="31">
        <v>735</v>
      </c>
      <c r="O83" s="42">
        <v>19575600</v>
      </c>
      <c r="P83" s="43">
        <v>-2.8178243774574049E-2</v>
      </c>
    </row>
    <row r="84" spans="1:16" ht="12.75" customHeight="1">
      <c r="A84" s="31">
        <v>74</v>
      </c>
      <c r="B84" s="32" t="s">
        <v>50</v>
      </c>
      <c r="C84" s="33" t="s">
        <v>120</v>
      </c>
      <c r="D84" s="34">
        <v>44469</v>
      </c>
      <c r="E84" s="40">
        <v>2799.95</v>
      </c>
      <c r="F84" s="40">
        <v>2799.2666666666664</v>
      </c>
      <c r="G84" s="41">
        <v>2783.5333333333328</v>
      </c>
      <c r="H84" s="41">
        <v>2767.1166666666663</v>
      </c>
      <c r="I84" s="41">
        <v>2751.3833333333328</v>
      </c>
      <c r="J84" s="41">
        <v>2815.6833333333329</v>
      </c>
      <c r="K84" s="41">
        <v>2831.4166666666665</v>
      </c>
      <c r="L84" s="41">
        <v>2847.833333333333</v>
      </c>
      <c r="M84" s="31">
        <v>2815</v>
      </c>
      <c r="N84" s="31">
        <v>2782.85</v>
      </c>
      <c r="O84" s="42">
        <v>4638600</v>
      </c>
      <c r="P84" s="43">
        <v>5.1355392316193198E-3</v>
      </c>
    </row>
    <row r="85" spans="1:16" ht="12.75" customHeight="1">
      <c r="A85" s="31">
        <v>75</v>
      </c>
      <c r="B85" s="32" t="s">
        <v>121</v>
      </c>
      <c r="C85" s="33" t="s">
        <v>122</v>
      </c>
      <c r="D85" s="34">
        <v>44469</v>
      </c>
      <c r="E85" s="40">
        <v>457.9</v>
      </c>
      <c r="F85" s="40">
        <v>460.7</v>
      </c>
      <c r="G85" s="41">
        <v>453.84999999999997</v>
      </c>
      <c r="H85" s="41">
        <v>449.79999999999995</v>
      </c>
      <c r="I85" s="41">
        <v>442.94999999999993</v>
      </c>
      <c r="J85" s="41">
        <v>464.75</v>
      </c>
      <c r="K85" s="41">
        <v>471.6</v>
      </c>
      <c r="L85" s="41">
        <v>475.65000000000003</v>
      </c>
      <c r="M85" s="31">
        <v>467.55</v>
      </c>
      <c r="N85" s="31">
        <v>456.65</v>
      </c>
      <c r="O85" s="42">
        <v>34720350</v>
      </c>
      <c r="P85" s="43">
        <v>-3.3051913059098256E-2</v>
      </c>
    </row>
    <row r="86" spans="1:16" ht="12.75" customHeight="1">
      <c r="A86" s="31">
        <v>76</v>
      </c>
      <c r="B86" s="32" t="s">
        <v>80</v>
      </c>
      <c r="C86" s="33" t="s">
        <v>123</v>
      </c>
      <c r="D86" s="34">
        <v>44469</v>
      </c>
      <c r="E86" s="40">
        <v>270.95</v>
      </c>
      <c r="F86" s="40">
        <v>269.95</v>
      </c>
      <c r="G86" s="41">
        <v>267.89999999999998</v>
      </c>
      <c r="H86" s="41">
        <v>264.84999999999997</v>
      </c>
      <c r="I86" s="41">
        <v>262.79999999999995</v>
      </c>
      <c r="J86" s="41">
        <v>273</v>
      </c>
      <c r="K86" s="41">
        <v>275.05000000000007</v>
      </c>
      <c r="L86" s="41">
        <v>278.10000000000002</v>
      </c>
      <c r="M86" s="31">
        <v>272</v>
      </c>
      <c r="N86" s="31">
        <v>266.89999999999998</v>
      </c>
      <c r="O86" s="42">
        <v>23997600</v>
      </c>
      <c r="P86" s="43">
        <v>2.4435223605348087E-2</v>
      </c>
    </row>
    <row r="87" spans="1:16" ht="12.75" customHeight="1">
      <c r="A87" s="31">
        <v>77</v>
      </c>
      <c r="B87" s="32" t="s">
        <v>57</v>
      </c>
      <c r="C87" s="33" t="s">
        <v>124</v>
      </c>
      <c r="D87" s="34">
        <v>44469</v>
      </c>
      <c r="E87" s="40">
        <v>2804.45</v>
      </c>
      <c r="F87" s="40">
        <v>2796.1666666666665</v>
      </c>
      <c r="G87" s="41">
        <v>2781.0333333333328</v>
      </c>
      <c r="H87" s="41">
        <v>2757.6166666666663</v>
      </c>
      <c r="I87" s="41">
        <v>2742.4833333333327</v>
      </c>
      <c r="J87" s="41">
        <v>2819.583333333333</v>
      </c>
      <c r="K87" s="41">
        <v>2834.7166666666672</v>
      </c>
      <c r="L87" s="41">
        <v>2858.1333333333332</v>
      </c>
      <c r="M87" s="31">
        <v>2811.3</v>
      </c>
      <c r="N87" s="31">
        <v>2772.75</v>
      </c>
      <c r="O87" s="42">
        <v>7793400</v>
      </c>
      <c r="P87" s="43">
        <v>2.1216680168190411E-3</v>
      </c>
    </row>
    <row r="88" spans="1:16" ht="12.75" customHeight="1">
      <c r="A88" s="31">
        <v>78</v>
      </c>
      <c r="B88" s="32" t="s">
        <v>64</v>
      </c>
      <c r="C88" s="33" t="s">
        <v>125</v>
      </c>
      <c r="D88" s="34">
        <v>44469</v>
      </c>
      <c r="E88" s="40">
        <v>230.25</v>
      </c>
      <c r="F88" s="40">
        <v>229</v>
      </c>
      <c r="G88" s="41">
        <v>226.75</v>
      </c>
      <c r="H88" s="41">
        <v>223.25</v>
      </c>
      <c r="I88" s="41">
        <v>221</v>
      </c>
      <c r="J88" s="41">
        <v>232.5</v>
      </c>
      <c r="K88" s="41">
        <v>234.75</v>
      </c>
      <c r="L88" s="41">
        <v>238.25</v>
      </c>
      <c r="M88" s="31">
        <v>231.25</v>
      </c>
      <c r="N88" s="31">
        <v>225.5</v>
      </c>
      <c r="O88" s="42">
        <v>36294800</v>
      </c>
      <c r="P88" s="43">
        <v>-1.9676798124424348E-2</v>
      </c>
    </row>
    <row r="89" spans="1:16" ht="12.75" customHeight="1">
      <c r="A89" s="31">
        <v>79</v>
      </c>
      <c r="B89" s="32" t="s">
        <v>59</v>
      </c>
      <c r="C89" s="33" t="s">
        <v>126</v>
      </c>
      <c r="D89" s="34">
        <v>44469</v>
      </c>
      <c r="E89" s="40">
        <v>721.65</v>
      </c>
      <c r="F89" s="40">
        <v>720.91666666666663</v>
      </c>
      <c r="G89" s="41">
        <v>717.33333333333326</v>
      </c>
      <c r="H89" s="41">
        <v>713.01666666666665</v>
      </c>
      <c r="I89" s="41">
        <v>709.43333333333328</v>
      </c>
      <c r="J89" s="41">
        <v>725.23333333333323</v>
      </c>
      <c r="K89" s="41">
        <v>728.81666666666649</v>
      </c>
      <c r="L89" s="41">
        <v>733.13333333333321</v>
      </c>
      <c r="M89" s="31">
        <v>724.5</v>
      </c>
      <c r="N89" s="31">
        <v>716.6</v>
      </c>
      <c r="O89" s="42">
        <v>85861875</v>
      </c>
      <c r="P89" s="43">
        <v>-1.3553860006634756E-2</v>
      </c>
    </row>
    <row r="90" spans="1:16" ht="12.75" customHeight="1">
      <c r="A90" s="31">
        <v>80</v>
      </c>
      <c r="B90" s="32" t="s">
        <v>64</v>
      </c>
      <c r="C90" s="33" t="s">
        <v>127</v>
      </c>
      <c r="D90" s="34">
        <v>44469</v>
      </c>
      <c r="E90" s="40">
        <v>1619.2</v>
      </c>
      <c r="F90" s="40">
        <v>1607.7833333333335</v>
      </c>
      <c r="G90" s="41">
        <v>1592.166666666667</v>
      </c>
      <c r="H90" s="41">
        <v>1565.1333333333334</v>
      </c>
      <c r="I90" s="41">
        <v>1549.5166666666669</v>
      </c>
      <c r="J90" s="41">
        <v>1634.8166666666671</v>
      </c>
      <c r="K90" s="41">
        <v>1650.4333333333334</v>
      </c>
      <c r="L90" s="41">
        <v>1677.4666666666672</v>
      </c>
      <c r="M90" s="31">
        <v>1623.4</v>
      </c>
      <c r="N90" s="31">
        <v>1580.75</v>
      </c>
      <c r="O90" s="42">
        <v>2213400</v>
      </c>
      <c r="P90" s="43">
        <v>-7.621951219512195E-3</v>
      </c>
    </row>
    <row r="91" spans="1:16" ht="12.75" customHeight="1">
      <c r="A91" s="31">
        <v>81</v>
      </c>
      <c r="B91" s="32" t="s">
        <v>64</v>
      </c>
      <c r="C91" s="33" t="s">
        <v>128</v>
      </c>
      <c r="D91" s="34">
        <v>44469</v>
      </c>
      <c r="E91" s="40">
        <v>718.85</v>
      </c>
      <c r="F91" s="40">
        <v>715.80000000000007</v>
      </c>
      <c r="G91" s="41">
        <v>706.75000000000011</v>
      </c>
      <c r="H91" s="41">
        <v>694.65000000000009</v>
      </c>
      <c r="I91" s="41">
        <v>685.60000000000014</v>
      </c>
      <c r="J91" s="41">
        <v>727.90000000000009</v>
      </c>
      <c r="K91" s="41">
        <v>736.95</v>
      </c>
      <c r="L91" s="41">
        <v>749.05000000000007</v>
      </c>
      <c r="M91" s="31">
        <v>724.85</v>
      </c>
      <c r="N91" s="31">
        <v>703.7</v>
      </c>
      <c r="O91" s="42">
        <v>6859500</v>
      </c>
      <c r="P91" s="43">
        <v>-4.0293809024134312E-2</v>
      </c>
    </row>
    <row r="92" spans="1:16" ht="12.75" customHeight="1">
      <c r="A92" s="31">
        <v>82</v>
      </c>
      <c r="B92" s="32" t="s">
        <v>75</v>
      </c>
      <c r="C92" s="33" t="s">
        <v>129</v>
      </c>
      <c r="D92" s="34">
        <v>44469</v>
      </c>
      <c r="E92" s="40">
        <v>8.15</v>
      </c>
      <c r="F92" s="40">
        <v>8.3666666666666671</v>
      </c>
      <c r="G92" s="41">
        <v>7.6333333333333346</v>
      </c>
      <c r="H92" s="41">
        <v>7.1166666666666671</v>
      </c>
      <c r="I92" s="41">
        <v>6.3833333333333346</v>
      </c>
      <c r="J92" s="41">
        <v>8.8833333333333346</v>
      </c>
      <c r="K92" s="41">
        <v>9.6166666666666689</v>
      </c>
      <c r="L92" s="41">
        <v>10.133333333333335</v>
      </c>
      <c r="M92" s="31">
        <v>9.1</v>
      </c>
      <c r="N92" s="31">
        <v>7.85</v>
      </c>
      <c r="O92" s="42">
        <v>764890000</v>
      </c>
      <c r="P92" s="43">
        <v>4.4546410477009843E-2</v>
      </c>
    </row>
    <row r="93" spans="1:16" ht="12.75" customHeight="1">
      <c r="A93" s="31">
        <v>83</v>
      </c>
      <c r="B93" s="32" t="s">
        <v>59</v>
      </c>
      <c r="C93" s="33" t="s">
        <v>130</v>
      </c>
      <c r="D93" s="34">
        <v>44469</v>
      </c>
      <c r="E93" s="40">
        <v>46.35</v>
      </c>
      <c r="F93" s="40">
        <v>46.65</v>
      </c>
      <c r="G93" s="41">
        <v>45.449999999999996</v>
      </c>
      <c r="H93" s="41">
        <v>44.55</v>
      </c>
      <c r="I93" s="41">
        <v>43.349999999999994</v>
      </c>
      <c r="J93" s="41">
        <v>47.55</v>
      </c>
      <c r="K93" s="41">
        <v>48.75</v>
      </c>
      <c r="L93" s="41">
        <v>49.65</v>
      </c>
      <c r="M93" s="31">
        <v>47.85</v>
      </c>
      <c r="N93" s="31">
        <v>45.75</v>
      </c>
      <c r="O93" s="42">
        <v>179930000</v>
      </c>
      <c r="P93" s="43">
        <v>2.3949829702113856E-2</v>
      </c>
    </row>
    <row r="94" spans="1:16" ht="12.75" customHeight="1">
      <c r="A94" s="31">
        <v>84</v>
      </c>
      <c r="B94" s="32" t="s">
        <v>45</v>
      </c>
      <c r="C94" s="33" t="s">
        <v>417</v>
      </c>
      <c r="D94" s="34">
        <v>44469</v>
      </c>
      <c r="E94" s="40">
        <v>592.79999999999995</v>
      </c>
      <c r="F94" s="40">
        <v>585.93333333333328</v>
      </c>
      <c r="G94" s="41">
        <v>574.86666666666656</v>
      </c>
      <c r="H94" s="41">
        <v>556.93333333333328</v>
      </c>
      <c r="I94" s="41">
        <v>545.86666666666656</v>
      </c>
      <c r="J94" s="41">
        <v>603.86666666666656</v>
      </c>
      <c r="K94" s="41">
        <v>614.93333333333339</v>
      </c>
      <c r="L94" s="41">
        <v>632.86666666666656</v>
      </c>
      <c r="M94" s="31">
        <v>597</v>
      </c>
      <c r="N94" s="31">
        <v>568</v>
      </c>
      <c r="O94" s="42">
        <v>7570000</v>
      </c>
      <c r="P94" s="43">
        <v>2.8882093102276588E-2</v>
      </c>
    </row>
    <row r="95" spans="1:16" ht="12.75" customHeight="1">
      <c r="A95" s="31">
        <v>85</v>
      </c>
      <c r="B95" s="32" t="s">
        <v>80</v>
      </c>
      <c r="C95" s="33" t="s">
        <v>131</v>
      </c>
      <c r="D95" s="34">
        <v>44469</v>
      </c>
      <c r="E95" s="40">
        <v>564.04999999999995</v>
      </c>
      <c r="F95" s="40">
        <v>563.15</v>
      </c>
      <c r="G95" s="41">
        <v>560.09999999999991</v>
      </c>
      <c r="H95" s="41">
        <v>556.15</v>
      </c>
      <c r="I95" s="41">
        <v>553.09999999999991</v>
      </c>
      <c r="J95" s="41">
        <v>567.09999999999991</v>
      </c>
      <c r="K95" s="41">
        <v>570.14999999999986</v>
      </c>
      <c r="L95" s="41">
        <v>574.09999999999991</v>
      </c>
      <c r="M95" s="31">
        <v>566.20000000000005</v>
      </c>
      <c r="N95" s="31">
        <v>559.20000000000005</v>
      </c>
      <c r="O95" s="42">
        <v>8650125</v>
      </c>
      <c r="P95" s="43">
        <v>-6.4750473783954515E-3</v>
      </c>
    </row>
    <row r="96" spans="1:16" ht="12.75" customHeight="1">
      <c r="A96" s="31">
        <v>86</v>
      </c>
      <c r="B96" s="32" t="s">
        <v>107</v>
      </c>
      <c r="C96" s="33" t="s">
        <v>132</v>
      </c>
      <c r="D96" s="34">
        <v>44469</v>
      </c>
      <c r="E96" s="40">
        <v>147.6</v>
      </c>
      <c r="F96" s="40">
        <v>146.81666666666666</v>
      </c>
      <c r="G96" s="41">
        <v>144.48333333333332</v>
      </c>
      <c r="H96" s="41">
        <v>141.36666666666665</v>
      </c>
      <c r="I96" s="41">
        <v>139.0333333333333</v>
      </c>
      <c r="J96" s="41">
        <v>149.93333333333334</v>
      </c>
      <c r="K96" s="41">
        <v>152.26666666666671</v>
      </c>
      <c r="L96" s="41">
        <v>155.38333333333335</v>
      </c>
      <c r="M96" s="31">
        <v>149.15</v>
      </c>
      <c r="N96" s="31">
        <v>143.69999999999999</v>
      </c>
      <c r="O96" s="42">
        <v>10296000</v>
      </c>
      <c r="P96" s="43">
        <v>3.0395136778115501E-3</v>
      </c>
    </row>
    <row r="97" spans="1:16" ht="12.75" customHeight="1">
      <c r="A97" s="31">
        <v>87</v>
      </c>
      <c r="B97" s="32" t="s">
        <v>45</v>
      </c>
      <c r="C97" s="33" t="s">
        <v>266</v>
      </c>
      <c r="D97" s="34">
        <v>44469</v>
      </c>
      <c r="E97" s="40">
        <v>9035.15</v>
      </c>
      <c r="F97" s="40">
        <v>9044.7166666666672</v>
      </c>
      <c r="G97" s="41">
        <v>8790.4333333333343</v>
      </c>
      <c r="H97" s="41">
        <v>8545.7166666666672</v>
      </c>
      <c r="I97" s="41">
        <v>8291.4333333333343</v>
      </c>
      <c r="J97" s="41">
        <v>9289.4333333333343</v>
      </c>
      <c r="K97" s="41">
        <v>9543.7166666666672</v>
      </c>
      <c r="L97" s="41">
        <v>9788.4333333333343</v>
      </c>
      <c r="M97" s="31">
        <v>9299</v>
      </c>
      <c r="N97" s="31">
        <v>8800</v>
      </c>
      <c r="O97" s="42">
        <v>274800</v>
      </c>
      <c r="P97" s="43">
        <v>0.14428482198625858</v>
      </c>
    </row>
    <row r="98" spans="1:16" ht="12.75" customHeight="1">
      <c r="A98" s="31">
        <v>88</v>
      </c>
      <c r="B98" s="32" t="s">
        <v>45</v>
      </c>
      <c r="C98" s="33" t="s">
        <v>133</v>
      </c>
      <c r="D98" s="34">
        <v>44469</v>
      </c>
      <c r="E98" s="40">
        <v>1957.1</v>
      </c>
      <c r="F98" s="40">
        <v>1951.5</v>
      </c>
      <c r="G98" s="41">
        <v>1937.6</v>
      </c>
      <c r="H98" s="41">
        <v>1918.1</v>
      </c>
      <c r="I98" s="41">
        <v>1904.1999999999998</v>
      </c>
      <c r="J98" s="41">
        <v>1971</v>
      </c>
      <c r="K98" s="41">
        <v>1984.9</v>
      </c>
      <c r="L98" s="41">
        <v>2004.4</v>
      </c>
      <c r="M98" s="31">
        <v>1965.4</v>
      </c>
      <c r="N98" s="31">
        <v>1932</v>
      </c>
      <c r="O98" s="42">
        <v>2716500</v>
      </c>
      <c r="P98" s="43">
        <v>1.2674743709226468E-2</v>
      </c>
    </row>
    <row r="99" spans="1:16" ht="12.75" customHeight="1">
      <c r="A99" s="31">
        <v>89</v>
      </c>
      <c r="B99" s="32" t="s">
        <v>59</v>
      </c>
      <c r="C99" s="33" t="s">
        <v>134</v>
      </c>
      <c r="D99" s="34">
        <v>44469</v>
      </c>
      <c r="E99" s="40">
        <v>1000.5</v>
      </c>
      <c r="F99" s="40">
        <v>1006.6833333333334</v>
      </c>
      <c r="G99" s="41">
        <v>987.41666666666674</v>
      </c>
      <c r="H99" s="41">
        <v>974.33333333333337</v>
      </c>
      <c r="I99" s="41">
        <v>955.06666666666672</v>
      </c>
      <c r="J99" s="41">
        <v>1019.7666666666668</v>
      </c>
      <c r="K99" s="41">
        <v>1039.0333333333333</v>
      </c>
      <c r="L99" s="41">
        <v>1052.1166666666668</v>
      </c>
      <c r="M99" s="31">
        <v>1025.95</v>
      </c>
      <c r="N99" s="31">
        <v>993.6</v>
      </c>
      <c r="O99" s="42">
        <v>16290000</v>
      </c>
      <c r="P99" s="43">
        <v>3.1868194515706057E-2</v>
      </c>
    </row>
    <row r="100" spans="1:16" ht="12.75" customHeight="1">
      <c r="A100" s="31">
        <v>90</v>
      </c>
      <c r="B100" s="32" t="s">
        <v>75</v>
      </c>
      <c r="C100" s="33" t="s">
        <v>135</v>
      </c>
      <c r="D100" s="34">
        <v>44469</v>
      </c>
      <c r="E100" s="40">
        <v>236.1</v>
      </c>
      <c r="F100" s="40">
        <v>238.7166666666667</v>
      </c>
      <c r="G100" s="41">
        <v>228.43333333333339</v>
      </c>
      <c r="H100" s="41">
        <v>220.76666666666671</v>
      </c>
      <c r="I100" s="41">
        <v>210.48333333333341</v>
      </c>
      <c r="J100" s="41">
        <v>246.38333333333338</v>
      </c>
      <c r="K100" s="41">
        <v>256.66666666666669</v>
      </c>
      <c r="L100" s="41">
        <v>264.33333333333337</v>
      </c>
      <c r="M100" s="31">
        <v>249</v>
      </c>
      <c r="N100" s="31">
        <v>231.05</v>
      </c>
      <c r="O100" s="42">
        <v>13566000</v>
      </c>
      <c r="P100" s="43">
        <v>3.9922730199613649E-2</v>
      </c>
    </row>
    <row r="101" spans="1:16" ht="12.75" customHeight="1">
      <c r="A101" s="31">
        <v>91</v>
      </c>
      <c r="B101" s="32" t="s">
        <v>88</v>
      </c>
      <c r="C101" s="33" t="s">
        <v>136</v>
      </c>
      <c r="D101" s="34">
        <v>44469</v>
      </c>
      <c r="E101" s="40">
        <v>1694.75</v>
      </c>
      <c r="F101" s="40">
        <v>1694.9166666666667</v>
      </c>
      <c r="G101" s="41">
        <v>1684.8333333333335</v>
      </c>
      <c r="H101" s="41">
        <v>1674.9166666666667</v>
      </c>
      <c r="I101" s="41">
        <v>1664.8333333333335</v>
      </c>
      <c r="J101" s="41">
        <v>1704.8333333333335</v>
      </c>
      <c r="K101" s="41">
        <v>1714.916666666667</v>
      </c>
      <c r="L101" s="41">
        <v>1724.8333333333335</v>
      </c>
      <c r="M101" s="31">
        <v>1705</v>
      </c>
      <c r="N101" s="31">
        <v>1685</v>
      </c>
      <c r="O101" s="42">
        <v>32136600</v>
      </c>
      <c r="P101" s="43">
        <v>4.3691869186918688E-3</v>
      </c>
    </row>
    <row r="102" spans="1:16" ht="12.75" customHeight="1">
      <c r="A102" s="31">
        <v>92</v>
      </c>
      <c r="B102" s="32" t="s">
        <v>80</v>
      </c>
      <c r="C102" s="33" t="s">
        <v>137</v>
      </c>
      <c r="D102" s="34">
        <v>44469</v>
      </c>
      <c r="E102" s="40">
        <v>112.75</v>
      </c>
      <c r="F102" s="40">
        <v>112.45</v>
      </c>
      <c r="G102" s="41">
        <v>111.80000000000001</v>
      </c>
      <c r="H102" s="41">
        <v>110.85000000000001</v>
      </c>
      <c r="I102" s="41">
        <v>110.20000000000002</v>
      </c>
      <c r="J102" s="41">
        <v>113.4</v>
      </c>
      <c r="K102" s="41">
        <v>114.05000000000001</v>
      </c>
      <c r="L102" s="41">
        <v>115</v>
      </c>
      <c r="M102" s="31">
        <v>113.1</v>
      </c>
      <c r="N102" s="31">
        <v>111.5</v>
      </c>
      <c r="O102" s="42">
        <v>53209000</v>
      </c>
      <c r="P102" s="43">
        <v>-5.2254222870336611E-3</v>
      </c>
    </row>
    <row r="103" spans="1:16" ht="12.75" customHeight="1">
      <c r="A103" s="31">
        <v>93</v>
      </c>
      <c r="B103" s="32" t="s">
        <v>48</v>
      </c>
      <c r="C103" s="33" t="s">
        <v>267</v>
      </c>
      <c r="D103" s="34">
        <v>44469</v>
      </c>
      <c r="E103" s="40">
        <v>2541.6999999999998</v>
      </c>
      <c r="F103" s="40">
        <v>2526.9</v>
      </c>
      <c r="G103" s="41">
        <v>2499.8000000000002</v>
      </c>
      <c r="H103" s="41">
        <v>2457.9</v>
      </c>
      <c r="I103" s="41">
        <v>2430.8000000000002</v>
      </c>
      <c r="J103" s="41">
        <v>2568.8000000000002</v>
      </c>
      <c r="K103" s="41">
        <v>2595.8999999999996</v>
      </c>
      <c r="L103" s="41">
        <v>2637.8</v>
      </c>
      <c r="M103" s="31">
        <v>2554</v>
      </c>
      <c r="N103" s="31">
        <v>2485</v>
      </c>
      <c r="O103" s="42">
        <v>176850</v>
      </c>
      <c r="P103" s="43">
        <v>4.5212765957446811E-2</v>
      </c>
    </row>
    <row r="104" spans="1:16" ht="12.75" customHeight="1">
      <c r="A104" s="31">
        <v>94</v>
      </c>
      <c r="B104" s="32" t="s">
        <v>45</v>
      </c>
      <c r="C104" s="33" t="s">
        <v>138</v>
      </c>
      <c r="D104" s="34">
        <v>44469</v>
      </c>
      <c r="E104" s="40">
        <v>3293.45</v>
      </c>
      <c r="F104" s="40">
        <v>3327.3666666666668</v>
      </c>
      <c r="G104" s="41">
        <v>3237.0833333333335</v>
      </c>
      <c r="H104" s="41">
        <v>3180.7166666666667</v>
      </c>
      <c r="I104" s="41">
        <v>3090.4333333333334</v>
      </c>
      <c r="J104" s="41">
        <v>3383.7333333333336</v>
      </c>
      <c r="K104" s="41">
        <v>3474.0166666666664</v>
      </c>
      <c r="L104" s="41">
        <v>3530.3833333333337</v>
      </c>
      <c r="M104" s="31">
        <v>3417.65</v>
      </c>
      <c r="N104" s="31">
        <v>3271</v>
      </c>
      <c r="O104" s="42">
        <v>2393300</v>
      </c>
      <c r="P104" s="43">
        <v>0.1285823754789272</v>
      </c>
    </row>
    <row r="105" spans="1:16" ht="12.75" customHeight="1">
      <c r="A105" s="31">
        <v>95</v>
      </c>
      <c r="B105" s="32" t="s">
        <v>57</v>
      </c>
      <c r="C105" s="33" t="s">
        <v>139</v>
      </c>
      <c r="D105" s="34">
        <v>44469</v>
      </c>
      <c r="E105" s="40">
        <v>211.5</v>
      </c>
      <c r="F105" s="40">
        <v>211.83333333333334</v>
      </c>
      <c r="G105" s="41">
        <v>209.9666666666667</v>
      </c>
      <c r="H105" s="41">
        <v>208.43333333333337</v>
      </c>
      <c r="I105" s="41">
        <v>206.56666666666672</v>
      </c>
      <c r="J105" s="41">
        <v>213.36666666666667</v>
      </c>
      <c r="K105" s="41">
        <v>215.23333333333329</v>
      </c>
      <c r="L105" s="41">
        <v>216.76666666666665</v>
      </c>
      <c r="M105" s="31">
        <v>213.7</v>
      </c>
      <c r="N105" s="31">
        <v>210.3</v>
      </c>
      <c r="O105" s="42">
        <v>174777600</v>
      </c>
      <c r="P105" s="43">
        <v>1.1519371805318913E-2</v>
      </c>
    </row>
    <row r="106" spans="1:16" ht="12.75" customHeight="1">
      <c r="A106" s="31">
        <v>96</v>
      </c>
      <c r="B106" s="32" t="s">
        <v>121</v>
      </c>
      <c r="C106" s="33" t="s">
        <v>140</v>
      </c>
      <c r="D106" s="34">
        <v>44469</v>
      </c>
      <c r="E106" s="40">
        <v>396.55</v>
      </c>
      <c r="F106" s="40">
        <v>398.25</v>
      </c>
      <c r="G106" s="41">
        <v>391.6</v>
      </c>
      <c r="H106" s="41">
        <v>386.65000000000003</v>
      </c>
      <c r="I106" s="41">
        <v>380.00000000000006</v>
      </c>
      <c r="J106" s="41">
        <v>403.2</v>
      </c>
      <c r="K106" s="41">
        <v>409.84999999999997</v>
      </c>
      <c r="L106" s="41">
        <v>414.79999999999995</v>
      </c>
      <c r="M106" s="31">
        <v>404.9</v>
      </c>
      <c r="N106" s="31">
        <v>393.3</v>
      </c>
      <c r="O106" s="42">
        <v>42070000</v>
      </c>
      <c r="P106" s="43">
        <v>-3.3167495854063019E-3</v>
      </c>
    </row>
    <row r="107" spans="1:16" ht="12.75" customHeight="1">
      <c r="A107" s="31">
        <v>97</v>
      </c>
      <c r="B107" s="32" t="s">
        <v>121</v>
      </c>
      <c r="C107" s="33" t="s">
        <v>141</v>
      </c>
      <c r="D107" s="34">
        <v>44469</v>
      </c>
      <c r="E107" s="40">
        <v>689.15</v>
      </c>
      <c r="F107" s="40">
        <v>688.9</v>
      </c>
      <c r="G107" s="41">
        <v>683.34999999999991</v>
      </c>
      <c r="H107" s="41">
        <v>677.55</v>
      </c>
      <c r="I107" s="41">
        <v>671.99999999999989</v>
      </c>
      <c r="J107" s="41">
        <v>694.69999999999993</v>
      </c>
      <c r="K107" s="41">
        <v>700.24999999999989</v>
      </c>
      <c r="L107" s="41">
        <v>706.05</v>
      </c>
      <c r="M107" s="31">
        <v>694.45</v>
      </c>
      <c r="N107" s="31">
        <v>683.1</v>
      </c>
      <c r="O107" s="42">
        <v>48593250</v>
      </c>
      <c r="P107" s="43">
        <v>-6.1082266707388182E-4</v>
      </c>
    </row>
    <row r="108" spans="1:16" ht="12.75" customHeight="1">
      <c r="A108" s="31">
        <v>98</v>
      </c>
      <c r="B108" s="32" t="s">
        <v>45</v>
      </c>
      <c r="C108" s="33" t="s">
        <v>142</v>
      </c>
      <c r="D108" s="34">
        <v>44469</v>
      </c>
      <c r="E108" s="40">
        <v>4065.4</v>
      </c>
      <c r="F108" s="40">
        <v>4060.6999999999994</v>
      </c>
      <c r="G108" s="41">
        <v>4027.3999999999987</v>
      </c>
      <c r="H108" s="41">
        <v>3989.3999999999992</v>
      </c>
      <c r="I108" s="41">
        <v>3956.0999999999985</v>
      </c>
      <c r="J108" s="41">
        <v>4098.6999999999989</v>
      </c>
      <c r="K108" s="41">
        <v>4131.9999999999991</v>
      </c>
      <c r="L108" s="41">
        <v>4169.9999999999991</v>
      </c>
      <c r="M108" s="31">
        <v>4094</v>
      </c>
      <c r="N108" s="31">
        <v>4022.7</v>
      </c>
      <c r="O108" s="42">
        <v>1529250</v>
      </c>
      <c r="P108" s="43">
        <v>7.0793546262759299E-3</v>
      </c>
    </row>
    <row r="109" spans="1:16" ht="12.75" customHeight="1">
      <c r="A109" s="31">
        <v>99</v>
      </c>
      <c r="B109" s="32" t="s">
        <v>59</v>
      </c>
      <c r="C109" s="33" t="s">
        <v>143</v>
      </c>
      <c r="D109" s="34">
        <v>44469</v>
      </c>
      <c r="E109" s="40">
        <v>1824.05</v>
      </c>
      <c r="F109" s="40">
        <v>1806.1833333333334</v>
      </c>
      <c r="G109" s="41">
        <v>1777.8666666666668</v>
      </c>
      <c r="H109" s="41">
        <v>1731.6833333333334</v>
      </c>
      <c r="I109" s="41">
        <v>1703.3666666666668</v>
      </c>
      <c r="J109" s="41">
        <v>1852.3666666666668</v>
      </c>
      <c r="K109" s="41">
        <v>1880.6833333333334</v>
      </c>
      <c r="L109" s="41">
        <v>1926.8666666666668</v>
      </c>
      <c r="M109" s="31">
        <v>1834.5</v>
      </c>
      <c r="N109" s="31">
        <v>1760</v>
      </c>
      <c r="O109" s="42">
        <v>18700400</v>
      </c>
      <c r="P109" s="43">
        <v>5.6686933526207538E-2</v>
      </c>
    </row>
    <row r="110" spans="1:16" ht="12.75" customHeight="1">
      <c r="A110" s="31">
        <v>100</v>
      </c>
      <c r="B110" s="32" t="s">
        <v>64</v>
      </c>
      <c r="C110" s="33" t="s">
        <v>144</v>
      </c>
      <c r="D110" s="34">
        <v>44469</v>
      </c>
      <c r="E110" s="40">
        <v>85</v>
      </c>
      <c r="F110" s="40">
        <v>85</v>
      </c>
      <c r="G110" s="41">
        <v>84.2</v>
      </c>
      <c r="H110" s="41">
        <v>83.4</v>
      </c>
      <c r="I110" s="41">
        <v>82.600000000000009</v>
      </c>
      <c r="J110" s="41">
        <v>85.8</v>
      </c>
      <c r="K110" s="41">
        <v>86.600000000000009</v>
      </c>
      <c r="L110" s="41">
        <v>87.399999999999991</v>
      </c>
      <c r="M110" s="31">
        <v>85.8</v>
      </c>
      <c r="N110" s="31">
        <v>84.2</v>
      </c>
      <c r="O110" s="42">
        <v>56676324</v>
      </c>
      <c r="P110" s="43">
        <v>1.1627906976744186E-2</v>
      </c>
    </row>
    <row r="111" spans="1:16" ht="12.75" customHeight="1">
      <c r="A111" s="31">
        <v>101</v>
      </c>
      <c r="B111" s="32" t="s">
        <v>45</v>
      </c>
      <c r="C111" s="33" t="s">
        <v>145</v>
      </c>
      <c r="D111" s="34">
        <v>44469</v>
      </c>
      <c r="E111" s="40">
        <v>4094.25</v>
      </c>
      <c r="F111" s="40">
        <v>4110.55</v>
      </c>
      <c r="G111" s="41">
        <v>4033.8500000000004</v>
      </c>
      <c r="H111" s="41">
        <v>3973.4500000000003</v>
      </c>
      <c r="I111" s="41">
        <v>3896.7500000000005</v>
      </c>
      <c r="J111" s="41">
        <v>4170.9500000000007</v>
      </c>
      <c r="K111" s="41">
        <v>4247.6499999999996</v>
      </c>
      <c r="L111" s="41">
        <v>4308.05</v>
      </c>
      <c r="M111" s="31">
        <v>4187.25</v>
      </c>
      <c r="N111" s="31">
        <v>4050.15</v>
      </c>
      <c r="O111" s="42">
        <v>427000</v>
      </c>
      <c r="P111" s="43">
        <v>0.10478654592496765</v>
      </c>
    </row>
    <row r="112" spans="1:16" ht="12.75" customHeight="1">
      <c r="A112" s="31">
        <v>102</v>
      </c>
      <c r="B112" s="32" t="s">
        <v>64</v>
      </c>
      <c r="C112" s="33" t="s">
        <v>146</v>
      </c>
      <c r="D112" s="34">
        <v>44469</v>
      </c>
      <c r="E112" s="40">
        <v>410.8</v>
      </c>
      <c r="F112" s="40">
        <v>413.31666666666661</v>
      </c>
      <c r="G112" s="41">
        <v>404.13333333333321</v>
      </c>
      <c r="H112" s="41">
        <v>397.46666666666658</v>
      </c>
      <c r="I112" s="41">
        <v>388.28333333333319</v>
      </c>
      <c r="J112" s="41">
        <v>419.98333333333323</v>
      </c>
      <c r="K112" s="41">
        <v>429.16666666666663</v>
      </c>
      <c r="L112" s="41">
        <v>435.83333333333326</v>
      </c>
      <c r="M112" s="31">
        <v>422.5</v>
      </c>
      <c r="N112" s="31">
        <v>406.65</v>
      </c>
      <c r="O112" s="42">
        <v>23744000</v>
      </c>
      <c r="P112" s="43">
        <v>5.4726368159203981E-2</v>
      </c>
    </row>
    <row r="113" spans="1:16" ht="12.75" customHeight="1">
      <c r="A113" s="31">
        <v>103</v>
      </c>
      <c r="B113" s="32" t="s">
        <v>71</v>
      </c>
      <c r="C113" s="33" t="s">
        <v>147</v>
      </c>
      <c r="D113" s="34">
        <v>44469</v>
      </c>
      <c r="E113" s="40">
        <v>1672.65</v>
      </c>
      <c r="F113" s="40">
        <v>1677.5</v>
      </c>
      <c r="G113" s="41">
        <v>1656.2</v>
      </c>
      <c r="H113" s="41">
        <v>1639.75</v>
      </c>
      <c r="I113" s="41">
        <v>1618.45</v>
      </c>
      <c r="J113" s="41">
        <v>1693.95</v>
      </c>
      <c r="K113" s="41">
        <v>1715.2500000000002</v>
      </c>
      <c r="L113" s="41">
        <v>1731.7</v>
      </c>
      <c r="M113" s="31">
        <v>1698.8</v>
      </c>
      <c r="N113" s="31">
        <v>1661.05</v>
      </c>
      <c r="O113" s="42">
        <v>14687800</v>
      </c>
      <c r="P113" s="43">
        <v>5.8756708057503232E-4</v>
      </c>
    </row>
    <row r="114" spans="1:16" ht="12.75" customHeight="1">
      <c r="A114" s="31">
        <v>104</v>
      </c>
      <c r="B114" s="32" t="s">
        <v>88</v>
      </c>
      <c r="C114" s="33" t="s">
        <v>148</v>
      </c>
      <c r="D114" s="34">
        <v>44469</v>
      </c>
      <c r="E114" s="40">
        <v>5419.7</v>
      </c>
      <c r="F114" s="40">
        <v>5404.583333333333</v>
      </c>
      <c r="G114" s="41">
        <v>5342.3166666666657</v>
      </c>
      <c r="H114" s="41">
        <v>5264.9333333333325</v>
      </c>
      <c r="I114" s="41">
        <v>5202.6666666666652</v>
      </c>
      <c r="J114" s="41">
        <v>5481.9666666666662</v>
      </c>
      <c r="K114" s="41">
        <v>5544.2333333333345</v>
      </c>
      <c r="L114" s="41">
        <v>5621.6166666666668</v>
      </c>
      <c r="M114" s="31">
        <v>5466.85</v>
      </c>
      <c r="N114" s="31">
        <v>5327.2</v>
      </c>
      <c r="O114" s="42">
        <v>740550</v>
      </c>
      <c r="P114" s="43">
        <v>-2.0242111530065488E-2</v>
      </c>
    </row>
    <row r="115" spans="1:16" ht="12.75" customHeight="1">
      <c r="A115" s="31">
        <v>105</v>
      </c>
      <c r="B115" s="32" t="s">
        <v>88</v>
      </c>
      <c r="C115" s="33" t="s">
        <v>149</v>
      </c>
      <c r="D115" s="34">
        <v>44469</v>
      </c>
      <c r="E115" s="40">
        <v>4358.8</v>
      </c>
      <c r="F115" s="40">
        <v>4336.8499999999995</v>
      </c>
      <c r="G115" s="41">
        <v>4299.7499999999991</v>
      </c>
      <c r="H115" s="41">
        <v>4240.7</v>
      </c>
      <c r="I115" s="41">
        <v>4203.5999999999995</v>
      </c>
      <c r="J115" s="41">
        <v>4395.8999999999987</v>
      </c>
      <c r="K115" s="41">
        <v>4432.9999999999991</v>
      </c>
      <c r="L115" s="41">
        <v>4492.0499999999984</v>
      </c>
      <c r="M115" s="31">
        <v>4373.95</v>
      </c>
      <c r="N115" s="31">
        <v>4277.8</v>
      </c>
      <c r="O115" s="42">
        <v>615200</v>
      </c>
      <c r="P115" s="43">
        <v>-3.8860103626943004E-3</v>
      </c>
    </row>
    <row r="116" spans="1:16" ht="12.75" customHeight="1">
      <c r="A116" s="31">
        <v>106</v>
      </c>
      <c r="B116" s="32" t="s">
        <v>48</v>
      </c>
      <c r="C116" s="33" t="s">
        <v>150</v>
      </c>
      <c r="D116" s="34">
        <v>44469</v>
      </c>
      <c r="E116" s="40">
        <v>982.9</v>
      </c>
      <c r="F116" s="40">
        <v>982.7833333333333</v>
      </c>
      <c r="G116" s="41">
        <v>974.51666666666665</v>
      </c>
      <c r="H116" s="41">
        <v>966.13333333333333</v>
      </c>
      <c r="I116" s="41">
        <v>957.86666666666667</v>
      </c>
      <c r="J116" s="41">
        <v>991.16666666666663</v>
      </c>
      <c r="K116" s="41">
        <v>999.43333333333328</v>
      </c>
      <c r="L116" s="41">
        <v>1007.8166666666666</v>
      </c>
      <c r="M116" s="31">
        <v>991.05</v>
      </c>
      <c r="N116" s="31">
        <v>974.4</v>
      </c>
      <c r="O116" s="42">
        <v>9775850</v>
      </c>
      <c r="P116" s="43">
        <v>7.9754601226993873E-3</v>
      </c>
    </row>
    <row r="117" spans="1:16" ht="12.75" customHeight="1">
      <c r="A117" s="31">
        <v>107</v>
      </c>
      <c r="B117" s="32" t="s">
        <v>50</v>
      </c>
      <c r="C117" s="33" t="s">
        <v>151</v>
      </c>
      <c r="D117" s="34">
        <v>44469</v>
      </c>
      <c r="E117" s="40">
        <v>755.25</v>
      </c>
      <c r="F117" s="40">
        <v>755.06666666666661</v>
      </c>
      <c r="G117" s="41">
        <v>750.68333333333317</v>
      </c>
      <c r="H117" s="41">
        <v>746.11666666666656</v>
      </c>
      <c r="I117" s="41">
        <v>741.73333333333312</v>
      </c>
      <c r="J117" s="41">
        <v>759.63333333333321</v>
      </c>
      <c r="K117" s="41">
        <v>764.01666666666665</v>
      </c>
      <c r="L117" s="41">
        <v>768.58333333333326</v>
      </c>
      <c r="M117" s="31">
        <v>759.45</v>
      </c>
      <c r="N117" s="31">
        <v>750.5</v>
      </c>
      <c r="O117" s="42">
        <v>13974100</v>
      </c>
      <c r="P117" s="43">
        <v>1.454800842781178E-3</v>
      </c>
    </row>
    <row r="118" spans="1:16" ht="12.75" customHeight="1">
      <c r="A118" s="31">
        <v>108</v>
      </c>
      <c r="B118" s="32" t="s">
        <v>64</v>
      </c>
      <c r="C118" s="33" t="s">
        <v>152</v>
      </c>
      <c r="D118" s="34">
        <v>44469</v>
      </c>
      <c r="E118" s="40">
        <v>168.8</v>
      </c>
      <c r="F118" s="40">
        <v>168.81666666666669</v>
      </c>
      <c r="G118" s="41">
        <v>166.13333333333338</v>
      </c>
      <c r="H118" s="41">
        <v>163.4666666666667</v>
      </c>
      <c r="I118" s="41">
        <v>160.78333333333339</v>
      </c>
      <c r="J118" s="41">
        <v>171.48333333333338</v>
      </c>
      <c r="K118" s="41">
        <v>174.16666666666671</v>
      </c>
      <c r="L118" s="41">
        <v>176.83333333333337</v>
      </c>
      <c r="M118" s="31">
        <v>171.5</v>
      </c>
      <c r="N118" s="31">
        <v>166.15</v>
      </c>
      <c r="O118" s="42">
        <v>29524000</v>
      </c>
      <c r="P118" s="43">
        <v>0</v>
      </c>
    </row>
    <row r="119" spans="1:16" ht="12.75" customHeight="1">
      <c r="A119" s="31">
        <v>109</v>
      </c>
      <c r="B119" s="32" t="s">
        <v>64</v>
      </c>
      <c r="C119" s="33" t="s">
        <v>153</v>
      </c>
      <c r="D119" s="34">
        <v>44469</v>
      </c>
      <c r="E119" s="40">
        <v>165.3</v>
      </c>
      <c r="F119" s="40">
        <v>164.48333333333335</v>
      </c>
      <c r="G119" s="41">
        <v>162.81666666666669</v>
      </c>
      <c r="H119" s="41">
        <v>160.33333333333334</v>
      </c>
      <c r="I119" s="41">
        <v>158.66666666666669</v>
      </c>
      <c r="J119" s="41">
        <v>166.9666666666667</v>
      </c>
      <c r="K119" s="41">
        <v>168.63333333333333</v>
      </c>
      <c r="L119" s="41">
        <v>171.1166666666667</v>
      </c>
      <c r="M119" s="31">
        <v>166.15</v>
      </c>
      <c r="N119" s="31">
        <v>162</v>
      </c>
      <c r="O119" s="42">
        <v>27180000</v>
      </c>
      <c r="P119" s="43">
        <v>-2.2026431718061676E-3</v>
      </c>
    </row>
    <row r="120" spans="1:16" ht="12.75" customHeight="1">
      <c r="A120" s="31">
        <v>110</v>
      </c>
      <c r="B120" s="32" t="s">
        <v>57</v>
      </c>
      <c r="C120" s="33" t="s">
        <v>154</v>
      </c>
      <c r="D120" s="34">
        <v>44469</v>
      </c>
      <c r="E120" s="40">
        <v>562.5</v>
      </c>
      <c r="F120" s="40">
        <v>559.85</v>
      </c>
      <c r="G120" s="41">
        <v>555.70000000000005</v>
      </c>
      <c r="H120" s="41">
        <v>548.9</v>
      </c>
      <c r="I120" s="41">
        <v>544.75</v>
      </c>
      <c r="J120" s="41">
        <v>566.65000000000009</v>
      </c>
      <c r="K120" s="41">
        <v>570.79999999999995</v>
      </c>
      <c r="L120" s="41">
        <v>577.60000000000014</v>
      </c>
      <c r="M120" s="31">
        <v>564</v>
      </c>
      <c r="N120" s="31">
        <v>553.04999999999995</v>
      </c>
      <c r="O120" s="42">
        <v>10458000</v>
      </c>
      <c r="P120" s="43">
        <v>-1.0408781226343679E-2</v>
      </c>
    </row>
    <row r="121" spans="1:16" ht="12.75" customHeight="1">
      <c r="A121" s="31">
        <v>111</v>
      </c>
      <c r="B121" s="32" t="s">
        <v>50</v>
      </c>
      <c r="C121" s="33" t="s">
        <v>155</v>
      </c>
      <c r="D121" s="34">
        <v>44469</v>
      </c>
      <c r="E121" s="40">
        <v>6797.5</v>
      </c>
      <c r="F121" s="40">
        <v>6812.8166666666666</v>
      </c>
      <c r="G121" s="41">
        <v>6745.7333333333336</v>
      </c>
      <c r="H121" s="41">
        <v>6693.9666666666672</v>
      </c>
      <c r="I121" s="41">
        <v>6626.8833333333341</v>
      </c>
      <c r="J121" s="41">
        <v>6864.583333333333</v>
      </c>
      <c r="K121" s="41">
        <v>6931.666666666667</v>
      </c>
      <c r="L121" s="41">
        <v>6983.4333333333325</v>
      </c>
      <c r="M121" s="31">
        <v>6879.9</v>
      </c>
      <c r="N121" s="31">
        <v>6761.05</v>
      </c>
      <c r="O121" s="42">
        <v>3400400</v>
      </c>
      <c r="P121" s="43">
        <v>2.4463726199084115E-2</v>
      </c>
    </row>
    <row r="122" spans="1:16" ht="12.75" customHeight="1">
      <c r="A122" s="31">
        <v>112</v>
      </c>
      <c r="B122" s="32" t="s">
        <v>57</v>
      </c>
      <c r="C122" s="33" t="s">
        <v>156</v>
      </c>
      <c r="D122" s="34">
        <v>44469</v>
      </c>
      <c r="E122" s="40">
        <v>751.35</v>
      </c>
      <c r="F122" s="40">
        <v>752.13333333333333</v>
      </c>
      <c r="G122" s="41">
        <v>741.81666666666661</v>
      </c>
      <c r="H122" s="41">
        <v>732.2833333333333</v>
      </c>
      <c r="I122" s="41">
        <v>721.96666666666658</v>
      </c>
      <c r="J122" s="41">
        <v>761.66666666666663</v>
      </c>
      <c r="K122" s="41">
        <v>771.98333333333346</v>
      </c>
      <c r="L122" s="41">
        <v>781.51666666666665</v>
      </c>
      <c r="M122" s="31">
        <v>762.45</v>
      </c>
      <c r="N122" s="31">
        <v>742.6</v>
      </c>
      <c r="O122" s="42">
        <v>14837500</v>
      </c>
      <c r="P122" s="43">
        <v>9.0105406324379467E-3</v>
      </c>
    </row>
    <row r="123" spans="1:16" ht="12.75" customHeight="1">
      <c r="A123" s="31">
        <v>113</v>
      </c>
      <c r="B123" s="32" t="s">
        <v>45</v>
      </c>
      <c r="C123" s="33" t="s">
        <v>471</v>
      </c>
      <c r="D123" s="34">
        <v>44469</v>
      </c>
      <c r="E123" s="40">
        <v>1631.7</v>
      </c>
      <c r="F123" s="40">
        <v>1642.7</v>
      </c>
      <c r="G123" s="41">
        <v>1611</v>
      </c>
      <c r="H123" s="41">
        <v>1590.3</v>
      </c>
      <c r="I123" s="41">
        <v>1558.6</v>
      </c>
      <c r="J123" s="41">
        <v>1663.4</v>
      </c>
      <c r="K123" s="41">
        <v>1695.1000000000004</v>
      </c>
      <c r="L123" s="41">
        <v>1715.8000000000002</v>
      </c>
      <c r="M123" s="31">
        <v>1674.4</v>
      </c>
      <c r="N123" s="31">
        <v>1622</v>
      </c>
      <c r="O123" s="42">
        <v>2184000</v>
      </c>
      <c r="P123" s="43">
        <v>1.8110621634850711E-2</v>
      </c>
    </row>
    <row r="124" spans="1:16" ht="12.75" customHeight="1">
      <c r="A124" s="31">
        <v>114</v>
      </c>
      <c r="B124" s="32" t="s">
        <v>48</v>
      </c>
      <c r="C124" s="33" t="s">
        <v>157</v>
      </c>
      <c r="D124" s="34">
        <v>44469</v>
      </c>
      <c r="E124" s="40">
        <v>2933.25</v>
      </c>
      <c r="F124" s="40">
        <v>2918.3833333333332</v>
      </c>
      <c r="G124" s="41">
        <v>2877.0166666666664</v>
      </c>
      <c r="H124" s="41">
        <v>2820.7833333333333</v>
      </c>
      <c r="I124" s="41">
        <v>2779.4166666666665</v>
      </c>
      <c r="J124" s="41">
        <v>2974.6166666666663</v>
      </c>
      <c r="K124" s="41">
        <v>3015.9833333333331</v>
      </c>
      <c r="L124" s="41">
        <v>3072.2166666666662</v>
      </c>
      <c r="M124" s="31">
        <v>2959.75</v>
      </c>
      <c r="N124" s="31">
        <v>2862.15</v>
      </c>
      <c r="O124" s="42">
        <v>325600</v>
      </c>
      <c r="P124" s="43">
        <v>-3.5545023696682464E-2</v>
      </c>
    </row>
    <row r="125" spans="1:16" ht="12.75" customHeight="1">
      <c r="A125" s="31">
        <v>115</v>
      </c>
      <c r="B125" s="32" t="s">
        <v>64</v>
      </c>
      <c r="C125" s="33" t="s">
        <v>158</v>
      </c>
      <c r="D125" s="34">
        <v>44469</v>
      </c>
      <c r="E125" s="40">
        <v>1093.9000000000001</v>
      </c>
      <c r="F125" s="40">
        <v>1091.7500000000002</v>
      </c>
      <c r="G125" s="41">
        <v>1077.8000000000004</v>
      </c>
      <c r="H125" s="41">
        <v>1061.7000000000003</v>
      </c>
      <c r="I125" s="41">
        <v>1047.7500000000005</v>
      </c>
      <c r="J125" s="41">
        <v>1107.8500000000004</v>
      </c>
      <c r="K125" s="41">
        <v>1121.8000000000002</v>
      </c>
      <c r="L125" s="41">
        <v>1137.9000000000003</v>
      </c>
      <c r="M125" s="31">
        <v>1105.7</v>
      </c>
      <c r="N125" s="31">
        <v>1075.6500000000001</v>
      </c>
      <c r="O125" s="42">
        <v>3215550</v>
      </c>
      <c r="P125" s="43">
        <v>-2.3297137216189538E-2</v>
      </c>
    </row>
    <row r="126" spans="1:16" ht="12.75" customHeight="1">
      <c r="A126" s="31">
        <v>116</v>
      </c>
      <c r="B126" s="32" t="s">
        <v>80</v>
      </c>
      <c r="C126" s="33" t="s">
        <v>159</v>
      </c>
      <c r="D126" s="34">
        <v>44469</v>
      </c>
      <c r="E126" s="40">
        <v>1165.2</v>
      </c>
      <c r="F126" s="40">
        <v>1165.2833333333333</v>
      </c>
      <c r="G126" s="41">
        <v>1153.5666666666666</v>
      </c>
      <c r="H126" s="41">
        <v>1141.9333333333334</v>
      </c>
      <c r="I126" s="41">
        <v>1130.2166666666667</v>
      </c>
      <c r="J126" s="41">
        <v>1176.9166666666665</v>
      </c>
      <c r="K126" s="41">
        <v>1188.6333333333332</v>
      </c>
      <c r="L126" s="41">
        <v>1200.2666666666664</v>
      </c>
      <c r="M126" s="31">
        <v>1177</v>
      </c>
      <c r="N126" s="31">
        <v>1153.6500000000001</v>
      </c>
      <c r="O126" s="42">
        <v>1824000</v>
      </c>
      <c r="P126" s="43">
        <v>-1.6181229773462782E-2</v>
      </c>
    </row>
    <row r="127" spans="1:16" ht="12.75" customHeight="1">
      <c r="A127" s="31">
        <v>117</v>
      </c>
      <c r="B127" s="32" t="s">
        <v>88</v>
      </c>
      <c r="C127" s="33" t="s">
        <v>160</v>
      </c>
      <c r="D127" s="34">
        <v>44469</v>
      </c>
      <c r="E127" s="40">
        <v>3764.6</v>
      </c>
      <c r="F127" s="40">
        <v>3779.3166666666671</v>
      </c>
      <c r="G127" s="41">
        <v>3733.3833333333341</v>
      </c>
      <c r="H127" s="41">
        <v>3702.166666666667</v>
      </c>
      <c r="I127" s="41">
        <v>3656.233333333334</v>
      </c>
      <c r="J127" s="41">
        <v>3810.5333333333342</v>
      </c>
      <c r="K127" s="41">
        <v>3856.4666666666676</v>
      </c>
      <c r="L127" s="41">
        <v>3887.6833333333343</v>
      </c>
      <c r="M127" s="31">
        <v>3825.25</v>
      </c>
      <c r="N127" s="31">
        <v>3748.1</v>
      </c>
      <c r="O127" s="42">
        <v>2059600</v>
      </c>
      <c r="P127" s="43">
        <v>7.774538386783285E-4</v>
      </c>
    </row>
    <row r="128" spans="1:16" ht="12.75" customHeight="1">
      <c r="A128" s="31">
        <v>118</v>
      </c>
      <c r="B128" s="32" t="s">
        <v>50</v>
      </c>
      <c r="C128" s="33" t="s">
        <v>161</v>
      </c>
      <c r="D128" s="34">
        <v>44469</v>
      </c>
      <c r="E128" s="40">
        <v>211.35</v>
      </c>
      <c r="F128" s="40">
        <v>211.14999999999998</v>
      </c>
      <c r="G128" s="41">
        <v>208.84999999999997</v>
      </c>
      <c r="H128" s="41">
        <v>206.35</v>
      </c>
      <c r="I128" s="41">
        <v>204.04999999999998</v>
      </c>
      <c r="J128" s="41">
        <v>213.64999999999995</v>
      </c>
      <c r="K128" s="41">
        <v>215.94999999999996</v>
      </c>
      <c r="L128" s="41">
        <v>218.44999999999993</v>
      </c>
      <c r="M128" s="31">
        <v>213.45</v>
      </c>
      <c r="N128" s="31">
        <v>208.65</v>
      </c>
      <c r="O128" s="42">
        <v>35829500</v>
      </c>
      <c r="P128" s="43">
        <v>4.0028446611805345E-2</v>
      </c>
    </row>
    <row r="129" spans="1:16" ht="12.75" customHeight="1">
      <c r="A129" s="31">
        <v>119</v>
      </c>
      <c r="B129" s="32" t="s">
        <v>88</v>
      </c>
      <c r="C129" s="33" t="s">
        <v>162</v>
      </c>
      <c r="D129" s="34">
        <v>44469</v>
      </c>
      <c r="E129" s="40">
        <v>2906.05</v>
      </c>
      <c r="F129" s="40">
        <v>2906.3833333333332</v>
      </c>
      <c r="G129" s="41">
        <v>2872.6666666666665</v>
      </c>
      <c r="H129" s="41">
        <v>2839.2833333333333</v>
      </c>
      <c r="I129" s="41">
        <v>2805.5666666666666</v>
      </c>
      <c r="J129" s="41">
        <v>2939.7666666666664</v>
      </c>
      <c r="K129" s="41">
        <v>2973.4833333333336</v>
      </c>
      <c r="L129" s="41">
        <v>3006.8666666666663</v>
      </c>
      <c r="M129" s="31">
        <v>2940.1</v>
      </c>
      <c r="N129" s="31">
        <v>2873</v>
      </c>
      <c r="O129" s="42">
        <v>1938625</v>
      </c>
      <c r="P129" s="43">
        <v>-8.1476554705686727E-3</v>
      </c>
    </row>
    <row r="130" spans="1:16" ht="12.75" customHeight="1">
      <c r="A130" s="31">
        <v>120</v>
      </c>
      <c r="B130" s="32" t="s">
        <v>50</v>
      </c>
      <c r="C130" s="33" t="s">
        <v>163</v>
      </c>
      <c r="D130" s="34">
        <v>44469</v>
      </c>
      <c r="E130" s="40">
        <v>80617.350000000006</v>
      </c>
      <c r="F130" s="40">
        <v>80771.099999999991</v>
      </c>
      <c r="G130" s="41">
        <v>79876.249999999985</v>
      </c>
      <c r="H130" s="41">
        <v>79135.149999999994</v>
      </c>
      <c r="I130" s="41">
        <v>78240.299999999988</v>
      </c>
      <c r="J130" s="41">
        <v>81512.199999999983</v>
      </c>
      <c r="K130" s="41">
        <v>82407.049999999988</v>
      </c>
      <c r="L130" s="41">
        <v>83148.14999999998</v>
      </c>
      <c r="M130" s="31">
        <v>81665.95</v>
      </c>
      <c r="N130" s="31">
        <v>80030</v>
      </c>
      <c r="O130" s="42">
        <v>40650</v>
      </c>
      <c r="P130" s="43">
        <v>-1.719056974459725E-3</v>
      </c>
    </row>
    <row r="131" spans="1:16" ht="12.75" customHeight="1">
      <c r="A131" s="31">
        <v>121</v>
      </c>
      <c r="B131" s="32" t="s">
        <v>64</v>
      </c>
      <c r="C131" s="33" t="s">
        <v>164</v>
      </c>
      <c r="D131" s="34">
        <v>44469</v>
      </c>
      <c r="E131" s="40">
        <v>1550.85</v>
      </c>
      <c r="F131" s="40">
        <v>1549.3999999999999</v>
      </c>
      <c r="G131" s="41">
        <v>1528.7999999999997</v>
      </c>
      <c r="H131" s="41">
        <v>1506.7499999999998</v>
      </c>
      <c r="I131" s="41">
        <v>1486.1499999999996</v>
      </c>
      <c r="J131" s="41">
        <v>1571.4499999999998</v>
      </c>
      <c r="K131" s="41">
        <v>1592.0499999999997</v>
      </c>
      <c r="L131" s="41">
        <v>1614.1</v>
      </c>
      <c r="M131" s="31">
        <v>1570</v>
      </c>
      <c r="N131" s="31">
        <v>1527.35</v>
      </c>
      <c r="O131" s="42">
        <v>2928000</v>
      </c>
      <c r="P131" s="43">
        <v>5.6671818650180323E-3</v>
      </c>
    </row>
    <row r="132" spans="1:16" ht="12.75" customHeight="1">
      <c r="A132" s="31">
        <v>122</v>
      </c>
      <c r="B132" s="32" t="s">
        <v>45</v>
      </c>
      <c r="C132" s="33" t="s">
        <v>165</v>
      </c>
      <c r="D132" s="34">
        <v>44469</v>
      </c>
      <c r="E132" s="40">
        <v>437.4</v>
      </c>
      <c r="F132" s="40">
        <v>430.68333333333339</v>
      </c>
      <c r="G132" s="41">
        <v>420.56666666666678</v>
      </c>
      <c r="H132" s="41">
        <v>403.73333333333341</v>
      </c>
      <c r="I132" s="41">
        <v>393.61666666666679</v>
      </c>
      <c r="J132" s="41">
        <v>447.51666666666677</v>
      </c>
      <c r="K132" s="41">
        <v>457.63333333333333</v>
      </c>
      <c r="L132" s="41">
        <v>474.46666666666675</v>
      </c>
      <c r="M132" s="31">
        <v>440.8</v>
      </c>
      <c r="N132" s="31">
        <v>413.85</v>
      </c>
      <c r="O132" s="42">
        <v>4067200</v>
      </c>
      <c r="P132" s="43">
        <v>0.17196864914707238</v>
      </c>
    </row>
    <row r="133" spans="1:16" ht="12.75" customHeight="1">
      <c r="A133" s="31">
        <v>123</v>
      </c>
      <c r="B133" s="32" t="s">
        <v>121</v>
      </c>
      <c r="C133" s="33" t="s">
        <v>166</v>
      </c>
      <c r="D133" s="34">
        <v>44469</v>
      </c>
      <c r="E133" s="40">
        <v>95.4</v>
      </c>
      <c r="F133" s="40">
        <v>96</v>
      </c>
      <c r="G133" s="41">
        <v>94</v>
      </c>
      <c r="H133" s="41">
        <v>92.6</v>
      </c>
      <c r="I133" s="41">
        <v>90.6</v>
      </c>
      <c r="J133" s="41">
        <v>97.4</v>
      </c>
      <c r="K133" s="41">
        <v>99.4</v>
      </c>
      <c r="L133" s="41">
        <v>100.80000000000001</v>
      </c>
      <c r="M133" s="31">
        <v>98</v>
      </c>
      <c r="N133" s="31">
        <v>94.6</v>
      </c>
      <c r="O133" s="42">
        <v>115090000</v>
      </c>
      <c r="P133" s="43">
        <v>-3.4787567721699456E-2</v>
      </c>
    </row>
    <row r="134" spans="1:16" ht="12.75" customHeight="1">
      <c r="A134" s="31">
        <v>124</v>
      </c>
      <c r="B134" s="32" t="s">
        <v>45</v>
      </c>
      <c r="C134" s="33" t="s">
        <v>167</v>
      </c>
      <c r="D134" s="34">
        <v>44469</v>
      </c>
      <c r="E134" s="40">
        <v>6735.15</v>
      </c>
      <c r="F134" s="40">
        <v>6574.0333333333328</v>
      </c>
      <c r="G134" s="41">
        <v>6391.1166666666659</v>
      </c>
      <c r="H134" s="41">
        <v>6047.083333333333</v>
      </c>
      <c r="I134" s="41">
        <v>5864.1666666666661</v>
      </c>
      <c r="J134" s="41">
        <v>6918.0666666666657</v>
      </c>
      <c r="K134" s="41">
        <v>7100.9833333333336</v>
      </c>
      <c r="L134" s="41">
        <v>7445.0166666666655</v>
      </c>
      <c r="M134" s="31">
        <v>6756.95</v>
      </c>
      <c r="N134" s="31">
        <v>6230</v>
      </c>
      <c r="O134" s="42">
        <v>1183625</v>
      </c>
      <c r="P134" s="43">
        <v>0.17379447130283873</v>
      </c>
    </row>
    <row r="135" spans="1:16" ht="12.75" customHeight="1">
      <c r="A135" s="31">
        <v>125</v>
      </c>
      <c r="B135" s="32" t="s">
        <v>39</v>
      </c>
      <c r="C135" s="33" t="s">
        <v>168</v>
      </c>
      <c r="D135" s="34">
        <v>44469</v>
      </c>
      <c r="E135" s="40">
        <v>4023.35</v>
      </c>
      <c r="F135" s="40">
        <v>4037.2999999999997</v>
      </c>
      <c r="G135" s="41">
        <v>3948.3999999999996</v>
      </c>
      <c r="H135" s="41">
        <v>3873.45</v>
      </c>
      <c r="I135" s="41">
        <v>3784.5499999999997</v>
      </c>
      <c r="J135" s="41">
        <v>4112.25</v>
      </c>
      <c r="K135" s="41">
        <v>4201.1499999999996</v>
      </c>
      <c r="L135" s="41">
        <v>4276.0999999999995</v>
      </c>
      <c r="M135" s="31">
        <v>4126.2</v>
      </c>
      <c r="N135" s="31">
        <v>3962.35</v>
      </c>
      <c r="O135" s="42">
        <v>467775</v>
      </c>
      <c r="P135" s="43">
        <v>7.887908666320706E-2</v>
      </c>
    </row>
    <row r="136" spans="1:16" ht="12.75" customHeight="1">
      <c r="A136" s="31">
        <v>126</v>
      </c>
      <c r="B136" s="32" t="s">
        <v>57</v>
      </c>
      <c r="C136" s="33" t="s">
        <v>169</v>
      </c>
      <c r="D136" s="34">
        <v>44469</v>
      </c>
      <c r="E136" s="40">
        <v>19952.150000000001</v>
      </c>
      <c r="F136" s="40">
        <v>20132.7</v>
      </c>
      <c r="G136" s="41">
        <v>19677.800000000003</v>
      </c>
      <c r="H136" s="41">
        <v>19403.45</v>
      </c>
      <c r="I136" s="41">
        <v>18948.550000000003</v>
      </c>
      <c r="J136" s="41">
        <v>20407.050000000003</v>
      </c>
      <c r="K136" s="41">
        <v>20861.950000000004</v>
      </c>
      <c r="L136" s="41">
        <v>21136.300000000003</v>
      </c>
      <c r="M136" s="31">
        <v>20587.599999999999</v>
      </c>
      <c r="N136" s="31">
        <v>19858.349999999999</v>
      </c>
      <c r="O136" s="42">
        <v>435600</v>
      </c>
      <c r="P136" s="43">
        <v>5.5488248122122608E-2</v>
      </c>
    </row>
    <row r="137" spans="1:16" ht="12.75" customHeight="1">
      <c r="A137" s="31">
        <v>127</v>
      </c>
      <c r="B137" s="32" t="s">
        <v>121</v>
      </c>
      <c r="C137" s="33" t="s">
        <v>170</v>
      </c>
      <c r="D137" s="34">
        <v>44469</v>
      </c>
      <c r="E137" s="40">
        <v>152.94999999999999</v>
      </c>
      <c r="F137" s="40">
        <v>152.61666666666665</v>
      </c>
      <c r="G137" s="41">
        <v>151.7833333333333</v>
      </c>
      <c r="H137" s="41">
        <v>150.61666666666665</v>
      </c>
      <c r="I137" s="41">
        <v>149.7833333333333</v>
      </c>
      <c r="J137" s="41">
        <v>153.7833333333333</v>
      </c>
      <c r="K137" s="41">
        <v>154.61666666666662</v>
      </c>
      <c r="L137" s="41">
        <v>155.7833333333333</v>
      </c>
      <c r="M137" s="31">
        <v>153.44999999999999</v>
      </c>
      <c r="N137" s="31">
        <v>151.44999999999999</v>
      </c>
      <c r="O137" s="42">
        <v>100205200</v>
      </c>
      <c r="P137" s="43">
        <v>2.0770519262981574E-3</v>
      </c>
    </row>
    <row r="138" spans="1:16" ht="12.75" customHeight="1">
      <c r="A138" s="31">
        <v>128</v>
      </c>
      <c r="B138" s="32" t="s">
        <v>171</v>
      </c>
      <c r="C138" s="33" t="s">
        <v>172</v>
      </c>
      <c r="D138" s="34">
        <v>44469</v>
      </c>
      <c r="E138" s="40">
        <v>114.3</v>
      </c>
      <c r="F138" s="40">
        <v>113.83333333333333</v>
      </c>
      <c r="G138" s="41">
        <v>113.01666666666665</v>
      </c>
      <c r="H138" s="41">
        <v>111.73333333333332</v>
      </c>
      <c r="I138" s="41">
        <v>110.91666666666664</v>
      </c>
      <c r="J138" s="41">
        <v>115.11666666666666</v>
      </c>
      <c r="K138" s="41">
        <v>115.93333333333335</v>
      </c>
      <c r="L138" s="41">
        <v>117.21666666666667</v>
      </c>
      <c r="M138" s="31">
        <v>114.65</v>
      </c>
      <c r="N138" s="31">
        <v>112.55</v>
      </c>
      <c r="O138" s="42">
        <v>66234000</v>
      </c>
      <c r="P138" s="43">
        <v>-1.2744265080713678E-2</v>
      </c>
    </row>
    <row r="139" spans="1:16" ht="12.75" customHeight="1">
      <c r="A139" s="31">
        <v>129</v>
      </c>
      <c r="B139" s="32" t="s">
        <v>88</v>
      </c>
      <c r="C139" s="33" t="s">
        <v>482</v>
      </c>
      <c r="D139" s="34">
        <v>44469</v>
      </c>
      <c r="E139" s="40">
        <v>4735.2</v>
      </c>
      <c r="F139" s="40">
        <v>4749.4333333333334</v>
      </c>
      <c r="G139" s="41">
        <v>4687.7666666666664</v>
      </c>
      <c r="H139" s="41">
        <v>4640.333333333333</v>
      </c>
      <c r="I139" s="41">
        <v>4578.6666666666661</v>
      </c>
      <c r="J139" s="41">
        <v>4796.8666666666668</v>
      </c>
      <c r="K139" s="41">
        <v>4858.5333333333328</v>
      </c>
      <c r="L139" s="41">
        <v>4905.9666666666672</v>
      </c>
      <c r="M139" s="31">
        <v>4811.1000000000004</v>
      </c>
      <c r="N139" s="31">
        <v>4702</v>
      </c>
      <c r="O139" s="42">
        <v>365250</v>
      </c>
      <c r="P139" s="43">
        <v>0.11018237082066869</v>
      </c>
    </row>
    <row r="140" spans="1:16" ht="12.75" customHeight="1">
      <c r="A140" s="31">
        <v>130</v>
      </c>
      <c r="B140" s="32" t="s">
        <v>80</v>
      </c>
      <c r="C140" s="33" t="s">
        <v>173</v>
      </c>
      <c r="D140" s="34">
        <v>44469</v>
      </c>
      <c r="E140" s="40">
        <v>119.1</v>
      </c>
      <c r="F140" s="40">
        <v>118.78333333333335</v>
      </c>
      <c r="G140" s="41">
        <v>117.9666666666667</v>
      </c>
      <c r="H140" s="41">
        <v>116.83333333333336</v>
      </c>
      <c r="I140" s="41">
        <v>116.01666666666671</v>
      </c>
      <c r="J140" s="41">
        <v>119.91666666666669</v>
      </c>
      <c r="K140" s="41">
        <v>120.73333333333332</v>
      </c>
      <c r="L140" s="41">
        <v>121.86666666666667</v>
      </c>
      <c r="M140" s="31">
        <v>119.6</v>
      </c>
      <c r="N140" s="31">
        <v>117.65</v>
      </c>
      <c r="O140" s="42">
        <v>54377400</v>
      </c>
      <c r="P140" s="43">
        <v>-1.3411567476948869E-2</v>
      </c>
    </row>
    <row r="141" spans="1:16" ht="12.75" customHeight="1">
      <c r="A141" s="31">
        <v>131</v>
      </c>
      <c r="B141" s="32" t="s">
        <v>41</v>
      </c>
      <c r="C141" s="33" t="s">
        <v>174</v>
      </c>
      <c r="D141" s="34">
        <v>44469</v>
      </c>
      <c r="E141" s="40">
        <v>32025</v>
      </c>
      <c r="F141" s="40">
        <v>32013.133333333331</v>
      </c>
      <c r="G141" s="41">
        <v>31567.816666666662</v>
      </c>
      <c r="H141" s="41">
        <v>31110.633333333331</v>
      </c>
      <c r="I141" s="41">
        <v>30665.316666666662</v>
      </c>
      <c r="J141" s="41">
        <v>32470.316666666662</v>
      </c>
      <c r="K141" s="41">
        <v>32915.633333333331</v>
      </c>
      <c r="L141" s="41">
        <v>33372.816666666666</v>
      </c>
      <c r="M141" s="31">
        <v>32458.45</v>
      </c>
      <c r="N141" s="31">
        <v>31555.95</v>
      </c>
      <c r="O141" s="42">
        <v>90240</v>
      </c>
      <c r="P141" s="43">
        <v>6.6934404283801874E-3</v>
      </c>
    </row>
    <row r="142" spans="1:16" ht="12.75" customHeight="1">
      <c r="A142" s="31">
        <v>132</v>
      </c>
      <c r="B142" s="32" t="s">
        <v>48</v>
      </c>
      <c r="C142" s="33" t="s">
        <v>175</v>
      </c>
      <c r="D142" s="34">
        <v>44469</v>
      </c>
      <c r="E142" s="40">
        <v>2586.25</v>
      </c>
      <c r="F142" s="40">
        <v>2586.7166666666667</v>
      </c>
      <c r="G142" s="41">
        <v>2559.5333333333333</v>
      </c>
      <c r="H142" s="41">
        <v>2532.8166666666666</v>
      </c>
      <c r="I142" s="41">
        <v>2505.6333333333332</v>
      </c>
      <c r="J142" s="41">
        <v>2613.4333333333334</v>
      </c>
      <c r="K142" s="41">
        <v>2640.6166666666668</v>
      </c>
      <c r="L142" s="41">
        <v>2667.3333333333335</v>
      </c>
      <c r="M142" s="31">
        <v>2613.9</v>
      </c>
      <c r="N142" s="31">
        <v>2560</v>
      </c>
      <c r="O142" s="42">
        <v>3698750</v>
      </c>
      <c r="P142" s="43">
        <v>-2.4301777294160318E-2</v>
      </c>
    </row>
    <row r="143" spans="1:16" ht="12.75" customHeight="1">
      <c r="A143" s="31">
        <v>133</v>
      </c>
      <c r="B143" s="32" t="s">
        <v>80</v>
      </c>
      <c r="C143" s="33" t="s">
        <v>176</v>
      </c>
      <c r="D143" s="34">
        <v>44469</v>
      </c>
      <c r="E143" s="40">
        <v>230.65</v>
      </c>
      <c r="F143" s="40">
        <v>230.51666666666665</v>
      </c>
      <c r="G143" s="41">
        <v>229.08333333333331</v>
      </c>
      <c r="H143" s="41">
        <v>227.51666666666665</v>
      </c>
      <c r="I143" s="41">
        <v>226.08333333333331</v>
      </c>
      <c r="J143" s="41">
        <v>232.08333333333331</v>
      </c>
      <c r="K143" s="41">
        <v>233.51666666666665</v>
      </c>
      <c r="L143" s="41">
        <v>235.08333333333331</v>
      </c>
      <c r="M143" s="31">
        <v>231.95</v>
      </c>
      <c r="N143" s="31">
        <v>228.95</v>
      </c>
      <c r="O143" s="42">
        <v>22500000</v>
      </c>
      <c r="P143" s="43">
        <v>-1.4645187058980162E-3</v>
      </c>
    </row>
    <row r="144" spans="1:16" ht="12.75" customHeight="1">
      <c r="A144" s="31">
        <v>134</v>
      </c>
      <c r="B144" s="32" t="s">
        <v>64</v>
      </c>
      <c r="C144" s="33" t="s">
        <v>177</v>
      </c>
      <c r="D144" s="34">
        <v>44469</v>
      </c>
      <c r="E144" s="40">
        <v>132.80000000000001</v>
      </c>
      <c r="F144" s="40">
        <v>131.13333333333333</v>
      </c>
      <c r="G144" s="41">
        <v>128.81666666666666</v>
      </c>
      <c r="H144" s="41">
        <v>124.83333333333334</v>
      </c>
      <c r="I144" s="41">
        <v>122.51666666666668</v>
      </c>
      <c r="J144" s="41">
        <v>135.11666666666665</v>
      </c>
      <c r="K144" s="41">
        <v>137.43333333333331</v>
      </c>
      <c r="L144" s="41">
        <v>141.41666666666663</v>
      </c>
      <c r="M144" s="31">
        <v>133.44999999999999</v>
      </c>
      <c r="N144" s="31">
        <v>127.15</v>
      </c>
      <c r="O144" s="42">
        <v>30125800</v>
      </c>
      <c r="P144" s="43">
        <v>5.4699370523116998E-2</v>
      </c>
    </row>
    <row r="145" spans="1:16" ht="12.75" customHeight="1">
      <c r="A145" s="31">
        <v>135</v>
      </c>
      <c r="B145" s="32" t="s">
        <v>48</v>
      </c>
      <c r="C145" s="33" t="s">
        <v>178</v>
      </c>
      <c r="D145" s="34">
        <v>44469</v>
      </c>
      <c r="E145" s="40">
        <v>6112.35</v>
      </c>
      <c r="F145" s="40">
        <v>6098.0999999999995</v>
      </c>
      <c r="G145" s="41">
        <v>6012.2499999999991</v>
      </c>
      <c r="H145" s="41">
        <v>5912.15</v>
      </c>
      <c r="I145" s="41">
        <v>5826.2999999999993</v>
      </c>
      <c r="J145" s="41">
        <v>6198.1999999999989</v>
      </c>
      <c r="K145" s="41">
        <v>6284.0499999999993</v>
      </c>
      <c r="L145" s="41">
        <v>6384.1499999999987</v>
      </c>
      <c r="M145" s="31">
        <v>6183.95</v>
      </c>
      <c r="N145" s="31">
        <v>5998</v>
      </c>
      <c r="O145" s="42">
        <v>258250</v>
      </c>
      <c r="P145" s="43">
        <v>6.3321967851924016E-3</v>
      </c>
    </row>
    <row r="146" spans="1:16" ht="12.75" customHeight="1">
      <c r="A146" s="31">
        <v>136</v>
      </c>
      <c r="B146" s="32" t="s">
        <v>57</v>
      </c>
      <c r="C146" s="33" t="s">
        <v>179</v>
      </c>
      <c r="D146" s="34">
        <v>44469</v>
      </c>
      <c r="E146" s="40">
        <v>2323.4499999999998</v>
      </c>
      <c r="F146" s="40">
        <v>2319.7666666666664</v>
      </c>
      <c r="G146" s="41">
        <v>2292.5333333333328</v>
      </c>
      <c r="H146" s="41">
        <v>2261.6166666666663</v>
      </c>
      <c r="I146" s="41">
        <v>2234.3833333333328</v>
      </c>
      <c r="J146" s="41">
        <v>2350.6833333333329</v>
      </c>
      <c r="K146" s="41">
        <v>2377.9166666666665</v>
      </c>
      <c r="L146" s="41">
        <v>2408.833333333333</v>
      </c>
      <c r="M146" s="31">
        <v>2347</v>
      </c>
      <c r="N146" s="31">
        <v>2288.85</v>
      </c>
      <c r="O146" s="42">
        <v>3053000</v>
      </c>
      <c r="P146" s="43">
        <v>2.4626498111968479E-3</v>
      </c>
    </row>
    <row r="147" spans="1:16" ht="12.75" customHeight="1">
      <c r="A147" s="31">
        <v>137</v>
      </c>
      <c r="B147" s="32" t="s">
        <v>39</v>
      </c>
      <c r="C147" s="33" t="s">
        <v>180</v>
      </c>
      <c r="D147" s="34">
        <v>44469</v>
      </c>
      <c r="E147" s="40">
        <v>3396.4</v>
      </c>
      <c r="F147" s="40">
        <v>3422.4333333333329</v>
      </c>
      <c r="G147" s="41">
        <v>3343.9666666666658</v>
      </c>
      <c r="H147" s="41">
        <v>3291.5333333333328</v>
      </c>
      <c r="I147" s="41">
        <v>3213.0666666666657</v>
      </c>
      <c r="J147" s="41">
        <v>3474.8666666666659</v>
      </c>
      <c r="K147" s="41">
        <v>3553.333333333333</v>
      </c>
      <c r="L147" s="41">
        <v>3605.766666666666</v>
      </c>
      <c r="M147" s="31">
        <v>3500.9</v>
      </c>
      <c r="N147" s="31">
        <v>3370</v>
      </c>
      <c r="O147" s="42">
        <v>1039250</v>
      </c>
      <c r="P147" s="43">
        <v>4.6576032225579052E-2</v>
      </c>
    </row>
    <row r="148" spans="1:16" ht="12.75" customHeight="1">
      <c r="A148" s="31">
        <v>138</v>
      </c>
      <c r="B148" s="32" t="s">
        <v>59</v>
      </c>
      <c r="C148" s="33" t="s">
        <v>181</v>
      </c>
      <c r="D148" s="34">
        <v>44469</v>
      </c>
      <c r="E148" s="40">
        <v>37.75</v>
      </c>
      <c r="F148" s="40">
        <v>37.85</v>
      </c>
      <c r="G148" s="41">
        <v>37.200000000000003</v>
      </c>
      <c r="H148" s="41">
        <v>36.65</v>
      </c>
      <c r="I148" s="41">
        <v>36</v>
      </c>
      <c r="J148" s="41">
        <v>38.400000000000006</v>
      </c>
      <c r="K148" s="41">
        <v>39.049999999999997</v>
      </c>
      <c r="L148" s="41">
        <v>39.600000000000009</v>
      </c>
      <c r="M148" s="31">
        <v>38.5</v>
      </c>
      <c r="N148" s="31">
        <v>37.299999999999997</v>
      </c>
      <c r="O148" s="42">
        <v>295216000</v>
      </c>
      <c r="P148" s="43">
        <v>-2.0012981393336218E-3</v>
      </c>
    </row>
    <row r="149" spans="1:16" ht="12.75" customHeight="1">
      <c r="A149" s="31">
        <v>139</v>
      </c>
      <c r="B149" s="32" t="s">
        <v>45</v>
      </c>
      <c r="C149" s="33" t="s">
        <v>273</v>
      </c>
      <c r="D149" s="34">
        <v>44469</v>
      </c>
      <c r="E149" s="40">
        <v>2413.25</v>
      </c>
      <c r="F149" s="40">
        <v>2419.4</v>
      </c>
      <c r="G149" s="41">
        <v>2383.8500000000004</v>
      </c>
      <c r="H149" s="41">
        <v>2354.4500000000003</v>
      </c>
      <c r="I149" s="41">
        <v>2318.9000000000005</v>
      </c>
      <c r="J149" s="41">
        <v>2448.8000000000002</v>
      </c>
      <c r="K149" s="41">
        <v>2484.3500000000004</v>
      </c>
      <c r="L149" s="41">
        <v>2513.75</v>
      </c>
      <c r="M149" s="31">
        <v>2454.9499999999998</v>
      </c>
      <c r="N149" s="31">
        <v>2390</v>
      </c>
      <c r="O149" s="42">
        <v>593100</v>
      </c>
      <c r="P149" s="43">
        <v>-3.0407062285434036E-2</v>
      </c>
    </row>
    <row r="150" spans="1:16" ht="12.75" customHeight="1">
      <c r="A150" s="31">
        <v>140</v>
      </c>
      <c r="B150" s="32" t="s">
        <v>171</v>
      </c>
      <c r="C150" s="33" t="s">
        <v>182</v>
      </c>
      <c r="D150" s="34">
        <v>44469</v>
      </c>
      <c r="E150" s="40">
        <v>173.35</v>
      </c>
      <c r="F150" s="40">
        <v>172.38333333333333</v>
      </c>
      <c r="G150" s="41">
        <v>171.06666666666666</v>
      </c>
      <c r="H150" s="41">
        <v>168.78333333333333</v>
      </c>
      <c r="I150" s="41">
        <v>167.46666666666667</v>
      </c>
      <c r="J150" s="41">
        <v>174.66666666666666</v>
      </c>
      <c r="K150" s="41">
        <v>175.98333333333332</v>
      </c>
      <c r="L150" s="41">
        <v>178.26666666666665</v>
      </c>
      <c r="M150" s="31">
        <v>173.7</v>
      </c>
      <c r="N150" s="31">
        <v>170.1</v>
      </c>
      <c r="O150" s="42">
        <v>32573964</v>
      </c>
      <c r="P150" s="43">
        <v>-1.3565891472868217E-2</v>
      </c>
    </row>
    <row r="151" spans="1:16" ht="12.75" customHeight="1">
      <c r="A151" s="31">
        <v>141</v>
      </c>
      <c r="B151" s="32" t="s">
        <v>183</v>
      </c>
      <c r="C151" s="33" t="s">
        <v>184</v>
      </c>
      <c r="D151" s="34">
        <v>44469</v>
      </c>
      <c r="E151" s="40">
        <v>1358.9</v>
      </c>
      <c r="F151" s="40">
        <v>1365.3833333333332</v>
      </c>
      <c r="G151" s="41">
        <v>1338.5166666666664</v>
      </c>
      <c r="H151" s="41">
        <v>1318.1333333333332</v>
      </c>
      <c r="I151" s="41">
        <v>1291.2666666666664</v>
      </c>
      <c r="J151" s="41">
        <v>1385.7666666666664</v>
      </c>
      <c r="K151" s="41">
        <v>1412.6333333333332</v>
      </c>
      <c r="L151" s="41">
        <v>1433.0166666666664</v>
      </c>
      <c r="M151" s="31">
        <v>1392.25</v>
      </c>
      <c r="N151" s="31">
        <v>1345</v>
      </c>
      <c r="O151" s="42">
        <v>2553925</v>
      </c>
      <c r="P151" s="43">
        <v>3.3091866973987485E-2</v>
      </c>
    </row>
    <row r="152" spans="1:16" ht="12.75" customHeight="1">
      <c r="A152" s="31">
        <v>142</v>
      </c>
      <c r="B152" s="32" t="s">
        <v>43</v>
      </c>
      <c r="C152" s="33" t="s">
        <v>185</v>
      </c>
      <c r="D152" s="34">
        <v>44469</v>
      </c>
      <c r="E152" s="40">
        <v>1048.5999999999999</v>
      </c>
      <c r="F152" s="40">
        <v>1049.6666666666667</v>
      </c>
      <c r="G152" s="41">
        <v>1036.1333333333334</v>
      </c>
      <c r="H152" s="41">
        <v>1023.6666666666667</v>
      </c>
      <c r="I152" s="41">
        <v>1010.1333333333334</v>
      </c>
      <c r="J152" s="41">
        <v>1062.1333333333334</v>
      </c>
      <c r="K152" s="41">
        <v>1075.6666666666667</v>
      </c>
      <c r="L152" s="41">
        <v>1088.1333333333334</v>
      </c>
      <c r="M152" s="31">
        <v>1063.2</v>
      </c>
      <c r="N152" s="31">
        <v>1037.2</v>
      </c>
      <c r="O152" s="42">
        <v>1835150</v>
      </c>
      <c r="P152" s="43">
        <v>-7.3563218390804595E-3</v>
      </c>
    </row>
    <row r="153" spans="1:16" ht="12.75" customHeight="1">
      <c r="A153" s="31">
        <v>143</v>
      </c>
      <c r="B153" s="32" t="s">
        <v>59</v>
      </c>
      <c r="C153" s="33" t="s">
        <v>186</v>
      </c>
      <c r="D153" s="34">
        <v>44469</v>
      </c>
      <c r="E153" s="40">
        <v>174.4</v>
      </c>
      <c r="F153" s="40">
        <v>174.51666666666665</v>
      </c>
      <c r="G153" s="41">
        <v>171.8833333333333</v>
      </c>
      <c r="H153" s="41">
        <v>169.36666666666665</v>
      </c>
      <c r="I153" s="41">
        <v>166.73333333333329</v>
      </c>
      <c r="J153" s="41">
        <v>177.0333333333333</v>
      </c>
      <c r="K153" s="41">
        <v>179.66666666666663</v>
      </c>
      <c r="L153" s="41">
        <v>182.18333333333331</v>
      </c>
      <c r="M153" s="31">
        <v>177.15</v>
      </c>
      <c r="N153" s="31">
        <v>172</v>
      </c>
      <c r="O153" s="42">
        <v>30919800</v>
      </c>
      <c r="P153" s="43">
        <v>-3.4582671277689505E-3</v>
      </c>
    </row>
    <row r="154" spans="1:16" ht="12.75" customHeight="1">
      <c r="A154" s="31">
        <v>144</v>
      </c>
      <c r="B154" s="32" t="s">
        <v>171</v>
      </c>
      <c r="C154" s="33" t="s">
        <v>187</v>
      </c>
      <c r="D154" s="34">
        <v>44469</v>
      </c>
      <c r="E154" s="40">
        <v>156.30000000000001</v>
      </c>
      <c r="F154" s="40">
        <v>154.23333333333335</v>
      </c>
      <c r="G154" s="41">
        <v>151.4666666666667</v>
      </c>
      <c r="H154" s="41">
        <v>146.63333333333335</v>
      </c>
      <c r="I154" s="41">
        <v>143.8666666666667</v>
      </c>
      <c r="J154" s="41">
        <v>159.06666666666669</v>
      </c>
      <c r="K154" s="41">
        <v>161.83333333333334</v>
      </c>
      <c r="L154" s="41">
        <v>166.66666666666669</v>
      </c>
      <c r="M154" s="31">
        <v>157</v>
      </c>
      <c r="N154" s="31">
        <v>149.4</v>
      </c>
      <c r="O154" s="42">
        <v>24066000</v>
      </c>
      <c r="P154" s="43">
        <v>7.3608137044967881E-2</v>
      </c>
    </row>
    <row r="155" spans="1:16" ht="12.75" customHeight="1">
      <c r="A155" s="31">
        <v>145</v>
      </c>
      <c r="B155" s="279" t="s">
        <v>80</v>
      </c>
      <c r="C155" s="33" t="s">
        <v>188</v>
      </c>
      <c r="D155" s="34">
        <v>44469</v>
      </c>
      <c r="E155" s="40">
        <v>2436.6</v>
      </c>
      <c r="F155" s="40">
        <v>2434.7333333333331</v>
      </c>
      <c r="G155" s="41">
        <v>2412.9166666666661</v>
      </c>
      <c r="H155" s="41">
        <v>2389.2333333333331</v>
      </c>
      <c r="I155" s="41">
        <v>2367.4166666666661</v>
      </c>
      <c r="J155" s="41">
        <v>2458.4166666666661</v>
      </c>
      <c r="K155" s="41">
        <v>2480.2333333333327</v>
      </c>
      <c r="L155" s="41">
        <v>2503.9166666666661</v>
      </c>
      <c r="M155" s="31">
        <v>2456.5500000000002</v>
      </c>
      <c r="N155" s="31">
        <v>2411.0500000000002</v>
      </c>
      <c r="O155" s="42">
        <v>32823750</v>
      </c>
      <c r="P155" s="43">
        <v>-5.4765259282825067E-3</v>
      </c>
    </row>
    <row r="156" spans="1:16" ht="12.75" customHeight="1">
      <c r="A156" s="31">
        <v>146</v>
      </c>
      <c r="B156" s="32" t="s">
        <v>121</v>
      </c>
      <c r="C156" s="33" t="s">
        <v>189</v>
      </c>
      <c r="D156" s="34">
        <v>44469</v>
      </c>
      <c r="E156" s="40">
        <v>118.55</v>
      </c>
      <c r="F156" s="40">
        <v>118.95</v>
      </c>
      <c r="G156" s="41">
        <v>117.4</v>
      </c>
      <c r="H156" s="41">
        <v>116.25</v>
      </c>
      <c r="I156" s="41">
        <v>114.7</v>
      </c>
      <c r="J156" s="41">
        <v>120.10000000000001</v>
      </c>
      <c r="K156" s="41">
        <v>121.64999999999999</v>
      </c>
      <c r="L156" s="41">
        <v>122.80000000000001</v>
      </c>
      <c r="M156" s="31">
        <v>120.5</v>
      </c>
      <c r="N156" s="31">
        <v>117.8</v>
      </c>
      <c r="O156" s="42">
        <v>171171000</v>
      </c>
      <c r="P156" s="43">
        <v>2.0577276013569877E-3</v>
      </c>
    </row>
    <row r="157" spans="1:16" ht="12.75" customHeight="1">
      <c r="A157" s="31">
        <v>147</v>
      </c>
      <c r="B157" s="32" t="s">
        <v>64</v>
      </c>
      <c r="C157" s="33" t="s">
        <v>190</v>
      </c>
      <c r="D157" s="34">
        <v>44469</v>
      </c>
      <c r="E157" s="40">
        <v>1219.8</v>
      </c>
      <c r="F157" s="40">
        <v>1225.9833333333333</v>
      </c>
      <c r="G157" s="41">
        <v>1205.9666666666667</v>
      </c>
      <c r="H157" s="41">
        <v>1192.1333333333334</v>
      </c>
      <c r="I157" s="41">
        <v>1172.1166666666668</v>
      </c>
      <c r="J157" s="41">
        <v>1239.8166666666666</v>
      </c>
      <c r="K157" s="41">
        <v>1259.8333333333335</v>
      </c>
      <c r="L157" s="41">
        <v>1273.6666666666665</v>
      </c>
      <c r="M157" s="31">
        <v>1246</v>
      </c>
      <c r="N157" s="31">
        <v>1212.1500000000001</v>
      </c>
      <c r="O157" s="42">
        <v>6636750</v>
      </c>
      <c r="P157" s="43">
        <v>-1.4478226974050563E-2</v>
      </c>
    </row>
    <row r="158" spans="1:16" ht="12.75" customHeight="1">
      <c r="A158" s="31">
        <v>148</v>
      </c>
      <c r="B158" s="32" t="s">
        <v>59</v>
      </c>
      <c r="C158" s="33" t="s">
        <v>191</v>
      </c>
      <c r="D158" s="34">
        <v>44469</v>
      </c>
      <c r="E158" s="40">
        <v>433</v>
      </c>
      <c r="F158" s="40">
        <v>432.8</v>
      </c>
      <c r="G158" s="41">
        <v>428.6</v>
      </c>
      <c r="H158" s="41">
        <v>424.2</v>
      </c>
      <c r="I158" s="41">
        <v>420</v>
      </c>
      <c r="J158" s="41">
        <v>437.20000000000005</v>
      </c>
      <c r="K158" s="41">
        <v>441.4</v>
      </c>
      <c r="L158" s="41">
        <v>445.80000000000007</v>
      </c>
      <c r="M158" s="31">
        <v>437</v>
      </c>
      <c r="N158" s="31">
        <v>428.4</v>
      </c>
      <c r="O158" s="42">
        <v>91708500</v>
      </c>
      <c r="P158" s="43">
        <v>1.5234413393178914E-3</v>
      </c>
    </row>
    <row r="159" spans="1:16" ht="12.75" customHeight="1">
      <c r="A159" s="31">
        <v>149</v>
      </c>
      <c r="B159" s="32" t="s">
        <v>43</v>
      </c>
      <c r="C159" s="33" t="s">
        <v>192</v>
      </c>
      <c r="D159" s="34">
        <v>44469</v>
      </c>
      <c r="E159" s="40">
        <v>30787.8</v>
      </c>
      <c r="F159" s="40">
        <v>30710.799999999999</v>
      </c>
      <c r="G159" s="41">
        <v>30442.55</v>
      </c>
      <c r="H159" s="41">
        <v>30097.3</v>
      </c>
      <c r="I159" s="41">
        <v>29829.05</v>
      </c>
      <c r="J159" s="41">
        <v>31056.05</v>
      </c>
      <c r="K159" s="41">
        <v>31324.3</v>
      </c>
      <c r="L159" s="41">
        <v>31669.55</v>
      </c>
      <c r="M159" s="31">
        <v>30979.05</v>
      </c>
      <c r="N159" s="31">
        <v>30365.55</v>
      </c>
      <c r="O159" s="42">
        <v>171775</v>
      </c>
      <c r="P159" s="43">
        <v>-1.29291768424077E-2</v>
      </c>
    </row>
    <row r="160" spans="1:16" ht="12.75" customHeight="1">
      <c r="A160" s="31">
        <v>150</v>
      </c>
      <c r="B160" s="32" t="s">
        <v>71</v>
      </c>
      <c r="C160" s="33" t="s">
        <v>193</v>
      </c>
      <c r="D160" s="34">
        <v>44469</v>
      </c>
      <c r="E160" s="40">
        <v>2217.1999999999998</v>
      </c>
      <c r="F160" s="40">
        <v>2208.1333333333332</v>
      </c>
      <c r="G160" s="41">
        <v>2190.2666666666664</v>
      </c>
      <c r="H160" s="41">
        <v>2163.333333333333</v>
      </c>
      <c r="I160" s="41">
        <v>2145.4666666666662</v>
      </c>
      <c r="J160" s="41">
        <v>2235.0666666666666</v>
      </c>
      <c r="K160" s="41">
        <v>2252.9333333333334</v>
      </c>
      <c r="L160" s="41">
        <v>2279.8666666666668</v>
      </c>
      <c r="M160" s="31">
        <v>2226</v>
      </c>
      <c r="N160" s="31">
        <v>2181.1999999999998</v>
      </c>
      <c r="O160" s="42">
        <v>2031425</v>
      </c>
      <c r="P160" s="43">
        <v>2.511795725784069E-2</v>
      </c>
    </row>
    <row r="161" spans="1:16" ht="12.75" customHeight="1">
      <c r="A161" s="31">
        <v>151</v>
      </c>
      <c r="B161" s="32" t="s">
        <v>41</v>
      </c>
      <c r="C161" s="33" t="s">
        <v>194</v>
      </c>
      <c r="D161" s="34">
        <v>44469</v>
      </c>
      <c r="E161" s="40">
        <v>10196.200000000001</v>
      </c>
      <c r="F161" s="40">
        <v>10166.449999999999</v>
      </c>
      <c r="G161" s="41">
        <v>10048.899999999998</v>
      </c>
      <c r="H161" s="41">
        <v>9901.5999999999985</v>
      </c>
      <c r="I161" s="41">
        <v>9784.0499999999975</v>
      </c>
      <c r="J161" s="41">
        <v>10313.749999999998</v>
      </c>
      <c r="K161" s="41">
        <v>10431.299999999997</v>
      </c>
      <c r="L161" s="41">
        <v>10578.599999999999</v>
      </c>
      <c r="M161" s="31">
        <v>10284</v>
      </c>
      <c r="N161" s="31">
        <v>10019.15</v>
      </c>
      <c r="O161" s="42">
        <v>663875</v>
      </c>
      <c r="P161" s="43">
        <v>-1.5934778580692976E-2</v>
      </c>
    </row>
    <row r="162" spans="1:16" ht="12.75" customHeight="1">
      <c r="A162" s="31">
        <v>152</v>
      </c>
      <c r="B162" s="32" t="s">
        <v>64</v>
      </c>
      <c r="C162" s="33" t="s">
        <v>195</v>
      </c>
      <c r="D162" s="34">
        <v>44469</v>
      </c>
      <c r="E162" s="40">
        <v>1370.15</v>
      </c>
      <c r="F162" s="40">
        <v>1367.3833333333332</v>
      </c>
      <c r="G162" s="41">
        <v>1347.7666666666664</v>
      </c>
      <c r="H162" s="41">
        <v>1325.3833333333332</v>
      </c>
      <c r="I162" s="41">
        <v>1305.7666666666664</v>
      </c>
      <c r="J162" s="41">
        <v>1389.7666666666664</v>
      </c>
      <c r="K162" s="41">
        <v>1409.3833333333332</v>
      </c>
      <c r="L162" s="41">
        <v>1431.7666666666664</v>
      </c>
      <c r="M162" s="31">
        <v>1387</v>
      </c>
      <c r="N162" s="31">
        <v>1345</v>
      </c>
      <c r="O162" s="42">
        <v>4403200</v>
      </c>
      <c r="P162" s="43">
        <v>-1.6264521894548703E-2</v>
      </c>
    </row>
    <row r="163" spans="1:16" ht="12.75" customHeight="1">
      <c r="A163" s="31">
        <v>153</v>
      </c>
      <c r="B163" s="32" t="s">
        <v>48</v>
      </c>
      <c r="C163" s="33" t="s">
        <v>531</v>
      </c>
      <c r="D163" s="34">
        <v>44469</v>
      </c>
      <c r="E163" s="40">
        <v>596.9</v>
      </c>
      <c r="F163" s="40">
        <v>598.29999999999995</v>
      </c>
      <c r="G163" s="41">
        <v>586.89999999999986</v>
      </c>
      <c r="H163" s="41">
        <v>576.89999999999986</v>
      </c>
      <c r="I163" s="41">
        <v>565.49999999999977</v>
      </c>
      <c r="J163" s="41">
        <v>608.29999999999995</v>
      </c>
      <c r="K163" s="41">
        <v>619.70000000000005</v>
      </c>
      <c r="L163" s="41">
        <v>629.70000000000005</v>
      </c>
      <c r="M163" s="31">
        <v>609.70000000000005</v>
      </c>
      <c r="N163" s="31">
        <v>588.29999999999995</v>
      </c>
      <c r="O163" s="42">
        <v>1916325</v>
      </c>
      <c r="P163" s="43">
        <v>-2.6739801165581077E-2</v>
      </c>
    </row>
    <row r="164" spans="1:16" ht="12.75" customHeight="1">
      <c r="A164" s="31">
        <v>154</v>
      </c>
      <c r="B164" s="32" t="s">
        <v>48</v>
      </c>
      <c r="C164" s="33" t="s">
        <v>196</v>
      </c>
      <c r="D164" s="34">
        <v>44469</v>
      </c>
      <c r="E164" s="40">
        <v>778.1</v>
      </c>
      <c r="F164" s="40">
        <v>774.05000000000007</v>
      </c>
      <c r="G164" s="41">
        <v>768.70000000000016</v>
      </c>
      <c r="H164" s="41">
        <v>759.30000000000007</v>
      </c>
      <c r="I164" s="41">
        <v>753.95000000000016</v>
      </c>
      <c r="J164" s="41">
        <v>783.45000000000016</v>
      </c>
      <c r="K164" s="41">
        <v>788.80000000000007</v>
      </c>
      <c r="L164" s="41">
        <v>798.20000000000016</v>
      </c>
      <c r="M164" s="31">
        <v>779.4</v>
      </c>
      <c r="N164" s="31">
        <v>764.65</v>
      </c>
      <c r="O164" s="42">
        <v>31120600</v>
      </c>
      <c r="P164" s="43">
        <v>-1.5544729849424269E-2</v>
      </c>
    </row>
    <row r="165" spans="1:16" ht="12.75" customHeight="1">
      <c r="A165" s="31">
        <v>155</v>
      </c>
      <c r="B165" s="32" t="s">
        <v>183</v>
      </c>
      <c r="C165" s="33" t="s">
        <v>197</v>
      </c>
      <c r="D165" s="34">
        <v>44469</v>
      </c>
      <c r="E165" s="40">
        <v>484.7</v>
      </c>
      <c r="F165" s="40">
        <v>484.59999999999997</v>
      </c>
      <c r="G165" s="41">
        <v>481.04999999999995</v>
      </c>
      <c r="H165" s="41">
        <v>477.4</v>
      </c>
      <c r="I165" s="41">
        <v>473.84999999999997</v>
      </c>
      <c r="J165" s="41">
        <v>488.24999999999994</v>
      </c>
      <c r="K165" s="41">
        <v>491.8</v>
      </c>
      <c r="L165" s="41">
        <v>495.44999999999993</v>
      </c>
      <c r="M165" s="31">
        <v>488.15</v>
      </c>
      <c r="N165" s="31">
        <v>480.95</v>
      </c>
      <c r="O165" s="42">
        <v>14353500</v>
      </c>
      <c r="P165" s="43">
        <v>4.8304105848997166E-3</v>
      </c>
    </row>
    <row r="166" spans="1:16" ht="12.75" customHeight="1">
      <c r="A166" s="31">
        <v>156</v>
      </c>
      <c r="B166" s="32" t="s">
        <v>48</v>
      </c>
      <c r="C166" s="33" t="s">
        <v>278</v>
      </c>
      <c r="D166" s="34">
        <v>44469</v>
      </c>
      <c r="E166" s="40">
        <v>615.20000000000005</v>
      </c>
      <c r="F166" s="40">
        <v>617.6</v>
      </c>
      <c r="G166" s="41">
        <v>610.70000000000005</v>
      </c>
      <c r="H166" s="41">
        <v>606.20000000000005</v>
      </c>
      <c r="I166" s="41">
        <v>599.30000000000007</v>
      </c>
      <c r="J166" s="41">
        <v>622.1</v>
      </c>
      <c r="K166" s="41">
        <v>628.99999999999989</v>
      </c>
      <c r="L166" s="41">
        <v>633.5</v>
      </c>
      <c r="M166" s="31">
        <v>624.5</v>
      </c>
      <c r="N166" s="31">
        <v>613.1</v>
      </c>
      <c r="O166" s="42">
        <v>1053150</v>
      </c>
      <c r="P166" s="43">
        <v>2.3966942148760332E-2</v>
      </c>
    </row>
    <row r="167" spans="1:16" ht="12.75" customHeight="1">
      <c r="A167" s="31">
        <v>157</v>
      </c>
      <c r="B167" s="32" t="s">
        <v>39</v>
      </c>
      <c r="C167" s="33" t="s">
        <v>198</v>
      </c>
      <c r="D167" s="34">
        <v>44469</v>
      </c>
      <c r="E167" s="40">
        <v>833.1</v>
      </c>
      <c r="F167" s="40">
        <v>828.56666666666661</v>
      </c>
      <c r="G167" s="41">
        <v>820.13333333333321</v>
      </c>
      <c r="H167" s="41">
        <v>807.16666666666663</v>
      </c>
      <c r="I167" s="41">
        <v>798.73333333333323</v>
      </c>
      <c r="J167" s="41">
        <v>841.53333333333319</v>
      </c>
      <c r="K167" s="41">
        <v>849.96666666666658</v>
      </c>
      <c r="L167" s="41">
        <v>862.93333333333317</v>
      </c>
      <c r="M167" s="31">
        <v>837</v>
      </c>
      <c r="N167" s="31">
        <v>815.6</v>
      </c>
      <c r="O167" s="42">
        <v>11796000</v>
      </c>
      <c r="P167" s="43">
        <v>-2.5367833587011668E-3</v>
      </c>
    </row>
    <row r="168" spans="1:16" ht="12.75" customHeight="1">
      <c r="A168" s="31">
        <v>158</v>
      </c>
      <c r="B168" s="32" t="s">
        <v>57</v>
      </c>
      <c r="C168" s="33" t="s">
        <v>199</v>
      </c>
      <c r="D168" s="34">
        <v>44469</v>
      </c>
      <c r="E168" s="40">
        <v>880.55</v>
      </c>
      <c r="F168" s="40">
        <v>873.2833333333333</v>
      </c>
      <c r="G168" s="41">
        <v>864.16666666666663</v>
      </c>
      <c r="H168" s="41">
        <v>847.7833333333333</v>
      </c>
      <c r="I168" s="41">
        <v>838.66666666666663</v>
      </c>
      <c r="J168" s="41">
        <v>889.66666666666663</v>
      </c>
      <c r="K168" s="41">
        <v>898.78333333333342</v>
      </c>
      <c r="L168" s="41">
        <v>915.16666666666663</v>
      </c>
      <c r="M168" s="31">
        <v>882.4</v>
      </c>
      <c r="N168" s="31">
        <v>856.9</v>
      </c>
      <c r="O168" s="42">
        <v>8437500</v>
      </c>
      <c r="P168" s="43">
        <v>-3.190830235439901E-2</v>
      </c>
    </row>
    <row r="169" spans="1:16" ht="12.75" customHeight="1">
      <c r="A169" s="31">
        <v>159</v>
      </c>
      <c r="B169" s="32" t="s">
        <v>50</v>
      </c>
      <c r="C169" s="33" t="s">
        <v>200</v>
      </c>
      <c r="D169" s="34">
        <v>44469</v>
      </c>
      <c r="E169" s="40">
        <v>295.5</v>
      </c>
      <c r="F169" s="40">
        <v>295.51666666666665</v>
      </c>
      <c r="G169" s="41">
        <v>291.93333333333328</v>
      </c>
      <c r="H169" s="41">
        <v>288.36666666666662</v>
      </c>
      <c r="I169" s="41">
        <v>284.78333333333325</v>
      </c>
      <c r="J169" s="41">
        <v>299.08333333333331</v>
      </c>
      <c r="K169" s="41">
        <v>302.66666666666669</v>
      </c>
      <c r="L169" s="41">
        <v>306.23333333333335</v>
      </c>
      <c r="M169" s="31">
        <v>299.10000000000002</v>
      </c>
      <c r="N169" s="31">
        <v>291.95</v>
      </c>
      <c r="O169" s="42">
        <v>105224850</v>
      </c>
      <c r="P169" s="43">
        <v>1.3700510680358026E-2</v>
      </c>
    </row>
    <row r="170" spans="1:16" ht="12.75" customHeight="1">
      <c r="A170" s="31">
        <v>160</v>
      </c>
      <c r="B170" s="32" t="s">
        <v>171</v>
      </c>
      <c r="C170" s="33" t="s">
        <v>201</v>
      </c>
      <c r="D170" s="34">
        <v>44469</v>
      </c>
      <c r="E170" s="40">
        <v>133.44999999999999</v>
      </c>
      <c r="F170" s="40">
        <v>132.33333333333334</v>
      </c>
      <c r="G170" s="41">
        <v>130.9666666666667</v>
      </c>
      <c r="H170" s="41">
        <v>128.48333333333335</v>
      </c>
      <c r="I170" s="41">
        <v>127.1166666666667</v>
      </c>
      <c r="J170" s="41">
        <v>134.81666666666669</v>
      </c>
      <c r="K170" s="41">
        <v>136.18333333333331</v>
      </c>
      <c r="L170" s="41">
        <v>138.66666666666669</v>
      </c>
      <c r="M170" s="31">
        <v>133.69999999999999</v>
      </c>
      <c r="N170" s="31">
        <v>129.85</v>
      </c>
      <c r="O170" s="42">
        <v>125651250</v>
      </c>
      <c r="P170" s="43">
        <v>-1.2885777919185491E-2</v>
      </c>
    </row>
    <row r="171" spans="1:16" ht="12.75" customHeight="1">
      <c r="A171" s="31">
        <v>161</v>
      </c>
      <c r="B171" s="32" t="s">
        <v>121</v>
      </c>
      <c r="C171" s="33" t="s">
        <v>202</v>
      </c>
      <c r="D171" s="34">
        <v>44469</v>
      </c>
      <c r="E171" s="40">
        <v>1432.6</v>
      </c>
      <c r="F171" s="40">
        <v>1434.0666666666668</v>
      </c>
      <c r="G171" s="41">
        <v>1420.9333333333336</v>
      </c>
      <c r="H171" s="41">
        <v>1409.2666666666669</v>
      </c>
      <c r="I171" s="41">
        <v>1396.1333333333337</v>
      </c>
      <c r="J171" s="41">
        <v>1445.7333333333336</v>
      </c>
      <c r="K171" s="41">
        <v>1458.8666666666668</v>
      </c>
      <c r="L171" s="41">
        <v>1470.5333333333335</v>
      </c>
      <c r="M171" s="31">
        <v>1447.2</v>
      </c>
      <c r="N171" s="31">
        <v>1422.4</v>
      </c>
      <c r="O171" s="42">
        <v>42002750</v>
      </c>
      <c r="P171" s="43">
        <v>-4.392239034513328E-3</v>
      </c>
    </row>
    <row r="172" spans="1:16" ht="12.75" customHeight="1">
      <c r="A172" s="31">
        <v>162</v>
      </c>
      <c r="B172" s="32" t="s">
        <v>88</v>
      </c>
      <c r="C172" s="33" t="s">
        <v>203</v>
      </c>
      <c r="D172" s="34">
        <v>44469</v>
      </c>
      <c r="E172" s="40">
        <v>3787.65</v>
      </c>
      <c r="F172" s="40">
        <v>3794.85</v>
      </c>
      <c r="G172" s="41">
        <v>3761.7999999999997</v>
      </c>
      <c r="H172" s="41">
        <v>3735.95</v>
      </c>
      <c r="I172" s="41">
        <v>3702.8999999999996</v>
      </c>
      <c r="J172" s="41">
        <v>3820.7</v>
      </c>
      <c r="K172" s="41">
        <v>3853.75</v>
      </c>
      <c r="L172" s="41">
        <v>3879.6</v>
      </c>
      <c r="M172" s="31">
        <v>3827.9</v>
      </c>
      <c r="N172" s="31">
        <v>3769</v>
      </c>
      <c r="O172" s="42">
        <v>9604800</v>
      </c>
      <c r="P172" s="43">
        <v>-3.6967965107534966E-2</v>
      </c>
    </row>
    <row r="173" spans="1:16" ht="12.75" customHeight="1">
      <c r="A173" s="31">
        <v>163</v>
      </c>
      <c r="B173" s="32" t="s">
        <v>88</v>
      </c>
      <c r="C173" s="33" t="s">
        <v>204</v>
      </c>
      <c r="D173" s="34">
        <v>44469</v>
      </c>
      <c r="E173" s="40">
        <v>1433.05</v>
      </c>
      <c r="F173" s="40">
        <v>1435.0333333333331</v>
      </c>
      <c r="G173" s="41">
        <v>1422.9666666666662</v>
      </c>
      <c r="H173" s="41">
        <v>1412.8833333333332</v>
      </c>
      <c r="I173" s="41">
        <v>1400.8166666666664</v>
      </c>
      <c r="J173" s="41">
        <v>1445.1166666666661</v>
      </c>
      <c r="K173" s="41">
        <v>1457.1833333333332</v>
      </c>
      <c r="L173" s="41">
        <v>1467.266666666666</v>
      </c>
      <c r="M173" s="31">
        <v>1447.1</v>
      </c>
      <c r="N173" s="31">
        <v>1424.95</v>
      </c>
      <c r="O173" s="42">
        <v>10125000</v>
      </c>
      <c r="P173" s="43">
        <v>3.5085632730732634E-3</v>
      </c>
    </row>
    <row r="174" spans="1:16" ht="12.75" customHeight="1">
      <c r="A174" s="31">
        <v>164</v>
      </c>
      <c r="B174" s="32" t="s">
        <v>57</v>
      </c>
      <c r="C174" s="33" t="s">
        <v>205</v>
      </c>
      <c r="D174" s="34">
        <v>44469</v>
      </c>
      <c r="E174" s="40">
        <v>2058.8000000000002</v>
      </c>
      <c r="F174" s="40">
        <v>2047.95</v>
      </c>
      <c r="G174" s="41">
        <v>2028</v>
      </c>
      <c r="H174" s="41">
        <v>1997.2</v>
      </c>
      <c r="I174" s="41">
        <v>1977.25</v>
      </c>
      <c r="J174" s="41">
        <v>2078.75</v>
      </c>
      <c r="K174" s="41">
        <v>2098.7000000000003</v>
      </c>
      <c r="L174" s="41">
        <v>2129.5</v>
      </c>
      <c r="M174" s="31">
        <v>2067.9</v>
      </c>
      <c r="N174" s="31">
        <v>2017.15</v>
      </c>
      <c r="O174" s="42">
        <v>5397750</v>
      </c>
      <c r="P174" s="43">
        <v>2.7555682467161623E-2</v>
      </c>
    </row>
    <row r="175" spans="1:16" ht="12.75" customHeight="1">
      <c r="A175" s="31">
        <v>165</v>
      </c>
      <c r="B175" s="32" t="s">
        <v>48</v>
      </c>
      <c r="C175" s="33" t="s">
        <v>206</v>
      </c>
      <c r="D175" s="34">
        <v>44469</v>
      </c>
      <c r="E175" s="40">
        <v>3103.75</v>
      </c>
      <c r="F175" s="40">
        <v>3092.6666666666665</v>
      </c>
      <c r="G175" s="41">
        <v>3071.083333333333</v>
      </c>
      <c r="H175" s="41">
        <v>3038.4166666666665</v>
      </c>
      <c r="I175" s="41">
        <v>3016.833333333333</v>
      </c>
      <c r="J175" s="41">
        <v>3125.333333333333</v>
      </c>
      <c r="K175" s="41">
        <v>3146.9166666666661</v>
      </c>
      <c r="L175" s="41">
        <v>3179.583333333333</v>
      </c>
      <c r="M175" s="31">
        <v>3114.25</v>
      </c>
      <c r="N175" s="31">
        <v>3060</v>
      </c>
      <c r="O175" s="42">
        <v>819250</v>
      </c>
      <c r="P175" s="43">
        <v>1.1732016054337758E-2</v>
      </c>
    </row>
    <row r="176" spans="1:16" ht="12.75" customHeight="1">
      <c r="A176" s="31">
        <v>166</v>
      </c>
      <c r="B176" s="32" t="s">
        <v>171</v>
      </c>
      <c r="C176" s="33" t="s">
        <v>207</v>
      </c>
      <c r="D176" s="34">
        <v>44469</v>
      </c>
      <c r="E176" s="40">
        <v>484.75</v>
      </c>
      <c r="F176" s="40">
        <v>478.93333333333334</v>
      </c>
      <c r="G176" s="41">
        <v>471.36666666666667</v>
      </c>
      <c r="H176" s="41">
        <v>457.98333333333335</v>
      </c>
      <c r="I176" s="41">
        <v>450.41666666666669</v>
      </c>
      <c r="J176" s="41">
        <v>492.31666666666666</v>
      </c>
      <c r="K176" s="41">
        <v>499.88333333333338</v>
      </c>
      <c r="L176" s="41">
        <v>513.26666666666665</v>
      </c>
      <c r="M176" s="31">
        <v>486.5</v>
      </c>
      <c r="N176" s="31">
        <v>465.55</v>
      </c>
      <c r="O176" s="42">
        <v>3453000</v>
      </c>
      <c r="P176" s="43">
        <v>-1.7079419299743808E-2</v>
      </c>
    </row>
    <row r="177" spans="1:16" ht="12.75" customHeight="1">
      <c r="A177" s="31">
        <v>167</v>
      </c>
      <c r="B177" s="32" t="s">
        <v>45</v>
      </c>
      <c r="C177" s="33" t="s">
        <v>208</v>
      </c>
      <c r="D177" s="34">
        <v>44469</v>
      </c>
      <c r="E177" s="40">
        <v>1038.8</v>
      </c>
      <c r="F177" s="40">
        <v>1030.9333333333332</v>
      </c>
      <c r="G177" s="41">
        <v>1006.9666666666662</v>
      </c>
      <c r="H177" s="41">
        <v>975.1333333333331</v>
      </c>
      <c r="I177" s="41">
        <v>951.16666666666617</v>
      </c>
      <c r="J177" s="41">
        <v>1062.7666666666664</v>
      </c>
      <c r="K177" s="41">
        <v>1086.7333333333331</v>
      </c>
      <c r="L177" s="41">
        <v>1118.5666666666664</v>
      </c>
      <c r="M177" s="31">
        <v>1054.9000000000001</v>
      </c>
      <c r="N177" s="31">
        <v>999.1</v>
      </c>
      <c r="O177" s="42">
        <v>2022750</v>
      </c>
      <c r="P177" s="43">
        <v>0.36163982430453878</v>
      </c>
    </row>
    <row r="178" spans="1:16" ht="12.75" customHeight="1">
      <c r="A178" s="31">
        <v>168</v>
      </c>
      <c r="B178" s="32" t="s">
        <v>50</v>
      </c>
      <c r="C178" s="33" t="s">
        <v>209</v>
      </c>
      <c r="D178" s="34">
        <v>44469</v>
      </c>
      <c r="E178" s="40">
        <v>546.95000000000005</v>
      </c>
      <c r="F178" s="40">
        <v>550.31666666666672</v>
      </c>
      <c r="G178" s="41">
        <v>540.63333333333344</v>
      </c>
      <c r="H178" s="41">
        <v>534.31666666666672</v>
      </c>
      <c r="I178" s="41">
        <v>524.63333333333344</v>
      </c>
      <c r="J178" s="41">
        <v>556.63333333333344</v>
      </c>
      <c r="K178" s="41">
        <v>566.31666666666661</v>
      </c>
      <c r="L178" s="41">
        <v>572.63333333333344</v>
      </c>
      <c r="M178" s="31">
        <v>560</v>
      </c>
      <c r="N178" s="31">
        <v>544</v>
      </c>
      <c r="O178" s="42">
        <v>5086200</v>
      </c>
      <c r="P178" s="43">
        <v>-2.7449903925336259E-3</v>
      </c>
    </row>
    <row r="179" spans="1:16" ht="12.75" customHeight="1">
      <c r="A179" s="31">
        <v>169</v>
      </c>
      <c r="B179" s="32" t="s">
        <v>57</v>
      </c>
      <c r="C179" s="33" t="s">
        <v>210</v>
      </c>
      <c r="D179" s="34">
        <v>44469</v>
      </c>
      <c r="E179" s="40">
        <v>1590.8</v>
      </c>
      <c r="F179" s="40">
        <v>1593.4000000000003</v>
      </c>
      <c r="G179" s="41">
        <v>1568.8000000000006</v>
      </c>
      <c r="H179" s="41">
        <v>1546.8000000000004</v>
      </c>
      <c r="I179" s="41">
        <v>1522.2000000000007</v>
      </c>
      <c r="J179" s="41">
        <v>1615.4000000000005</v>
      </c>
      <c r="K179" s="41">
        <v>1640.0000000000005</v>
      </c>
      <c r="L179" s="41">
        <v>1662.0000000000005</v>
      </c>
      <c r="M179" s="31">
        <v>1618</v>
      </c>
      <c r="N179" s="31">
        <v>1571.4</v>
      </c>
      <c r="O179" s="42">
        <v>1489600</v>
      </c>
      <c r="P179" s="43">
        <v>-3.7104072398190045E-2</v>
      </c>
    </row>
    <row r="180" spans="1:16" ht="12.75" customHeight="1">
      <c r="A180" s="31">
        <v>170</v>
      </c>
      <c r="B180" s="32" t="s">
        <v>43</v>
      </c>
      <c r="C180" s="33" t="s">
        <v>211</v>
      </c>
      <c r="D180" s="34">
        <v>44469</v>
      </c>
      <c r="E180" s="40">
        <v>7996.45</v>
      </c>
      <c r="F180" s="40">
        <v>8012.0333333333328</v>
      </c>
      <c r="G180" s="41">
        <v>7939.2666666666655</v>
      </c>
      <c r="H180" s="41">
        <v>7882.083333333333</v>
      </c>
      <c r="I180" s="41">
        <v>7809.3166666666657</v>
      </c>
      <c r="J180" s="41">
        <v>8069.2166666666653</v>
      </c>
      <c r="K180" s="41">
        <v>8141.9833333333318</v>
      </c>
      <c r="L180" s="41">
        <v>8199.1666666666642</v>
      </c>
      <c r="M180" s="31">
        <v>8084.8</v>
      </c>
      <c r="N180" s="31">
        <v>7954.85</v>
      </c>
      <c r="O180" s="42">
        <v>1661800</v>
      </c>
      <c r="P180" s="43">
        <v>-2.9322429906542057E-2</v>
      </c>
    </row>
    <row r="181" spans="1:16" ht="12.75" customHeight="1">
      <c r="A181" s="31">
        <v>171</v>
      </c>
      <c r="B181" s="32" t="s">
        <v>39</v>
      </c>
      <c r="C181" s="33" t="s">
        <v>212</v>
      </c>
      <c r="D181" s="34">
        <v>44469</v>
      </c>
      <c r="E181" s="40">
        <v>762.85</v>
      </c>
      <c r="F181" s="40">
        <v>761.70000000000016</v>
      </c>
      <c r="G181" s="41">
        <v>750.10000000000036</v>
      </c>
      <c r="H181" s="41">
        <v>737.35000000000025</v>
      </c>
      <c r="I181" s="41">
        <v>725.75000000000045</v>
      </c>
      <c r="J181" s="41">
        <v>774.45000000000027</v>
      </c>
      <c r="K181" s="41">
        <v>786.05</v>
      </c>
      <c r="L181" s="41">
        <v>798.80000000000018</v>
      </c>
      <c r="M181" s="31">
        <v>773.3</v>
      </c>
      <c r="N181" s="31">
        <v>748.95</v>
      </c>
      <c r="O181" s="42">
        <v>22872200</v>
      </c>
      <c r="P181" s="43">
        <v>-1.3125420686560467E-2</v>
      </c>
    </row>
    <row r="182" spans="1:16" ht="12.75" customHeight="1">
      <c r="A182" s="31">
        <v>172</v>
      </c>
      <c r="B182" s="32" t="s">
        <v>121</v>
      </c>
      <c r="C182" s="33" t="s">
        <v>213</v>
      </c>
      <c r="D182" s="34">
        <v>44469</v>
      </c>
      <c r="E182" s="40">
        <v>299.2</v>
      </c>
      <c r="F182" s="40">
        <v>298.56666666666666</v>
      </c>
      <c r="G182" s="41">
        <v>294.7833333333333</v>
      </c>
      <c r="H182" s="41">
        <v>290.36666666666662</v>
      </c>
      <c r="I182" s="41">
        <v>286.58333333333326</v>
      </c>
      <c r="J182" s="41">
        <v>302.98333333333335</v>
      </c>
      <c r="K182" s="41">
        <v>306.76666666666677</v>
      </c>
      <c r="L182" s="41">
        <v>311.18333333333339</v>
      </c>
      <c r="M182" s="31">
        <v>302.35000000000002</v>
      </c>
      <c r="N182" s="31">
        <v>294.14999999999998</v>
      </c>
      <c r="O182" s="42">
        <v>128442300</v>
      </c>
      <c r="P182" s="43">
        <v>-1.4438629876308277E-2</v>
      </c>
    </row>
    <row r="183" spans="1:16" ht="12.75" customHeight="1">
      <c r="A183" s="31">
        <v>173</v>
      </c>
      <c r="B183" s="32" t="s">
        <v>71</v>
      </c>
      <c r="C183" s="33" t="s">
        <v>214</v>
      </c>
      <c r="D183" s="34">
        <v>44469</v>
      </c>
      <c r="E183" s="40">
        <v>1207.0999999999999</v>
      </c>
      <c r="F183" s="40">
        <v>1202.7333333333333</v>
      </c>
      <c r="G183" s="41">
        <v>1186.9666666666667</v>
      </c>
      <c r="H183" s="41">
        <v>1166.8333333333333</v>
      </c>
      <c r="I183" s="41">
        <v>1151.0666666666666</v>
      </c>
      <c r="J183" s="41">
        <v>1222.8666666666668</v>
      </c>
      <c r="K183" s="41">
        <v>1238.6333333333337</v>
      </c>
      <c r="L183" s="41">
        <v>1258.7666666666669</v>
      </c>
      <c r="M183" s="31">
        <v>1218.5</v>
      </c>
      <c r="N183" s="31">
        <v>1182.5999999999999</v>
      </c>
      <c r="O183" s="42">
        <v>2943500</v>
      </c>
      <c r="P183" s="43">
        <v>-5.170747422680412E-2</v>
      </c>
    </row>
    <row r="184" spans="1:16" ht="12.75" customHeight="1">
      <c r="A184" s="31">
        <v>174</v>
      </c>
      <c r="B184" s="32" t="s">
        <v>88</v>
      </c>
      <c r="C184" s="33" t="s">
        <v>215</v>
      </c>
      <c r="D184" s="34">
        <v>44469</v>
      </c>
      <c r="E184" s="40">
        <v>664.85</v>
      </c>
      <c r="F184" s="40">
        <v>667.7</v>
      </c>
      <c r="G184" s="41">
        <v>659.10000000000014</v>
      </c>
      <c r="H184" s="41">
        <v>653.35000000000014</v>
      </c>
      <c r="I184" s="41">
        <v>644.75000000000023</v>
      </c>
      <c r="J184" s="41">
        <v>673.45</v>
      </c>
      <c r="K184" s="41">
        <v>682.05</v>
      </c>
      <c r="L184" s="41">
        <v>687.8</v>
      </c>
      <c r="M184" s="31">
        <v>676.3</v>
      </c>
      <c r="N184" s="31">
        <v>661.95</v>
      </c>
      <c r="O184" s="42">
        <v>28969600</v>
      </c>
      <c r="P184" s="43">
        <v>1.8449769377882775E-2</v>
      </c>
    </row>
    <row r="185" spans="1:16" ht="12.75" customHeight="1">
      <c r="A185" s="31">
        <v>175</v>
      </c>
      <c r="B185" s="32" t="s">
        <v>183</v>
      </c>
      <c r="C185" s="33" t="s">
        <v>216</v>
      </c>
      <c r="D185" s="34">
        <v>44469</v>
      </c>
      <c r="E185" s="40">
        <v>178.1</v>
      </c>
      <c r="F185" s="40">
        <v>178.54999999999998</v>
      </c>
      <c r="G185" s="41">
        <v>176.69999999999996</v>
      </c>
      <c r="H185" s="41">
        <v>175.29999999999998</v>
      </c>
      <c r="I185" s="41">
        <v>173.44999999999996</v>
      </c>
      <c r="J185" s="41">
        <v>179.94999999999996</v>
      </c>
      <c r="K185" s="41">
        <v>181.79999999999998</v>
      </c>
      <c r="L185" s="41">
        <v>183.19999999999996</v>
      </c>
      <c r="M185" s="31">
        <v>180.4</v>
      </c>
      <c r="N185" s="31">
        <v>177.15</v>
      </c>
      <c r="O185" s="42">
        <v>77304000</v>
      </c>
      <c r="P185" s="43">
        <v>1.5525539512498059E-4</v>
      </c>
    </row>
    <row r="186" spans="1:16" ht="12.75" customHeight="1">
      <c r="L186" s="1"/>
      <c r="M186" s="1"/>
      <c r="N186" s="1"/>
      <c r="O186" s="1"/>
      <c r="P186" s="1"/>
    </row>
    <row r="187" spans="1:16" ht="12.75" customHeight="1">
      <c r="L187" s="1"/>
      <c r="M187" s="1"/>
      <c r="N187" s="1"/>
      <c r="O187" s="1"/>
      <c r="P187" s="1"/>
    </row>
    <row r="188" spans="1:16" ht="12.75" customHeight="1">
      <c r="L188" s="1"/>
      <c r="M188" s="1"/>
      <c r="N188" s="1"/>
      <c r="O188" s="1"/>
      <c r="P188" s="1"/>
    </row>
    <row r="189" spans="1:16" ht="12.75" customHeight="1">
      <c r="L189" s="1"/>
      <c r="M189" s="1"/>
      <c r="N189" s="1"/>
      <c r="O189" s="1"/>
      <c r="P189" s="1"/>
    </row>
    <row r="190" spans="1:16" ht="12.75" customHeight="1">
      <c r="L190" s="1"/>
      <c r="M190" s="1"/>
      <c r="N190" s="1"/>
      <c r="O190" s="1"/>
      <c r="P190" s="1"/>
    </row>
    <row r="191" spans="1:16" ht="12.75" customHeight="1">
      <c r="L191" s="1"/>
      <c r="M191" s="1"/>
      <c r="N191" s="1"/>
      <c r="O191" s="1"/>
      <c r="P191" s="1"/>
    </row>
    <row r="192" spans="1:16" ht="12.75" customHeight="1">
      <c r="L192" s="1"/>
      <c r="M192" s="1"/>
      <c r="N192" s="1"/>
      <c r="O192" s="1"/>
      <c r="P192" s="1"/>
    </row>
    <row r="193" spans="1:16" ht="12.75" customHeight="1">
      <c r="L193" s="1"/>
      <c r="M193" s="1"/>
      <c r="N193" s="1"/>
      <c r="O193" s="1"/>
      <c r="P193" s="1"/>
    </row>
    <row r="194" spans="1:16" ht="12.75" customHeight="1">
      <c r="L194" s="1"/>
      <c r="M194" s="1"/>
      <c r="N194" s="1"/>
      <c r="O194" s="1"/>
      <c r="P194" s="1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17" sqref="D17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44448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44" t="s">
        <v>16</v>
      </c>
      <c r="B8" s="446"/>
      <c r="C8" s="450" t="s">
        <v>20</v>
      </c>
      <c r="D8" s="450" t="s">
        <v>21</v>
      </c>
      <c r="E8" s="441" t="s">
        <v>22</v>
      </c>
      <c r="F8" s="442"/>
      <c r="G8" s="443"/>
      <c r="H8" s="441" t="s">
        <v>23</v>
      </c>
      <c r="I8" s="442"/>
      <c r="J8" s="443"/>
      <c r="K8" s="26"/>
      <c r="L8" s="53"/>
      <c r="M8" s="53"/>
      <c r="N8" s="1"/>
      <c r="O8" s="1"/>
    </row>
    <row r="9" spans="1:15" ht="36" customHeight="1">
      <c r="A9" s="448"/>
      <c r="B9" s="449"/>
      <c r="C9" s="449"/>
      <c r="D9" s="44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17353.5</v>
      </c>
      <c r="D10" s="35">
        <v>17330.366666666669</v>
      </c>
      <c r="E10" s="35">
        <v>17277.333333333336</v>
      </c>
      <c r="F10" s="35">
        <v>17201.166666666668</v>
      </c>
      <c r="G10" s="35">
        <v>17148.133333333335</v>
      </c>
      <c r="H10" s="35">
        <v>17406.533333333336</v>
      </c>
      <c r="I10" s="35">
        <v>17459.566666666669</v>
      </c>
      <c r="J10" s="35">
        <v>17535.733333333337</v>
      </c>
      <c r="K10" s="37">
        <v>17383.400000000001</v>
      </c>
      <c r="L10" s="37">
        <v>17254.2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36768.199999999997</v>
      </c>
      <c r="D11" s="40">
        <v>36672.566666666673</v>
      </c>
      <c r="E11" s="40">
        <v>36489.233333333344</v>
      </c>
      <c r="F11" s="40">
        <v>36210.26666666667</v>
      </c>
      <c r="G11" s="40">
        <v>36026.933333333342</v>
      </c>
      <c r="H11" s="40">
        <v>36951.533333333347</v>
      </c>
      <c r="I11" s="40">
        <v>37134.866666666676</v>
      </c>
      <c r="J11" s="40">
        <v>37413.83333333335</v>
      </c>
      <c r="K11" s="31">
        <v>36855.9</v>
      </c>
      <c r="L11" s="31">
        <v>36393.599999999999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2043.2</v>
      </c>
      <c r="D12" s="40">
        <v>2036.8333333333333</v>
      </c>
      <c r="E12" s="40">
        <v>2025.7166666666665</v>
      </c>
      <c r="F12" s="40">
        <v>2008.2333333333331</v>
      </c>
      <c r="G12" s="40">
        <v>1997.1166666666663</v>
      </c>
      <c r="H12" s="40">
        <v>2054.3166666666666</v>
      </c>
      <c r="I12" s="40">
        <v>2065.4333333333334</v>
      </c>
      <c r="J12" s="40">
        <v>2082.916666666667</v>
      </c>
      <c r="K12" s="31">
        <v>2047.95</v>
      </c>
      <c r="L12" s="31">
        <v>2019.35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4833</v>
      </c>
      <c r="D13" s="40">
        <v>4832.4333333333334</v>
      </c>
      <c r="E13" s="40">
        <v>4801.7666666666664</v>
      </c>
      <c r="F13" s="40">
        <v>4770.5333333333328</v>
      </c>
      <c r="G13" s="40">
        <v>4739.8666666666659</v>
      </c>
      <c r="H13" s="40">
        <v>4863.666666666667</v>
      </c>
      <c r="I13" s="40">
        <v>4894.333333333333</v>
      </c>
      <c r="J13" s="40">
        <v>4925.5666666666675</v>
      </c>
      <c r="K13" s="31">
        <v>4863.1000000000004</v>
      </c>
      <c r="L13" s="31">
        <v>4801.2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34678.199999999997</v>
      </c>
      <c r="D14" s="40">
        <v>34724.316666666666</v>
      </c>
      <c r="E14" s="40">
        <v>34469.333333333328</v>
      </c>
      <c r="F14" s="40">
        <v>34260.46666666666</v>
      </c>
      <c r="G14" s="40">
        <v>34005.483333333323</v>
      </c>
      <c r="H14" s="40">
        <v>34933.183333333334</v>
      </c>
      <c r="I14" s="40">
        <v>35188.166666666672</v>
      </c>
      <c r="J14" s="40">
        <v>35397.03333333334</v>
      </c>
      <c r="K14" s="31">
        <v>34979.300000000003</v>
      </c>
      <c r="L14" s="31">
        <v>34515.449999999997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3708.3</v>
      </c>
      <c r="D15" s="40">
        <v>3694.2166666666672</v>
      </c>
      <c r="E15" s="40">
        <v>3676.0333333333342</v>
      </c>
      <c r="F15" s="40">
        <v>3643.7666666666669</v>
      </c>
      <c r="G15" s="40">
        <v>3625.5833333333339</v>
      </c>
      <c r="H15" s="40">
        <v>3726.4833333333345</v>
      </c>
      <c r="I15" s="40">
        <v>3744.666666666667</v>
      </c>
      <c r="J15" s="40">
        <v>3776.9333333333348</v>
      </c>
      <c r="K15" s="31">
        <v>3712.4</v>
      </c>
      <c r="L15" s="31">
        <v>3661.95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7808.05</v>
      </c>
      <c r="D16" s="40">
        <v>7798.5333333333328</v>
      </c>
      <c r="E16" s="40">
        <v>7756.5166666666655</v>
      </c>
      <c r="F16" s="40">
        <v>7704.9833333333327</v>
      </c>
      <c r="G16" s="40">
        <v>7662.9666666666653</v>
      </c>
      <c r="H16" s="40">
        <v>7850.0666666666657</v>
      </c>
      <c r="I16" s="40">
        <v>7892.0833333333321</v>
      </c>
      <c r="J16" s="40">
        <v>7943.6166666666659</v>
      </c>
      <c r="K16" s="31">
        <v>7840.55</v>
      </c>
      <c r="L16" s="31">
        <v>7747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2448.9499999999998</v>
      </c>
      <c r="D17" s="40">
        <v>2455.7000000000003</v>
      </c>
      <c r="E17" s="40">
        <v>2424.5000000000005</v>
      </c>
      <c r="F17" s="40">
        <v>2400.0500000000002</v>
      </c>
      <c r="G17" s="40">
        <v>2368.8500000000004</v>
      </c>
      <c r="H17" s="40">
        <v>2480.1500000000005</v>
      </c>
      <c r="I17" s="40">
        <v>2511.3500000000004</v>
      </c>
      <c r="J17" s="40">
        <v>2535.8000000000006</v>
      </c>
      <c r="K17" s="31">
        <v>2486.9</v>
      </c>
      <c r="L17" s="31">
        <v>2431.25</v>
      </c>
      <c r="M17" s="31">
        <v>3.1225800000000001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1181</v>
      </c>
      <c r="D18" s="40">
        <v>1174.5166666666667</v>
      </c>
      <c r="E18" s="40">
        <v>1160.0833333333333</v>
      </c>
      <c r="F18" s="40">
        <v>1139.1666666666665</v>
      </c>
      <c r="G18" s="40">
        <v>1124.7333333333331</v>
      </c>
      <c r="H18" s="40">
        <v>1195.4333333333334</v>
      </c>
      <c r="I18" s="40">
        <v>1209.8666666666668</v>
      </c>
      <c r="J18" s="40">
        <v>1230.7833333333335</v>
      </c>
      <c r="K18" s="31">
        <v>1188.95</v>
      </c>
      <c r="L18" s="31">
        <v>1153.5999999999999</v>
      </c>
      <c r="M18" s="31">
        <v>10.25722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910.3</v>
      </c>
      <c r="D19" s="40">
        <v>902.6</v>
      </c>
      <c r="E19" s="40">
        <v>891.7</v>
      </c>
      <c r="F19" s="40">
        <v>873.1</v>
      </c>
      <c r="G19" s="40">
        <v>862.2</v>
      </c>
      <c r="H19" s="40">
        <v>921.2</v>
      </c>
      <c r="I19" s="40">
        <v>932.09999999999991</v>
      </c>
      <c r="J19" s="40">
        <v>950.7</v>
      </c>
      <c r="K19" s="31">
        <v>913.5</v>
      </c>
      <c r="L19" s="31">
        <v>884</v>
      </c>
      <c r="M19" s="31">
        <v>10.79692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19994.95</v>
      </c>
      <c r="D20" s="40">
        <v>19917.433333333331</v>
      </c>
      <c r="E20" s="40">
        <v>19734.866666666661</v>
      </c>
      <c r="F20" s="40">
        <v>19474.783333333329</v>
      </c>
      <c r="G20" s="40">
        <v>19292.21666666666</v>
      </c>
      <c r="H20" s="40">
        <v>20177.516666666663</v>
      </c>
      <c r="I20" s="40">
        <v>20360.083333333336</v>
      </c>
      <c r="J20" s="40">
        <v>20620.166666666664</v>
      </c>
      <c r="K20" s="31">
        <v>20100</v>
      </c>
      <c r="L20" s="31">
        <v>19657.349999999999</v>
      </c>
      <c r="M20" s="31">
        <v>0.10007000000000001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1555.95</v>
      </c>
      <c r="D21" s="40">
        <v>1557.7333333333333</v>
      </c>
      <c r="E21" s="40">
        <v>1536.4666666666667</v>
      </c>
      <c r="F21" s="40">
        <v>1516.9833333333333</v>
      </c>
      <c r="G21" s="40">
        <v>1495.7166666666667</v>
      </c>
      <c r="H21" s="40">
        <v>1577.2166666666667</v>
      </c>
      <c r="I21" s="40">
        <v>1598.4833333333336</v>
      </c>
      <c r="J21" s="40">
        <v>1617.9666666666667</v>
      </c>
      <c r="K21" s="31">
        <v>1579</v>
      </c>
      <c r="L21" s="31">
        <v>1538.25</v>
      </c>
      <c r="M21" s="31">
        <v>20.842189999999999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1158.3</v>
      </c>
      <c r="D22" s="40">
        <v>1138.4666666666665</v>
      </c>
      <c r="E22" s="40">
        <v>1111.383333333333</v>
      </c>
      <c r="F22" s="40">
        <v>1064.4666666666665</v>
      </c>
      <c r="G22" s="40">
        <v>1037.383333333333</v>
      </c>
      <c r="H22" s="40">
        <v>1185.383333333333</v>
      </c>
      <c r="I22" s="40">
        <v>1212.4666666666665</v>
      </c>
      <c r="J22" s="40">
        <v>1259.383333333333</v>
      </c>
      <c r="K22" s="31">
        <v>1165.55</v>
      </c>
      <c r="L22" s="31">
        <v>1091.55</v>
      </c>
      <c r="M22" s="31">
        <v>7.4283200000000003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746.85</v>
      </c>
      <c r="D23" s="40">
        <v>746.0333333333333</v>
      </c>
      <c r="E23" s="40">
        <v>739.06666666666661</v>
      </c>
      <c r="F23" s="40">
        <v>731.2833333333333</v>
      </c>
      <c r="G23" s="40">
        <v>724.31666666666661</v>
      </c>
      <c r="H23" s="40">
        <v>753.81666666666661</v>
      </c>
      <c r="I23" s="40">
        <v>760.7833333333333</v>
      </c>
      <c r="J23" s="40">
        <v>768.56666666666661</v>
      </c>
      <c r="K23" s="31">
        <v>753</v>
      </c>
      <c r="L23" s="31">
        <v>738.25</v>
      </c>
      <c r="M23" s="31">
        <v>40.361930000000001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1398.45</v>
      </c>
      <c r="D24" s="40">
        <v>1355.6499999999999</v>
      </c>
      <c r="E24" s="40">
        <v>1310.3499999999997</v>
      </c>
      <c r="F24" s="40">
        <v>1222.2499999999998</v>
      </c>
      <c r="G24" s="40">
        <v>1176.9499999999996</v>
      </c>
      <c r="H24" s="40">
        <v>1443.7499999999998</v>
      </c>
      <c r="I24" s="40">
        <v>1489.05</v>
      </c>
      <c r="J24" s="40">
        <v>1577.1499999999999</v>
      </c>
      <c r="K24" s="31">
        <v>1400.95</v>
      </c>
      <c r="L24" s="31">
        <v>1267.55</v>
      </c>
      <c r="M24" s="31">
        <v>3.5272399999999999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1733.5</v>
      </c>
      <c r="D25" s="40">
        <v>1707.1166666666668</v>
      </c>
      <c r="E25" s="40">
        <v>1665.3333333333335</v>
      </c>
      <c r="F25" s="40">
        <v>1597.1666666666667</v>
      </c>
      <c r="G25" s="40">
        <v>1555.3833333333334</v>
      </c>
      <c r="H25" s="40">
        <v>1775.2833333333335</v>
      </c>
      <c r="I25" s="40">
        <v>1817.0666666666668</v>
      </c>
      <c r="J25" s="40">
        <v>1885.2333333333336</v>
      </c>
      <c r="K25" s="31">
        <v>1748.9</v>
      </c>
      <c r="L25" s="31">
        <v>1638.95</v>
      </c>
      <c r="M25" s="31">
        <v>4.5281399999999996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114.7</v>
      </c>
      <c r="D26" s="40">
        <v>114.45</v>
      </c>
      <c r="E26" s="40">
        <v>113.2</v>
      </c>
      <c r="F26" s="40">
        <v>111.7</v>
      </c>
      <c r="G26" s="40">
        <v>110.45</v>
      </c>
      <c r="H26" s="40">
        <v>115.95</v>
      </c>
      <c r="I26" s="40">
        <v>117.2</v>
      </c>
      <c r="J26" s="40">
        <v>118.7</v>
      </c>
      <c r="K26" s="31">
        <v>115.7</v>
      </c>
      <c r="L26" s="31">
        <v>112.95</v>
      </c>
      <c r="M26" s="31">
        <v>41.56326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214.5</v>
      </c>
      <c r="D27" s="40">
        <v>215.31666666666669</v>
      </c>
      <c r="E27" s="40">
        <v>211.73333333333338</v>
      </c>
      <c r="F27" s="40">
        <v>208.9666666666667</v>
      </c>
      <c r="G27" s="40">
        <v>205.38333333333338</v>
      </c>
      <c r="H27" s="40">
        <v>218.08333333333337</v>
      </c>
      <c r="I27" s="40">
        <v>221.66666666666669</v>
      </c>
      <c r="J27" s="40">
        <v>224.43333333333337</v>
      </c>
      <c r="K27" s="31">
        <v>218.9</v>
      </c>
      <c r="L27" s="31">
        <v>212.55</v>
      </c>
      <c r="M27" s="31">
        <v>17.806249999999999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2162.4499999999998</v>
      </c>
      <c r="D28" s="40">
        <v>2164.8333333333335</v>
      </c>
      <c r="E28" s="40">
        <v>2134.7166666666672</v>
      </c>
      <c r="F28" s="40">
        <v>2106.9833333333336</v>
      </c>
      <c r="G28" s="40">
        <v>2076.8666666666672</v>
      </c>
      <c r="H28" s="40">
        <v>2192.5666666666671</v>
      </c>
      <c r="I28" s="40">
        <v>2222.6833333333329</v>
      </c>
      <c r="J28" s="40">
        <v>2250.416666666667</v>
      </c>
      <c r="K28" s="31">
        <v>2194.9499999999998</v>
      </c>
      <c r="L28" s="31">
        <v>2137.1</v>
      </c>
      <c r="M28" s="31">
        <v>0.89458000000000004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765.45</v>
      </c>
      <c r="D29" s="40">
        <v>765.85</v>
      </c>
      <c r="E29" s="40">
        <v>759.75</v>
      </c>
      <c r="F29" s="40">
        <v>754.05</v>
      </c>
      <c r="G29" s="40">
        <v>747.94999999999993</v>
      </c>
      <c r="H29" s="40">
        <v>771.55000000000007</v>
      </c>
      <c r="I29" s="40">
        <v>777.6500000000002</v>
      </c>
      <c r="J29" s="40">
        <v>783.35000000000014</v>
      </c>
      <c r="K29" s="31">
        <v>771.95</v>
      </c>
      <c r="L29" s="31">
        <v>760.15</v>
      </c>
      <c r="M29" s="31">
        <v>1.3302700000000001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3751.5</v>
      </c>
      <c r="D30" s="40">
        <v>3749.1833333333329</v>
      </c>
      <c r="E30" s="40">
        <v>3686.3666666666659</v>
      </c>
      <c r="F30" s="40">
        <v>3621.2333333333331</v>
      </c>
      <c r="G30" s="40">
        <v>3558.4166666666661</v>
      </c>
      <c r="H30" s="40">
        <v>3814.3166666666657</v>
      </c>
      <c r="I30" s="40">
        <v>3877.1333333333323</v>
      </c>
      <c r="J30" s="40">
        <v>3942.2666666666655</v>
      </c>
      <c r="K30" s="31">
        <v>3812</v>
      </c>
      <c r="L30" s="31">
        <v>3684.05</v>
      </c>
      <c r="M30" s="31">
        <v>1.1473100000000001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720.6</v>
      </c>
      <c r="D31" s="40">
        <v>720.81666666666672</v>
      </c>
      <c r="E31" s="40">
        <v>715.93333333333339</v>
      </c>
      <c r="F31" s="40">
        <v>711.26666666666665</v>
      </c>
      <c r="G31" s="40">
        <v>706.38333333333333</v>
      </c>
      <c r="H31" s="40">
        <v>725.48333333333346</v>
      </c>
      <c r="I31" s="40">
        <v>730.3666666666669</v>
      </c>
      <c r="J31" s="40">
        <v>735.03333333333353</v>
      </c>
      <c r="K31" s="31">
        <v>725.7</v>
      </c>
      <c r="L31" s="31">
        <v>716.15</v>
      </c>
      <c r="M31" s="31">
        <v>6.64405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435.95</v>
      </c>
      <c r="D32" s="40">
        <v>436.9666666666667</v>
      </c>
      <c r="E32" s="40">
        <v>432.48333333333341</v>
      </c>
      <c r="F32" s="40">
        <v>429.01666666666671</v>
      </c>
      <c r="G32" s="40">
        <v>424.53333333333342</v>
      </c>
      <c r="H32" s="40">
        <v>440.43333333333339</v>
      </c>
      <c r="I32" s="40">
        <v>444.91666666666674</v>
      </c>
      <c r="J32" s="40">
        <v>448.38333333333338</v>
      </c>
      <c r="K32" s="31">
        <v>441.45</v>
      </c>
      <c r="L32" s="31">
        <v>433.5</v>
      </c>
      <c r="M32" s="31">
        <v>31.956250000000001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4811.3999999999996</v>
      </c>
      <c r="D33" s="40">
        <v>4834.9833333333327</v>
      </c>
      <c r="E33" s="40">
        <v>4768.5166666666655</v>
      </c>
      <c r="F33" s="40">
        <v>4725.6333333333332</v>
      </c>
      <c r="G33" s="40">
        <v>4659.1666666666661</v>
      </c>
      <c r="H33" s="40">
        <v>4877.866666666665</v>
      </c>
      <c r="I33" s="40">
        <v>4944.3333333333321</v>
      </c>
      <c r="J33" s="40">
        <v>4987.2166666666644</v>
      </c>
      <c r="K33" s="31">
        <v>4901.45</v>
      </c>
      <c r="L33" s="31">
        <v>4792.1000000000004</v>
      </c>
      <c r="M33" s="31">
        <v>6.4250600000000002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214.8</v>
      </c>
      <c r="D34" s="40">
        <v>215.68333333333331</v>
      </c>
      <c r="E34" s="40">
        <v>213.11666666666662</v>
      </c>
      <c r="F34" s="40">
        <v>211.43333333333331</v>
      </c>
      <c r="G34" s="40">
        <v>208.86666666666662</v>
      </c>
      <c r="H34" s="40">
        <v>217.36666666666662</v>
      </c>
      <c r="I34" s="40">
        <v>219.93333333333328</v>
      </c>
      <c r="J34" s="40">
        <v>221.61666666666662</v>
      </c>
      <c r="K34" s="31">
        <v>218.25</v>
      </c>
      <c r="L34" s="31">
        <v>214</v>
      </c>
      <c r="M34" s="31">
        <v>20.92709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121.7</v>
      </c>
      <c r="D35" s="40">
        <v>121.13333333333334</v>
      </c>
      <c r="E35" s="40">
        <v>120.11666666666667</v>
      </c>
      <c r="F35" s="40">
        <v>118.53333333333333</v>
      </c>
      <c r="G35" s="40">
        <v>117.51666666666667</v>
      </c>
      <c r="H35" s="40">
        <v>122.71666666666668</v>
      </c>
      <c r="I35" s="40">
        <v>123.73333333333336</v>
      </c>
      <c r="J35" s="40">
        <v>125.31666666666669</v>
      </c>
      <c r="K35" s="31">
        <v>122.15</v>
      </c>
      <c r="L35" s="31">
        <v>119.55</v>
      </c>
      <c r="M35" s="31">
        <v>154.67971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3336.6</v>
      </c>
      <c r="D36" s="40">
        <v>3331.7166666666667</v>
      </c>
      <c r="E36" s="40">
        <v>3301.8833333333332</v>
      </c>
      <c r="F36" s="40">
        <v>3267.1666666666665</v>
      </c>
      <c r="G36" s="40">
        <v>3237.333333333333</v>
      </c>
      <c r="H36" s="40">
        <v>3366.4333333333334</v>
      </c>
      <c r="I36" s="40">
        <v>3396.2666666666664</v>
      </c>
      <c r="J36" s="40">
        <v>3430.9833333333336</v>
      </c>
      <c r="K36" s="31">
        <v>3361.55</v>
      </c>
      <c r="L36" s="31">
        <v>3297</v>
      </c>
      <c r="M36" s="31">
        <v>7.0259799999999997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743.25</v>
      </c>
      <c r="D37" s="40">
        <v>742.80000000000007</v>
      </c>
      <c r="E37" s="40">
        <v>737.45000000000016</v>
      </c>
      <c r="F37" s="40">
        <v>731.65000000000009</v>
      </c>
      <c r="G37" s="40">
        <v>726.30000000000018</v>
      </c>
      <c r="H37" s="40">
        <v>748.60000000000014</v>
      </c>
      <c r="I37" s="40">
        <v>753.95</v>
      </c>
      <c r="J37" s="40">
        <v>759.75000000000011</v>
      </c>
      <c r="K37" s="31">
        <v>748.15</v>
      </c>
      <c r="L37" s="31">
        <v>737</v>
      </c>
      <c r="M37" s="31">
        <v>14.196680000000001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3932.95</v>
      </c>
      <c r="D38" s="40">
        <v>3943.6833333333329</v>
      </c>
      <c r="E38" s="40">
        <v>3910.3666666666659</v>
      </c>
      <c r="F38" s="40">
        <v>3887.7833333333328</v>
      </c>
      <c r="G38" s="40">
        <v>3854.4666666666658</v>
      </c>
      <c r="H38" s="40">
        <v>3966.266666666666</v>
      </c>
      <c r="I38" s="40">
        <v>3999.5833333333326</v>
      </c>
      <c r="J38" s="40">
        <v>4022.1666666666661</v>
      </c>
      <c r="K38" s="31">
        <v>3977</v>
      </c>
      <c r="L38" s="31">
        <v>3921.1</v>
      </c>
      <c r="M38" s="31">
        <v>4.6253099999999998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794.7</v>
      </c>
      <c r="D39" s="40">
        <v>791.68333333333339</v>
      </c>
      <c r="E39" s="40">
        <v>786.01666666666677</v>
      </c>
      <c r="F39" s="40">
        <v>777.33333333333337</v>
      </c>
      <c r="G39" s="40">
        <v>771.66666666666674</v>
      </c>
      <c r="H39" s="40">
        <v>800.36666666666679</v>
      </c>
      <c r="I39" s="40">
        <v>806.0333333333333</v>
      </c>
      <c r="J39" s="40">
        <v>814.71666666666681</v>
      </c>
      <c r="K39" s="31">
        <v>797.35</v>
      </c>
      <c r="L39" s="31">
        <v>783</v>
      </c>
      <c r="M39" s="31">
        <v>59.030349999999999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3725.35</v>
      </c>
      <c r="D40" s="40">
        <v>3737.7000000000003</v>
      </c>
      <c r="E40" s="40">
        <v>3705.6500000000005</v>
      </c>
      <c r="F40" s="40">
        <v>3685.9500000000003</v>
      </c>
      <c r="G40" s="40">
        <v>3653.9000000000005</v>
      </c>
      <c r="H40" s="40">
        <v>3757.4000000000005</v>
      </c>
      <c r="I40" s="40">
        <v>3789.4500000000007</v>
      </c>
      <c r="J40" s="40">
        <v>3809.1500000000005</v>
      </c>
      <c r="K40" s="31">
        <v>3769.75</v>
      </c>
      <c r="L40" s="31">
        <v>3718</v>
      </c>
      <c r="M40" s="31">
        <v>3.9670999999999998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7463.2</v>
      </c>
      <c r="D41" s="40">
        <v>7462.75</v>
      </c>
      <c r="E41" s="40">
        <v>7411.5</v>
      </c>
      <c r="F41" s="40">
        <v>7359.8</v>
      </c>
      <c r="G41" s="40">
        <v>7308.55</v>
      </c>
      <c r="H41" s="40">
        <v>7514.45</v>
      </c>
      <c r="I41" s="40">
        <v>7565.7</v>
      </c>
      <c r="J41" s="40">
        <v>7617.4</v>
      </c>
      <c r="K41" s="31">
        <v>7514</v>
      </c>
      <c r="L41" s="31">
        <v>7411.05</v>
      </c>
      <c r="M41" s="31">
        <v>8.5925600000000006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16560.75</v>
      </c>
      <c r="D42" s="40">
        <v>16659.566666666666</v>
      </c>
      <c r="E42" s="40">
        <v>16430.183333333331</v>
      </c>
      <c r="F42" s="40">
        <v>16299.616666666665</v>
      </c>
      <c r="G42" s="40">
        <v>16070.23333333333</v>
      </c>
      <c r="H42" s="40">
        <v>16790.133333333331</v>
      </c>
      <c r="I42" s="40">
        <v>17019.516666666663</v>
      </c>
      <c r="J42" s="40">
        <v>17150.083333333332</v>
      </c>
      <c r="K42" s="31">
        <v>16888.95</v>
      </c>
      <c r="L42" s="31">
        <v>16529</v>
      </c>
      <c r="M42" s="31">
        <v>1.9093199999999999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4322.3500000000004</v>
      </c>
      <c r="D43" s="40">
        <v>4308.7833333333338</v>
      </c>
      <c r="E43" s="40">
        <v>4252.5666666666675</v>
      </c>
      <c r="F43" s="40">
        <v>4182.7833333333338</v>
      </c>
      <c r="G43" s="40">
        <v>4126.5666666666675</v>
      </c>
      <c r="H43" s="40">
        <v>4378.5666666666675</v>
      </c>
      <c r="I43" s="40">
        <v>4434.7833333333328</v>
      </c>
      <c r="J43" s="40">
        <v>4504.5666666666675</v>
      </c>
      <c r="K43" s="31">
        <v>4365</v>
      </c>
      <c r="L43" s="31">
        <v>4239</v>
      </c>
      <c r="M43" s="31">
        <v>0.30546000000000001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2476.6999999999998</v>
      </c>
      <c r="D44" s="40">
        <v>2461.7833333333333</v>
      </c>
      <c r="E44" s="40">
        <v>2439.5666666666666</v>
      </c>
      <c r="F44" s="40">
        <v>2402.4333333333334</v>
      </c>
      <c r="G44" s="40">
        <v>2380.2166666666667</v>
      </c>
      <c r="H44" s="40">
        <v>2498.9166666666665</v>
      </c>
      <c r="I44" s="40">
        <v>2521.1333333333328</v>
      </c>
      <c r="J44" s="40">
        <v>2558.2666666666664</v>
      </c>
      <c r="K44" s="31">
        <v>2484</v>
      </c>
      <c r="L44" s="31">
        <v>2424.65</v>
      </c>
      <c r="M44" s="31">
        <v>3.0034299999999998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285.95</v>
      </c>
      <c r="D45" s="40">
        <v>284.88333333333338</v>
      </c>
      <c r="E45" s="40">
        <v>282.26666666666677</v>
      </c>
      <c r="F45" s="40">
        <v>278.58333333333337</v>
      </c>
      <c r="G45" s="40">
        <v>275.96666666666675</v>
      </c>
      <c r="H45" s="40">
        <v>288.56666666666678</v>
      </c>
      <c r="I45" s="40">
        <v>291.18333333333345</v>
      </c>
      <c r="J45" s="40">
        <v>294.86666666666679</v>
      </c>
      <c r="K45" s="31">
        <v>287.5</v>
      </c>
      <c r="L45" s="31">
        <v>281.2</v>
      </c>
      <c r="M45" s="31">
        <v>31.367509999999999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79.349999999999994</v>
      </c>
      <c r="D46" s="40">
        <v>79.166666666666671</v>
      </c>
      <c r="E46" s="40">
        <v>77.833333333333343</v>
      </c>
      <c r="F46" s="40">
        <v>76.316666666666677</v>
      </c>
      <c r="G46" s="40">
        <v>74.983333333333348</v>
      </c>
      <c r="H46" s="40">
        <v>80.683333333333337</v>
      </c>
      <c r="I46" s="40">
        <v>82.01666666666668</v>
      </c>
      <c r="J46" s="40">
        <v>83.533333333333331</v>
      </c>
      <c r="K46" s="31">
        <v>80.5</v>
      </c>
      <c r="L46" s="31">
        <v>77.650000000000006</v>
      </c>
      <c r="M46" s="31">
        <v>287.88968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57.5</v>
      </c>
      <c r="D47" s="40">
        <v>57.883333333333326</v>
      </c>
      <c r="E47" s="40">
        <v>56.91666666666665</v>
      </c>
      <c r="F47" s="40">
        <v>56.333333333333321</v>
      </c>
      <c r="G47" s="40">
        <v>55.366666666666646</v>
      </c>
      <c r="H47" s="40">
        <v>58.466666666666654</v>
      </c>
      <c r="I47" s="40">
        <v>59.433333333333323</v>
      </c>
      <c r="J47" s="40">
        <v>60.016666666666659</v>
      </c>
      <c r="K47" s="31">
        <v>58.85</v>
      </c>
      <c r="L47" s="31">
        <v>57.3</v>
      </c>
      <c r="M47" s="31">
        <v>74.414910000000006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1733.8</v>
      </c>
      <c r="D48" s="40">
        <v>1741.2666666666667</v>
      </c>
      <c r="E48" s="40">
        <v>1718.0833333333333</v>
      </c>
      <c r="F48" s="40">
        <v>1702.3666666666666</v>
      </c>
      <c r="G48" s="40">
        <v>1679.1833333333332</v>
      </c>
      <c r="H48" s="40">
        <v>1756.9833333333333</v>
      </c>
      <c r="I48" s="40">
        <v>1780.1666666666667</v>
      </c>
      <c r="J48" s="40">
        <v>1795.8833333333334</v>
      </c>
      <c r="K48" s="31">
        <v>1764.45</v>
      </c>
      <c r="L48" s="31">
        <v>1725.55</v>
      </c>
      <c r="M48" s="31">
        <v>5.0282999999999998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831.2</v>
      </c>
      <c r="D49" s="40">
        <v>832.20000000000016</v>
      </c>
      <c r="E49" s="40">
        <v>825.8000000000003</v>
      </c>
      <c r="F49" s="40">
        <v>820.40000000000009</v>
      </c>
      <c r="G49" s="40">
        <v>814.00000000000023</v>
      </c>
      <c r="H49" s="40">
        <v>837.60000000000036</v>
      </c>
      <c r="I49" s="40">
        <v>844.00000000000023</v>
      </c>
      <c r="J49" s="40">
        <v>849.40000000000043</v>
      </c>
      <c r="K49" s="31">
        <v>838.6</v>
      </c>
      <c r="L49" s="31">
        <v>826.8</v>
      </c>
      <c r="M49" s="31">
        <v>5.1822299999999997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197.1</v>
      </c>
      <c r="D50" s="40">
        <v>196.91666666666666</v>
      </c>
      <c r="E50" s="40">
        <v>194.43333333333331</v>
      </c>
      <c r="F50" s="40">
        <v>191.76666666666665</v>
      </c>
      <c r="G50" s="40">
        <v>189.2833333333333</v>
      </c>
      <c r="H50" s="40">
        <v>199.58333333333331</v>
      </c>
      <c r="I50" s="40">
        <v>202.06666666666666</v>
      </c>
      <c r="J50" s="40">
        <v>204.73333333333332</v>
      </c>
      <c r="K50" s="31">
        <v>199.4</v>
      </c>
      <c r="L50" s="31">
        <v>194.25</v>
      </c>
      <c r="M50" s="31">
        <v>64.285210000000006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772.4</v>
      </c>
      <c r="D51" s="40">
        <v>773.21666666666658</v>
      </c>
      <c r="E51" s="40">
        <v>765.23333333333312</v>
      </c>
      <c r="F51" s="40">
        <v>758.06666666666649</v>
      </c>
      <c r="G51" s="40">
        <v>750.08333333333303</v>
      </c>
      <c r="H51" s="40">
        <v>780.38333333333321</v>
      </c>
      <c r="I51" s="40">
        <v>788.36666666666656</v>
      </c>
      <c r="J51" s="40">
        <v>795.5333333333333</v>
      </c>
      <c r="K51" s="31">
        <v>781.2</v>
      </c>
      <c r="L51" s="31">
        <v>766.05</v>
      </c>
      <c r="M51" s="31">
        <v>9.2988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55.7</v>
      </c>
      <c r="D52" s="40">
        <v>55.683333333333337</v>
      </c>
      <c r="E52" s="40">
        <v>55.066666666666677</v>
      </c>
      <c r="F52" s="40">
        <v>54.433333333333337</v>
      </c>
      <c r="G52" s="40">
        <v>53.816666666666677</v>
      </c>
      <c r="H52" s="40">
        <v>56.316666666666677</v>
      </c>
      <c r="I52" s="40">
        <v>56.933333333333337</v>
      </c>
      <c r="J52" s="40">
        <v>57.566666666666677</v>
      </c>
      <c r="K52" s="31">
        <v>56.3</v>
      </c>
      <c r="L52" s="31">
        <v>55.05</v>
      </c>
      <c r="M52" s="31">
        <v>244.43457000000001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489.55</v>
      </c>
      <c r="D53" s="40">
        <v>488.14999999999992</v>
      </c>
      <c r="E53" s="40">
        <v>483.29999999999984</v>
      </c>
      <c r="F53" s="40">
        <v>477.0499999999999</v>
      </c>
      <c r="G53" s="40">
        <v>472.19999999999982</v>
      </c>
      <c r="H53" s="40">
        <v>494.39999999999986</v>
      </c>
      <c r="I53" s="40">
        <v>499.24999999999989</v>
      </c>
      <c r="J53" s="40">
        <v>505.49999999999989</v>
      </c>
      <c r="K53" s="31">
        <v>493</v>
      </c>
      <c r="L53" s="31">
        <v>481.9</v>
      </c>
      <c r="M53" s="31">
        <v>68.048310000000001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667.85</v>
      </c>
      <c r="D54" s="40">
        <v>672.2166666666667</v>
      </c>
      <c r="E54" s="40">
        <v>660.63333333333344</v>
      </c>
      <c r="F54" s="40">
        <v>653.41666666666674</v>
      </c>
      <c r="G54" s="40">
        <v>641.83333333333348</v>
      </c>
      <c r="H54" s="40">
        <v>679.43333333333339</v>
      </c>
      <c r="I54" s="40">
        <v>691.01666666666665</v>
      </c>
      <c r="J54" s="40">
        <v>698.23333333333335</v>
      </c>
      <c r="K54" s="31">
        <v>683.8</v>
      </c>
      <c r="L54" s="31">
        <v>665</v>
      </c>
      <c r="M54" s="31">
        <v>204.922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355.45</v>
      </c>
      <c r="D55" s="40">
        <v>357.11666666666662</v>
      </c>
      <c r="E55" s="40">
        <v>352.13333333333321</v>
      </c>
      <c r="F55" s="40">
        <v>348.81666666666661</v>
      </c>
      <c r="G55" s="40">
        <v>343.8333333333332</v>
      </c>
      <c r="H55" s="40">
        <v>360.43333333333322</v>
      </c>
      <c r="I55" s="40">
        <v>365.41666666666669</v>
      </c>
      <c r="J55" s="40">
        <v>368.73333333333323</v>
      </c>
      <c r="K55" s="31">
        <v>362.1</v>
      </c>
      <c r="L55" s="31">
        <v>353.8</v>
      </c>
      <c r="M55" s="31">
        <v>16.39254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1201.1500000000001</v>
      </c>
      <c r="D56" s="40">
        <v>1205</v>
      </c>
      <c r="E56" s="40">
        <v>1191</v>
      </c>
      <c r="F56" s="40">
        <v>1180.8499999999999</v>
      </c>
      <c r="G56" s="40">
        <v>1166.8499999999999</v>
      </c>
      <c r="H56" s="40">
        <v>1215.1500000000001</v>
      </c>
      <c r="I56" s="40">
        <v>1229.1500000000001</v>
      </c>
      <c r="J56" s="40">
        <v>1239.3000000000002</v>
      </c>
      <c r="K56" s="31">
        <v>1219</v>
      </c>
      <c r="L56" s="31">
        <v>1194.8499999999999</v>
      </c>
      <c r="M56" s="31">
        <v>0.68988000000000005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14272</v>
      </c>
      <c r="D57" s="40">
        <v>14297.016666666668</v>
      </c>
      <c r="E57" s="40">
        <v>14165.033333333336</v>
      </c>
      <c r="F57" s="40">
        <v>14058.066666666668</v>
      </c>
      <c r="G57" s="40">
        <v>13926.083333333336</v>
      </c>
      <c r="H57" s="40">
        <v>14403.983333333337</v>
      </c>
      <c r="I57" s="40">
        <v>14535.966666666671</v>
      </c>
      <c r="J57" s="40">
        <v>14642.933333333338</v>
      </c>
      <c r="K57" s="31">
        <v>14429</v>
      </c>
      <c r="L57" s="31">
        <v>14190.05</v>
      </c>
      <c r="M57" s="31">
        <v>0.18720000000000001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4061.4</v>
      </c>
      <c r="D58" s="40">
        <v>4055</v>
      </c>
      <c r="E58" s="40">
        <v>4022.1</v>
      </c>
      <c r="F58" s="40">
        <v>3982.7999999999997</v>
      </c>
      <c r="G58" s="40">
        <v>3949.8999999999996</v>
      </c>
      <c r="H58" s="40">
        <v>4094.3</v>
      </c>
      <c r="I58" s="40">
        <v>4127.2</v>
      </c>
      <c r="J58" s="40">
        <v>4166.5</v>
      </c>
      <c r="K58" s="31">
        <v>4087.9</v>
      </c>
      <c r="L58" s="31">
        <v>4015.7</v>
      </c>
      <c r="M58" s="31">
        <v>2.3628300000000002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829.95</v>
      </c>
      <c r="D59" s="40">
        <v>832.5</v>
      </c>
      <c r="E59" s="40">
        <v>824.95</v>
      </c>
      <c r="F59" s="40">
        <v>819.95</v>
      </c>
      <c r="G59" s="40">
        <v>812.40000000000009</v>
      </c>
      <c r="H59" s="40">
        <v>837.5</v>
      </c>
      <c r="I59" s="40">
        <v>845.05</v>
      </c>
      <c r="J59" s="40">
        <v>850.05</v>
      </c>
      <c r="K59" s="31">
        <v>840.05</v>
      </c>
      <c r="L59" s="31">
        <v>827.5</v>
      </c>
      <c r="M59" s="31">
        <v>1.9637899999999999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555.35</v>
      </c>
      <c r="D60" s="40">
        <v>554.9</v>
      </c>
      <c r="E60" s="40">
        <v>551.5</v>
      </c>
      <c r="F60" s="40">
        <v>547.65</v>
      </c>
      <c r="G60" s="40">
        <v>544.25</v>
      </c>
      <c r="H60" s="40">
        <v>558.75</v>
      </c>
      <c r="I60" s="40">
        <v>562.14999999999986</v>
      </c>
      <c r="J60" s="40">
        <v>566</v>
      </c>
      <c r="K60" s="31">
        <v>558.29999999999995</v>
      </c>
      <c r="L60" s="31">
        <v>551.04999999999995</v>
      </c>
      <c r="M60" s="31">
        <v>14.34803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157.75</v>
      </c>
      <c r="D61" s="40">
        <v>158.19999999999999</v>
      </c>
      <c r="E61" s="40">
        <v>155.24999999999997</v>
      </c>
      <c r="F61" s="40">
        <v>152.74999999999997</v>
      </c>
      <c r="G61" s="40">
        <v>149.79999999999995</v>
      </c>
      <c r="H61" s="40">
        <v>160.69999999999999</v>
      </c>
      <c r="I61" s="40">
        <v>163.65000000000003</v>
      </c>
      <c r="J61" s="40">
        <v>166.15</v>
      </c>
      <c r="K61" s="31">
        <v>161.15</v>
      </c>
      <c r="L61" s="31">
        <v>155.69999999999999</v>
      </c>
      <c r="M61" s="31">
        <v>179.90305000000001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135.75</v>
      </c>
      <c r="D62" s="40">
        <v>135.56666666666666</v>
      </c>
      <c r="E62" s="40">
        <v>134.68333333333334</v>
      </c>
      <c r="F62" s="40">
        <v>133.61666666666667</v>
      </c>
      <c r="G62" s="40">
        <v>132.73333333333335</v>
      </c>
      <c r="H62" s="40">
        <v>136.63333333333333</v>
      </c>
      <c r="I62" s="40">
        <v>137.51666666666665</v>
      </c>
      <c r="J62" s="40">
        <v>138.58333333333331</v>
      </c>
      <c r="K62" s="31">
        <v>136.44999999999999</v>
      </c>
      <c r="L62" s="31">
        <v>134.5</v>
      </c>
      <c r="M62" s="31">
        <v>3.9547300000000001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577.1</v>
      </c>
      <c r="D63" s="40">
        <v>575.93333333333339</v>
      </c>
      <c r="E63" s="40">
        <v>568.06666666666683</v>
      </c>
      <c r="F63" s="40">
        <v>559.03333333333342</v>
      </c>
      <c r="G63" s="40">
        <v>551.16666666666686</v>
      </c>
      <c r="H63" s="40">
        <v>584.96666666666681</v>
      </c>
      <c r="I63" s="40">
        <v>592.83333333333337</v>
      </c>
      <c r="J63" s="40">
        <v>601.86666666666679</v>
      </c>
      <c r="K63" s="31">
        <v>583.79999999999995</v>
      </c>
      <c r="L63" s="31">
        <v>566.9</v>
      </c>
      <c r="M63" s="31">
        <v>14.670680000000001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951.8</v>
      </c>
      <c r="D64" s="40">
        <v>948.31666666666661</v>
      </c>
      <c r="E64" s="40">
        <v>943.48333333333323</v>
      </c>
      <c r="F64" s="40">
        <v>935.16666666666663</v>
      </c>
      <c r="G64" s="40">
        <v>930.33333333333326</v>
      </c>
      <c r="H64" s="40">
        <v>956.63333333333321</v>
      </c>
      <c r="I64" s="40">
        <v>961.4666666666667</v>
      </c>
      <c r="J64" s="40">
        <v>969.78333333333319</v>
      </c>
      <c r="K64" s="31">
        <v>953.15</v>
      </c>
      <c r="L64" s="31">
        <v>940</v>
      </c>
      <c r="M64" s="31">
        <v>16.004570000000001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155.35</v>
      </c>
      <c r="D65" s="40">
        <v>155.20000000000002</v>
      </c>
      <c r="E65" s="40">
        <v>153.75000000000003</v>
      </c>
      <c r="F65" s="40">
        <v>152.15</v>
      </c>
      <c r="G65" s="40">
        <v>150.70000000000002</v>
      </c>
      <c r="H65" s="40">
        <v>156.80000000000004</v>
      </c>
      <c r="I65" s="40">
        <v>158.25000000000003</v>
      </c>
      <c r="J65" s="40">
        <v>159.85000000000005</v>
      </c>
      <c r="K65" s="31">
        <v>156.65</v>
      </c>
      <c r="L65" s="31">
        <v>153.6</v>
      </c>
      <c r="M65" s="31">
        <v>8.6881799999999991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149.15</v>
      </c>
      <c r="D66" s="40">
        <v>148.43333333333334</v>
      </c>
      <c r="E66" s="40">
        <v>147.01666666666668</v>
      </c>
      <c r="F66" s="40">
        <v>144.88333333333335</v>
      </c>
      <c r="G66" s="40">
        <v>143.4666666666667</v>
      </c>
      <c r="H66" s="40">
        <v>150.56666666666666</v>
      </c>
      <c r="I66" s="40">
        <v>151.98333333333329</v>
      </c>
      <c r="J66" s="40">
        <v>154.11666666666665</v>
      </c>
      <c r="K66" s="31">
        <v>149.85</v>
      </c>
      <c r="L66" s="31">
        <v>146.30000000000001</v>
      </c>
      <c r="M66" s="31">
        <v>78.730339999999998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5136.1000000000004</v>
      </c>
      <c r="D67" s="40">
        <v>5144.1833333333334</v>
      </c>
      <c r="E67" s="40">
        <v>5073.9666666666672</v>
      </c>
      <c r="F67" s="40">
        <v>5011.8333333333339</v>
      </c>
      <c r="G67" s="40">
        <v>4941.6166666666677</v>
      </c>
      <c r="H67" s="40">
        <v>5206.3166666666666</v>
      </c>
      <c r="I67" s="40">
        <v>5276.5333333333319</v>
      </c>
      <c r="J67" s="40">
        <v>5338.6666666666661</v>
      </c>
      <c r="K67" s="31">
        <v>5214.3999999999996</v>
      </c>
      <c r="L67" s="31">
        <v>5082.05</v>
      </c>
      <c r="M67" s="31">
        <v>3.0605899999999999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1705.8</v>
      </c>
      <c r="D68" s="40">
        <v>1714.55</v>
      </c>
      <c r="E68" s="40">
        <v>1691.3</v>
      </c>
      <c r="F68" s="40">
        <v>1676.8</v>
      </c>
      <c r="G68" s="40">
        <v>1653.55</v>
      </c>
      <c r="H68" s="40">
        <v>1729.05</v>
      </c>
      <c r="I68" s="40">
        <v>1752.3</v>
      </c>
      <c r="J68" s="40">
        <v>1766.8</v>
      </c>
      <c r="K68" s="31">
        <v>1737.8</v>
      </c>
      <c r="L68" s="31">
        <v>1700.05</v>
      </c>
      <c r="M68" s="31">
        <v>5.7105600000000001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735.85</v>
      </c>
      <c r="D69" s="40">
        <v>731.94999999999993</v>
      </c>
      <c r="E69" s="40">
        <v>721.89999999999986</v>
      </c>
      <c r="F69" s="40">
        <v>707.94999999999993</v>
      </c>
      <c r="G69" s="40">
        <v>697.89999999999986</v>
      </c>
      <c r="H69" s="40">
        <v>745.89999999999986</v>
      </c>
      <c r="I69" s="40">
        <v>755.94999999999982</v>
      </c>
      <c r="J69" s="40">
        <v>769.89999999999986</v>
      </c>
      <c r="K69" s="31">
        <v>742</v>
      </c>
      <c r="L69" s="31">
        <v>718</v>
      </c>
      <c r="M69" s="31">
        <v>25.06155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789.1</v>
      </c>
      <c r="D70" s="40">
        <v>787.31666666666672</v>
      </c>
      <c r="E70" s="40">
        <v>780.93333333333339</v>
      </c>
      <c r="F70" s="40">
        <v>772.76666666666665</v>
      </c>
      <c r="G70" s="40">
        <v>766.38333333333333</v>
      </c>
      <c r="H70" s="40">
        <v>795.48333333333346</v>
      </c>
      <c r="I70" s="40">
        <v>801.8666666666669</v>
      </c>
      <c r="J70" s="40">
        <v>810.03333333333353</v>
      </c>
      <c r="K70" s="31">
        <v>793.7</v>
      </c>
      <c r="L70" s="31">
        <v>779.15</v>
      </c>
      <c r="M70" s="31">
        <v>3.1753100000000001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485.85</v>
      </c>
      <c r="D71" s="40">
        <v>483.41666666666669</v>
      </c>
      <c r="E71" s="40">
        <v>477.43333333333339</v>
      </c>
      <c r="F71" s="40">
        <v>469.01666666666671</v>
      </c>
      <c r="G71" s="40">
        <v>463.03333333333342</v>
      </c>
      <c r="H71" s="40">
        <v>491.83333333333337</v>
      </c>
      <c r="I71" s="40">
        <v>497.81666666666661</v>
      </c>
      <c r="J71" s="40">
        <v>506.23333333333335</v>
      </c>
      <c r="K71" s="31">
        <v>489.4</v>
      </c>
      <c r="L71" s="31">
        <v>475</v>
      </c>
      <c r="M71" s="31">
        <v>10.07349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1041.55</v>
      </c>
      <c r="D72" s="40">
        <v>1044</v>
      </c>
      <c r="E72" s="40">
        <v>1030.55</v>
      </c>
      <c r="F72" s="40">
        <v>1019.55</v>
      </c>
      <c r="G72" s="40">
        <v>1006.0999999999999</v>
      </c>
      <c r="H72" s="40">
        <v>1055</v>
      </c>
      <c r="I72" s="40">
        <v>1068.4499999999998</v>
      </c>
      <c r="J72" s="40">
        <v>1079.45</v>
      </c>
      <c r="K72" s="31">
        <v>1057.45</v>
      </c>
      <c r="L72" s="31">
        <v>1033</v>
      </c>
      <c r="M72" s="31">
        <v>6.4304500000000004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334.7</v>
      </c>
      <c r="D73" s="40">
        <v>333.93333333333334</v>
      </c>
      <c r="E73" s="40">
        <v>330.36666666666667</v>
      </c>
      <c r="F73" s="40">
        <v>326.03333333333336</v>
      </c>
      <c r="G73" s="40">
        <v>322.4666666666667</v>
      </c>
      <c r="H73" s="40">
        <v>338.26666666666665</v>
      </c>
      <c r="I73" s="40">
        <v>341.83333333333337</v>
      </c>
      <c r="J73" s="40">
        <v>346.16666666666663</v>
      </c>
      <c r="K73" s="31">
        <v>337.5</v>
      </c>
      <c r="L73" s="31">
        <v>329.6</v>
      </c>
      <c r="M73" s="31">
        <v>56.734749999999998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640.65</v>
      </c>
      <c r="D74" s="40">
        <v>639.06666666666661</v>
      </c>
      <c r="E74" s="40">
        <v>635.58333333333326</v>
      </c>
      <c r="F74" s="40">
        <v>630.51666666666665</v>
      </c>
      <c r="G74" s="40">
        <v>627.0333333333333</v>
      </c>
      <c r="H74" s="40">
        <v>644.13333333333321</v>
      </c>
      <c r="I74" s="40">
        <v>647.61666666666656</v>
      </c>
      <c r="J74" s="40">
        <v>652.68333333333317</v>
      </c>
      <c r="K74" s="31">
        <v>642.54999999999995</v>
      </c>
      <c r="L74" s="31">
        <v>634</v>
      </c>
      <c r="M74" s="31">
        <v>12.627689999999999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2297</v>
      </c>
      <c r="D75" s="40">
        <v>2304.9</v>
      </c>
      <c r="E75" s="40">
        <v>2276.8000000000002</v>
      </c>
      <c r="F75" s="40">
        <v>2256.6</v>
      </c>
      <c r="G75" s="40">
        <v>2228.5</v>
      </c>
      <c r="H75" s="40">
        <v>2325.1000000000004</v>
      </c>
      <c r="I75" s="40">
        <v>2353.1999999999998</v>
      </c>
      <c r="J75" s="40">
        <v>2373.4000000000005</v>
      </c>
      <c r="K75" s="31">
        <v>2333</v>
      </c>
      <c r="L75" s="31">
        <v>2284.6999999999998</v>
      </c>
      <c r="M75" s="31">
        <v>2.27041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2360.4499999999998</v>
      </c>
      <c r="D76" s="40">
        <v>2368.1666666666665</v>
      </c>
      <c r="E76" s="40">
        <v>2329.9333333333329</v>
      </c>
      <c r="F76" s="40">
        <v>2299.4166666666665</v>
      </c>
      <c r="G76" s="40">
        <v>2261.1833333333329</v>
      </c>
      <c r="H76" s="40">
        <v>2398.6833333333329</v>
      </c>
      <c r="I76" s="40">
        <v>2436.9166666666665</v>
      </c>
      <c r="J76" s="40">
        <v>2467.4333333333329</v>
      </c>
      <c r="K76" s="31">
        <v>2406.4</v>
      </c>
      <c r="L76" s="31">
        <v>2337.65</v>
      </c>
      <c r="M76" s="31">
        <v>8.8404299999999996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199.25</v>
      </c>
      <c r="D77" s="40">
        <v>200.43333333333331</v>
      </c>
      <c r="E77" s="40">
        <v>196.81666666666661</v>
      </c>
      <c r="F77" s="40">
        <v>194.3833333333333</v>
      </c>
      <c r="G77" s="40">
        <v>190.76666666666659</v>
      </c>
      <c r="H77" s="40">
        <v>202.86666666666662</v>
      </c>
      <c r="I77" s="40">
        <v>206.48333333333335</v>
      </c>
      <c r="J77" s="40">
        <v>208.91666666666663</v>
      </c>
      <c r="K77" s="31">
        <v>204.05</v>
      </c>
      <c r="L77" s="31">
        <v>198</v>
      </c>
      <c r="M77" s="31">
        <v>8.3938799999999993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5085.05</v>
      </c>
      <c r="D78" s="40">
        <v>5118.7</v>
      </c>
      <c r="E78" s="40">
        <v>5014.3999999999996</v>
      </c>
      <c r="F78" s="40">
        <v>4943.75</v>
      </c>
      <c r="G78" s="40">
        <v>4839.45</v>
      </c>
      <c r="H78" s="40">
        <v>5189.3499999999995</v>
      </c>
      <c r="I78" s="40">
        <v>5293.6500000000005</v>
      </c>
      <c r="J78" s="40">
        <v>5364.2999999999993</v>
      </c>
      <c r="K78" s="31">
        <v>5223</v>
      </c>
      <c r="L78" s="31">
        <v>5048.05</v>
      </c>
      <c r="M78" s="31">
        <v>6.7082499999999996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4310.3500000000004</v>
      </c>
      <c r="D79" s="40">
        <v>4328.0999999999995</v>
      </c>
      <c r="E79" s="40">
        <v>4256.2999999999993</v>
      </c>
      <c r="F79" s="40">
        <v>4202.25</v>
      </c>
      <c r="G79" s="40">
        <v>4130.45</v>
      </c>
      <c r="H79" s="40">
        <v>4382.1499999999987</v>
      </c>
      <c r="I79" s="40">
        <v>4453.95</v>
      </c>
      <c r="J79" s="40">
        <v>4507.9999999999982</v>
      </c>
      <c r="K79" s="31">
        <v>4399.8999999999996</v>
      </c>
      <c r="L79" s="31">
        <v>4274.05</v>
      </c>
      <c r="M79" s="31">
        <v>3.7881800000000001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4082.25</v>
      </c>
      <c r="D80" s="40">
        <v>4108.5999999999995</v>
      </c>
      <c r="E80" s="40">
        <v>4023.6999999999989</v>
      </c>
      <c r="F80" s="40">
        <v>3965.1499999999996</v>
      </c>
      <c r="G80" s="40">
        <v>3880.2499999999991</v>
      </c>
      <c r="H80" s="40">
        <v>4167.1499999999987</v>
      </c>
      <c r="I80" s="40">
        <v>4252.0499999999984</v>
      </c>
      <c r="J80" s="40">
        <v>4310.5999999999985</v>
      </c>
      <c r="K80" s="31">
        <v>4193.5</v>
      </c>
      <c r="L80" s="31">
        <v>4050.05</v>
      </c>
      <c r="M80" s="31">
        <v>3.03748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4911.3</v>
      </c>
      <c r="D81" s="40">
        <v>4904.2</v>
      </c>
      <c r="E81" s="40">
        <v>4868.3999999999996</v>
      </c>
      <c r="F81" s="40">
        <v>4825.5</v>
      </c>
      <c r="G81" s="40">
        <v>4789.7</v>
      </c>
      <c r="H81" s="40">
        <v>4947.0999999999995</v>
      </c>
      <c r="I81" s="40">
        <v>4982.9000000000005</v>
      </c>
      <c r="J81" s="40">
        <v>5025.7999999999993</v>
      </c>
      <c r="K81" s="31">
        <v>4940</v>
      </c>
      <c r="L81" s="31">
        <v>4861.3</v>
      </c>
      <c r="M81" s="31">
        <v>5.0002899999999997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2800</v>
      </c>
      <c r="D82" s="40">
        <v>2795.1333333333332</v>
      </c>
      <c r="E82" s="40">
        <v>2767.1166666666663</v>
      </c>
      <c r="F82" s="40">
        <v>2734.2333333333331</v>
      </c>
      <c r="G82" s="40">
        <v>2706.2166666666662</v>
      </c>
      <c r="H82" s="40">
        <v>2828.0166666666664</v>
      </c>
      <c r="I82" s="40">
        <v>2856.0333333333328</v>
      </c>
      <c r="J82" s="40">
        <v>2888.9166666666665</v>
      </c>
      <c r="K82" s="31">
        <v>2823.15</v>
      </c>
      <c r="L82" s="31">
        <v>2762.25</v>
      </c>
      <c r="M82" s="31">
        <v>6.1604900000000002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581.85</v>
      </c>
      <c r="D83" s="40">
        <v>582.06666666666672</v>
      </c>
      <c r="E83" s="40">
        <v>576.78333333333342</v>
      </c>
      <c r="F83" s="40">
        <v>571.7166666666667</v>
      </c>
      <c r="G83" s="40">
        <v>566.43333333333339</v>
      </c>
      <c r="H83" s="40">
        <v>587.13333333333344</v>
      </c>
      <c r="I83" s="40">
        <v>592.41666666666674</v>
      </c>
      <c r="J83" s="40">
        <v>597.48333333333346</v>
      </c>
      <c r="K83" s="31">
        <v>587.35</v>
      </c>
      <c r="L83" s="31">
        <v>577</v>
      </c>
      <c r="M83" s="31">
        <v>4.6300100000000004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1601.35</v>
      </c>
      <c r="D84" s="40">
        <v>1603.75</v>
      </c>
      <c r="E84" s="40">
        <v>1587.6</v>
      </c>
      <c r="F84" s="40">
        <v>1573.85</v>
      </c>
      <c r="G84" s="40">
        <v>1557.6999999999998</v>
      </c>
      <c r="H84" s="40">
        <v>1617.5</v>
      </c>
      <c r="I84" s="40">
        <v>1633.65</v>
      </c>
      <c r="J84" s="40">
        <v>1647.4</v>
      </c>
      <c r="K84" s="31">
        <v>1619.9</v>
      </c>
      <c r="L84" s="31">
        <v>1590</v>
      </c>
      <c r="M84" s="31">
        <v>0.43282999999999999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1383.25</v>
      </c>
      <c r="D85" s="40">
        <v>1388.2666666666667</v>
      </c>
      <c r="E85" s="40">
        <v>1368.5333333333333</v>
      </c>
      <c r="F85" s="40">
        <v>1353.8166666666666</v>
      </c>
      <c r="G85" s="40">
        <v>1334.0833333333333</v>
      </c>
      <c r="H85" s="40">
        <v>1402.9833333333333</v>
      </c>
      <c r="I85" s="40">
        <v>1422.7166666666665</v>
      </c>
      <c r="J85" s="40">
        <v>1437.4333333333334</v>
      </c>
      <c r="K85" s="31">
        <v>1408</v>
      </c>
      <c r="L85" s="31">
        <v>1373.55</v>
      </c>
      <c r="M85" s="31">
        <v>10.60529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183</v>
      </c>
      <c r="D86" s="40">
        <v>183.4</v>
      </c>
      <c r="E86" s="40">
        <v>180.75</v>
      </c>
      <c r="F86" s="40">
        <v>178.5</v>
      </c>
      <c r="G86" s="40">
        <v>175.85</v>
      </c>
      <c r="H86" s="40">
        <v>185.65</v>
      </c>
      <c r="I86" s="40">
        <v>188.30000000000004</v>
      </c>
      <c r="J86" s="40">
        <v>190.55</v>
      </c>
      <c r="K86" s="31">
        <v>186.05</v>
      </c>
      <c r="L86" s="31">
        <v>181.15</v>
      </c>
      <c r="M86" s="31">
        <v>68.851659999999995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83.1</v>
      </c>
      <c r="D87" s="40">
        <v>82.600000000000009</v>
      </c>
      <c r="E87" s="40">
        <v>81.750000000000014</v>
      </c>
      <c r="F87" s="40">
        <v>80.400000000000006</v>
      </c>
      <c r="G87" s="40">
        <v>79.550000000000011</v>
      </c>
      <c r="H87" s="40">
        <v>83.950000000000017</v>
      </c>
      <c r="I87" s="40">
        <v>84.800000000000011</v>
      </c>
      <c r="J87" s="40">
        <v>86.15000000000002</v>
      </c>
      <c r="K87" s="31">
        <v>83.45</v>
      </c>
      <c r="L87" s="31">
        <v>81.25</v>
      </c>
      <c r="M87" s="31">
        <v>90.850809999999996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280.60000000000002</v>
      </c>
      <c r="D88" s="40">
        <v>279.31666666666666</v>
      </c>
      <c r="E88" s="40">
        <v>275.33333333333331</v>
      </c>
      <c r="F88" s="40">
        <v>270.06666666666666</v>
      </c>
      <c r="G88" s="40">
        <v>266.08333333333331</v>
      </c>
      <c r="H88" s="40">
        <v>284.58333333333331</v>
      </c>
      <c r="I88" s="40">
        <v>288.56666666666666</v>
      </c>
      <c r="J88" s="40">
        <v>293.83333333333331</v>
      </c>
      <c r="K88" s="31">
        <v>283.3</v>
      </c>
      <c r="L88" s="31">
        <v>274.05</v>
      </c>
      <c r="M88" s="31">
        <v>37.02093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145.1</v>
      </c>
      <c r="D89" s="40">
        <v>145.20000000000002</v>
      </c>
      <c r="E89" s="40">
        <v>143.90000000000003</v>
      </c>
      <c r="F89" s="40">
        <v>142.70000000000002</v>
      </c>
      <c r="G89" s="40">
        <v>141.40000000000003</v>
      </c>
      <c r="H89" s="40">
        <v>146.40000000000003</v>
      </c>
      <c r="I89" s="40">
        <v>147.70000000000005</v>
      </c>
      <c r="J89" s="40">
        <v>148.90000000000003</v>
      </c>
      <c r="K89" s="31">
        <v>146.5</v>
      </c>
      <c r="L89" s="31">
        <v>144</v>
      </c>
      <c r="M89" s="31">
        <v>84.787629999999993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30.5</v>
      </c>
      <c r="D90" s="40">
        <v>30.466666666666669</v>
      </c>
      <c r="E90" s="40">
        <v>30.133333333333336</v>
      </c>
      <c r="F90" s="40">
        <v>29.766666666666669</v>
      </c>
      <c r="G90" s="40">
        <v>29.433333333333337</v>
      </c>
      <c r="H90" s="40">
        <v>30.833333333333336</v>
      </c>
      <c r="I90" s="40">
        <v>31.166666666666664</v>
      </c>
      <c r="J90" s="40">
        <v>31.533333333333335</v>
      </c>
      <c r="K90" s="31">
        <v>30.8</v>
      </c>
      <c r="L90" s="31">
        <v>30.1</v>
      </c>
      <c r="M90" s="31">
        <v>50.860750000000003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3949.5</v>
      </c>
      <c r="D91" s="40">
        <v>3965.1833333333329</v>
      </c>
      <c r="E91" s="40">
        <v>3922.3666666666659</v>
      </c>
      <c r="F91" s="40">
        <v>3895.2333333333331</v>
      </c>
      <c r="G91" s="40">
        <v>3852.4166666666661</v>
      </c>
      <c r="H91" s="40">
        <v>3992.3166666666657</v>
      </c>
      <c r="I91" s="40">
        <v>4035.1333333333323</v>
      </c>
      <c r="J91" s="40">
        <v>4062.2666666666655</v>
      </c>
      <c r="K91" s="31">
        <v>4008</v>
      </c>
      <c r="L91" s="31">
        <v>3938.05</v>
      </c>
      <c r="M91" s="31">
        <v>1.0343500000000001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520.15</v>
      </c>
      <c r="D92" s="40">
        <v>522.81666666666672</v>
      </c>
      <c r="E92" s="40">
        <v>515.63333333333344</v>
      </c>
      <c r="F92" s="40">
        <v>511.11666666666667</v>
      </c>
      <c r="G92" s="40">
        <v>503.93333333333339</v>
      </c>
      <c r="H92" s="40">
        <v>527.33333333333348</v>
      </c>
      <c r="I92" s="40">
        <v>534.51666666666665</v>
      </c>
      <c r="J92" s="40">
        <v>539.03333333333353</v>
      </c>
      <c r="K92" s="31">
        <v>530</v>
      </c>
      <c r="L92" s="31">
        <v>518.29999999999995</v>
      </c>
      <c r="M92" s="31">
        <v>14.10873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660.15</v>
      </c>
      <c r="D93" s="40">
        <v>662.05000000000007</v>
      </c>
      <c r="E93" s="40">
        <v>656.10000000000014</v>
      </c>
      <c r="F93" s="40">
        <v>652.05000000000007</v>
      </c>
      <c r="G93" s="40">
        <v>646.10000000000014</v>
      </c>
      <c r="H93" s="40">
        <v>666.10000000000014</v>
      </c>
      <c r="I93" s="40">
        <v>672.05000000000018</v>
      </c>
      <c r="J93" s="40">
        <v>676.10000000000014</v>
      </c>
      <c r="K93" s="31">
        <v>668</v>
      </c>
      <c r="L93" s="31">
        <v>658</v>
      </c>
      <c r="M93" s="31">
        <v>0.82382999999999995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1109.1500000000001</v>
      </c>
      <c r="D94" s="40">
        <v>1112.3333333333333</v>
      </c>
      <c r="E94" s="40">
        <v>1097.7666666666664</v>
      </c>
      <c r="F94" s="40">
        <v>1086.3833333333332</v>
      </c>
      <c r="G94" s="40">
        <v>1071.8166666666664</v>
      </c>
      <c r="H94" s="40">
        <v>1123.7166666666665</v>
      </c>
      <c r="I94" s="40">
        <v>1138.2833333333335</v>
      </c>
      <c r="J94" s="40">
        <v>1149.6666666666665</v>
      </c>
      <c r="K94" s="31">
        <v>1126.9000000000001</v>
      </c>
      <c r="L94" s="31">
        <v>1100.95</v>
      </c>
      <c r="M94" s="31">
        <v>10.15437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562.20000000000005</v>
      </c>
      <c r="D95" s="40">
        <v>564.6</v>
      </c>
      <c r="E95" s="40">
        <v>557.6</v>
      </c>
      <c r="F95" s="40">
        <v>553</v>
      </c>
      <c r="G95" s="40">
        <v>546</v>
      </c>
      <c r="H95" s="40">
        <v>569.20000000000005</v>
      </c>
      <c r="I95" s="40">
        <v>576.20000000000005</v>
      </c>
      <c r="J95" s="40">
        <v>580.80000000000007</v>
      </c>
      <c r="K95" s="31">
        <v>571.6</v>
      </c>
      <c r="L95" s="31">
        <v>560</v>
      </c>
      <c r="M95" s="31">
        <v>5.7098599999999999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1583.15</v>
      </c>
      <c r="D96" s="40">
        <v>1581.05</v>
      </c>
      <c r="E96" s="40">
        <v>1567.1</v>
      </c>
      <c r="F96" s="40">
        <v>1551.05</v>
      </c>
      <c r="G96" s="40">
        <v>1537.1</v>
      </c>
      <c r="H96" s="40">
        <v>1597.1</v>
      </c>
      <c r="I96" s="40">
        <v>1611.0500000000002</v>
      </c>
      <c r="J96" s="40">
        <v>1627.1</v>
      </c>
      <c r="K96" s="31">
        <v>1595</v>
      </c>
      <c r="L96" s="31">
        <v>1565</v>
      </c>
      <c r="M96" s="31">
        <v>3.32605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1576.7</v>
      </c>
      <c r="D97" s="40">
        <v>1579.25</v>
      </c>
      <c r="E97" s="40">
        <v>1549.85</v>
      </c>
      <c r="F97" s="40">
        <v>1523</v>
      </c>
      <c r="G97" s="40">
        <v>1493.6</v>
      </c>
      <c r="H97" s="40">
        <v>1606.1</v>
      </c>
      <c r="I97" s="40">
        <v>1635.5</v>
      </c>
      <c r="J97" s="40">
        <v>1662.35</v>
      </c>
      <c r="K97" s="31">
        <v>1608.65</v>
      </c>
      <c r="L97" s="31">
        <v>1552.4</v>
      </c>
      <c r="M97" s="31">
        <v>40.781469999999999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689.1</v>
      </c>
      <c r="D98" s="40">
        <v>691.66666666666663</v>
      </c>
      <c r="E98" s="40">
        <v>682.68333333333328</v>
      </c>
      <c r="F98" s="40">
        <v>676.26666666666665</v>
      </c>
      <c r="G98" s="40">
        <v>667.2833333333333</v>
      </c>
      <c r="H98" s="40">
        <v>698.08333333333326</v>
      </c>
      <c r="I98" s="40">
        <v>707.06666666666661</v>
      </c>
      <c r="J98" s="40">
        <v>713.48333333333323</v>
      </c>
      <c r="K98" s="31">
        <v>700.65</v>
      </c>
      <c r="L98" s="31">
        <v>685.25</v>
      </c>
      <c r="M98" s="31">
        <v>9.4008500000000002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348.15</v>
      </c>
      <c r="D99" s="40">
        <v>347.01666666666665</v>
      </c>
      <c r="E99" s="40">
        <v>344.13333333333333</v>
      </c>
      <c r="F99" s="40">
        <v>340.11666666666667</v>
      </c>
      <c r="G99" s="40">
        <v>337.23333333333335</v>
      </c>
      <c r="H99" s="40">
        <v>351.0333333333333</v>
      </c>
      <c r="I99" s="40">
        <v>353.91666666666663</v>
      </c>
      <c r="J99" s="40">
        <v>357.93333333333328</v>
      </c>
      <c r="K99" s="31">
        <v>349.9</v>
      </c>
      <c r="L99" s="31">
        <v>343</v>
      </c>
      <c r="M99" s="31">
        <v>2.6243099999999999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1188.8</v>
      </c>
      <c r="D100" s="40">
        <v>1182.3333333333333</v>
      </c>
      <c r="E100" s="40">
        <v>1173.5166666666664</v>
      </c>
      <c r="F100" s="40">
        <v>1158.2333333333331</v>
      </c>
      <c r="G100" s="40">
        <v>1149.4166666666663</v>
      </c>
      <c r="H100" s="40">
        <v>1197.6166666666666</v>
      </c>
      <c r="I100" s="40">
        <v>1206.4333333333336</v>
      </c>
      <c r="J100" s="40">
        <v>1221.7166666666667</v>
      </c>
      <c r="K100" s="31">
        <v>1191.1500000000001</v>
      </c>
      <c r="L100" s="31">
        <v>1167.05</v>
      </c>
      <c r="M100" s="31">
        <v>31.185179999999999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3267.65</v>
      </c>
      <c r="D101" s="40">
        <v>3230.7999999999997</v>
      </c>
      <c r="E101" s="40">
        <v>3162.5999999999995</v>
      </c>
      <c r="F101" s="40">
        <v>3057.5499999999997</v>
      </c>
      <c r="G101" s="40">
        <v>2989.3499999999995</v>
      </c>
      <c r="H101" s="40">
        <v>3335.8499999999995</v>
      </c>
      <c r="I101" s="40">
        <v>3404.0499999999993</v>
      </c>
      <c r="J101" s="40">
        <v>3509.0999999999995</v>
      </c>
      <c r="K101" s="31">
        <v>3299</v>
      </c>
      <c r="L101" s="31">
        <v>3125.75</v>
      </c>
      <c r="M101" s="31">
        <v>8.17014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1576.4</v>
      </c>
      <c r="D102" s="40">
        <v>1574.1666666666667</v>
      </c>
      <c r="E102" s="40">
        <v>1567.8333333333335</v>
      </c>
      <c r="F102" s="40">
        <v>1559.2666666666667</v>
      </c>
      <c r="G102" s="40">
        <v>1552.9333333333334</v>
      </c>
      <c r="H102" s="40">
        <v>1582.7333333333336</v>
      </c>
      <c r="I102" s="40">
        <v>1589.0666666666671</v>
      </c>
      <c r="J102" s="40">
        <v>1597.6333333333337</v>
      </c>
      <c r="K102" s="31">
        <v>1580.5</v>
      </c>
      <c r="L102" s="31">
        <v>1565.6</v>
      </c>
      <c r="M102" s="31">
        <v>33.620399999999997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743.65</v>
      </c>
      <c r="D103" s="40">
        <v>741.5</v>
      </c>
      <c r="E103" s="40">
        <v>736</v>
      </c>
      <c r="F103" s="40">
        <v>728.35</v>
      </c>
      <c r="G103" s="40">
        <v>722.85</v>
      </c>
      <c r="H103" s="40">
        <v>749.15</v>
      </c>
      <c r="I103" s="40">
        <v>754.65</v>
      </c>
      <c r="J103" s="40">
        <v>762.3</v>
      </c>
      <c r="K103" s="31">
        <v>747</v>
      </c>
      <c r="L103" s="31">
        <v>733.85</v>
      </c>
      <c r="M103" s="31">
        <v>30.706119999999999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1432.65</v>
      </c>
      <c r="D104" s="40">
        <v>1434.9833333333333</v>
      </c>
      <c r="E104" s="40">
        <v>1415.6166666666668</v>
      </c>
      <c r="F104" s="40">
        <v>1398.5833333333335</v>
      </c>
      <c r="G104" s="40">
        <v>1379.2166666666669</v>
      </c>
      <c r="H104" s="40">
        <v>1452.0166666666667</v>
      </c>
      <c r="I104" s="40">
        <v>1471.383333333333</v>
      </c>
      <c r="J104" s="40">
        <v>1488.4166666666665</v>
      </c>
      <c r="K104" s="31">
        <v>1454.35</v>
      </c>
      <c r="L104" s="31">
        <v>1417.95</v>
      </c>
      <c r="M104" s="31">
        <v>10.78326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2798.35</v>
      </c>
      <c r="D105" s="40">
        <v>2796.0499999999997</v>
      </c>
      <c r="E105" s="40">
        <v>2782.2999999999993</v>
      </c>
      <c r="F105" s="40">
        <v>2766.2499999999995</v>
      </c>
      <c r="G105" s="40">
        <v>2752.4999999999991</v>
      </c>
      <c r="H105" s="40">
        <v>2812.0999999999995</v>
      </c>
      <c r="I105" s="40">
        <v>2825.8500000000004</v>
      </c>
      <c r="J105" s="40">
        <v>2841.8999999999996</v>
      </c>
      <c r="K105" s="31">
        <v>2809.8</v>
      </c>
      <c r="L105" s="31">
        <v>2780</v>
      </c>
      <c r="M105" s="31">
        <v>3.4120699999999999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456.3</v>
      </c>
      <c r="D106" s="40">
        <v>459.11666666666673</v>
      </c>
      <c r="E106" s="40">
        <v>452.38333333333344</v>
      </c>
      <c r="F106" s="40">
        <v>448.4666666666667</v>
      </c>
      <c r="G106" s="40">
        <v>441.73333333333341</v>
      </c>
      <c r="H106" s="40">
        <v>463.03333333333347</v>
      </c>
      <c r="I106" s="40">
        <v>469.76666666666671</v>
      </c>
      <c r="J106" s="40">
        <v>473.68333333333351</v>
      </c>
      <c r="K106" s="31">
        <v>465.85</v>
      </c>
      <c r="L106" s="31">
        <v>455.2</v>
      </c>
      <c r="M106" s="31">
        <v>66.893429999999995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1367.95</v>
      </c>
      <c r="D107" s="40">
        <v>1370.6166666666668</v>
      </c>
      <c r="E107" s="40">
        <v>1348.7833333333335</v>
      </c>
      <c r="F107" s="40">
        <v>1329.6166666666668</v>
      </c>
      <c r="G107" s="40">
        <v>1307.7833333333335</v>
      </c>
      <c r="H107" s="40">
        <v>1389.7833333333335</v>
      </c>
      <c r="I107" s="40">
        <v>1411.6166666666666</v>
      </c>
      <c r="J107" s="40">
        <v>1430.7833333333335</v>
      </c>
      <c r="K107" s="31">
        <v>1392.45</v>
      </c>
      <c r="L107" s="31">
        <v>1351.45</v>
      </c>
      <c r="M107" s="31">
        <v>6.6772099999999996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269.85000000000002</v>
      </c>
      <c r="D108" s="40">
        <v>269.06666666666666</v>
      </c>
      <c r="E108" s="40">
        <v>266.88333333333333</v>
      </c>
      <c r="F108" s="40">
        <v>263.91666666666669</v>
      </c>
      <c r="G108" s="40">
        <v>261.73333333333335</v>
      </c>
      <c r="H108" s="40">
        <v>272.0333333333333</v>
      </c>
      <c r="I108" s="40">
        <v>274.21666666666658</v>
      </c>
      <c r="J108" s="40">
        <v>277.18333333333328</v>
      </c>
      <c r="K108" s="31">
        <v>271.25</v>
      </c>
      <c r="L108" s="31">
        <v>266.10000000000002</v>
      </c>
      <c r="M108" s="31">
        <v>33.512740000000001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2800.9</v>
      </c>
      <c r="D109" s="40">
        <v>2792</v>
      </c>
      <c r="E109" s="40">
        <v>2774</v>
      </c>
      <c r="F109" s="40">
        <v>2747.1</v>
      </c>
      <c r="G109" s="40">
        <v>2729.1</v>
      </c>
      <c r="H109" s="40">
        <v>2818.9</v>
      </c>
      <c r="I109" s="40">
        <v>2836.9</v>
      </c>
      <c r="J109" s="40">
        <v>2863.8</v>
      </c>
      <c r="K109" s="31">
        <v>2810</v>
      </c>
      <c r="L109" s="31">
        <v>2765.1</v>
      </c>
      <c r="M109" s="31">
        <v>9.4671099999999999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329.95</v>
      </c>
      <c r="D110" s="40">
        <v>328.26666666666671</v>
      </c>
      <c r="E110" s="40">
        <v>326.03333333333342</v>
      </c>
      <c r="F110" s="40">
        <v>322.11666666666673</v>
      </c>
      <c r="G110" s="40">
        <v>319.88333333333344</v>
      </c>
      <c r="H110" s="40">
        <v>332.18333333333339</v>
      </c>
      <c r="I110" s="40">
        <v>334.41666666666663</v>
      </c>
      <c r="J110" s="40">
        <v>338.33333333333337</v>
      </c>
      <c r="K110" s="31">
        <v>330.5</v>
      </c>
      <c r="L110" s="31">
        <v>324.35000000000002</v>
      </c>
      <c r="M110" s="31">
        <v>6.1144299999999996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2829.3</v>
      </c>
      <c r="D111" s="40">
        <v>2827.85</v>
      </c>
      <c r="E111" s="40">
        <v>2803.7</v>
      </c>
      <c r="F111" s="40">
        <v>2778.1</v>
      </c>
      <c r="G111" s="40">
        <v>2753.95</v>
      </c>
      <c r="H111" s="40">
        <v>2853.45</v>
      </c>
      <c r="I111" s="40">
        <v>2877.6000000000004</v>
      </c>
      <c r="J111" s="40">
        <v>2903.2</v>
      </c>
      <c r="K111" s="31">
        <v>2852</v>
      </c>
      <c r="L111" s="31">
        <v>2802.25</v>
      </c>
      <c r="M111" s="31">
        <v>22.74494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720.95</v>
      </c>
      <c r="D112" s="40">
        <v>719.56666666666661</v>
      </c>
      <c r="E112" s="40">
        <v>716.38333333333321</v>
      </c>
      <c r="F112" s="40">
        <v>711.81666666666661</v>
      </c>
      <c r="G112" s="40">
        <v>708.63333333333321</v>
      </c>
      <c r="H112" s="40">
        <v>724.13333333333321</v>
      </c>
      <c r="I112" s="40">
        <v>727.31666666666661</v>
      </c>
      <c r="J112" s="40">
        <v>731.88333333333321</v>
      </c>
      <c r="K112" s="31">
        <v>722.75</v>
      </c>
      <c r="L112" s="31">
        <v>715</v>
      </c>
      <c r="M112" s="31">
        <v>71.180109999999999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1610.75</v>
      </c>
      <c r="D113" s="40">
        <v>1603.0333333333335</v>
      </c>
      <c r="E113" s="40">
        <v>1588.8166666666671</v>
      </c>
      <c r="F113" s="40">
        <v>1566.8833333333334</v>
      </c>
      <c r="G113" s="40">
        <v>1552.666666666667</v>
      </c>
      <c r="H113" s="40">
        <v>1624.9666666666672</v>
      </c>
      <c r="I113" s="40">
        <v>1639.1833333333338</v>
      </c>
      <c r="J113" s="40">
        <v>1661.1166666666672</v>
      </c>
      <c r="K113" s="31">
        <v>1617.25</v>
      </c>
      <c r="L113" s="31">
        <v>1581.1</v>
      </c>
      <c r="M113" s="31">
        <v>7.5222199999999999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717.15</v>
      </c>
      <c r="D114" s="40">
        <v>715.0333333333333</v>
      </c>
      <c r="E114" s="40">
        <v>705.76666666666665</v>
      </c>
      <c r="F114" s="40">
        <v>694.38333333333333</v>
      </c>
      <c r="G114" s="40">
        <v>685.11666666666667</v>
      </c>
      <c r="H114" s="40">
        <v>726.41666666666663</v>
      </c>
      <c r="I114" s="40">
        <v>735.68333333333328</v>
      </c>
      <c r="J114" s="40">
        <v>747.06666666666661</v>
      </c>
      <c r="K114" s="31">
        <v>724.3</v>
      </c>
      <c r="L114" s="31">
        <v>703.65</v>
      </c>
      <c r="M114" s="31">
        <v>50.810270000000003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728.85</v>
      </c>
      <c r="D115" s="40">
        <v>729.44999999999993</v>
      </c>
      <c r="E115" s="40">
        <v>719.89999999999986</v>
      </c>
      <c r="F115" s="40">
        <v>710.94999999999993</v>
      </c>
      <c r="G115" s="40">
        <v>701.39999999999986</v>
      </c>
      <c r="H115" s="40">
        <v>738.39999999999986</v>
      </c>
      <c r="I115" s="40">
        <v>747.94999999999982</v>
      </c>
      <c r="J115" s="40">
        <v>756.89999999999986</v>
      </c>
      <c r="K115" s="31">
        <v>739</v>
      </c>
      <c r="L115" s="31">
        <v>720.5</v>
      </c>
      <c r="M115" s="31">
        <v>3.6061899999999998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46.15</v>
      </c>
      <c r="D116" s="40">
        <v>46.5</v>
      </c>
      <c r="E116" s="40">
        <v>45.35</v>
      </c>
      <c r="F116" s="40">
        <v>44.550000000000004</v>
      </c>
      <c r="G116" s="40">
        <v>43.400000000000006</v>
      </c>
      <c r="H116" s="40">
        <v>47.3</v>
      </c>
      <c r="I116" s="40">
        <v>48.45</v>
      </c>
      <c r="J116" s="40">
        <v>49.249999999999993</v>
      </c>
      <c r="K116" s="31">
        <v>47.65</v>
      </c>
      <c r="L116" s="31">
        <v>45.7</v>
      </c>
      <c r="M116" s="31">
        <v>489.77773000000002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211.25</v>
      </c>
      <c r="D117" s="40">
        <v>211.31666666666669</v>
      </c>
      <c r="E117" s="40">
        <v>209.63333333333338</v>
      </c>
      <c r="F117" s="40">
        <v>208.01666666666668</v>
      </c>
      <c r="G117" s="40">
        <v>206.33333333333337</v>
      </c>
      <c r="H117" s="40">
        <v>212.93333333333339</v>
      </c>
      <c r="I117" s="40">
        <v>214.61666666666673</v>
      </c>
      <c r="J117" s="40">
        <v>216.23333333333341</v>
      </c>
      <c r="K117" s="31">
        <v>213</v>
      </c>
      <c r="L117" s="31">
        <v>209.7</v>
      </c>
      <c r="M117" s="31">
        <v>172.33314999999999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229.75</v>
      </c>
      <c r="D118" s="40">
        <v>229.11666666666667</v>
      </c>
      <c r="E118" s="40">
        <v>227.23333333333335</v>
      </c>
      <c r="F118" s="40">
        <v>224.71666666666667</v>
      </c>
      <c r="G118" s="40">
        <v>222.83333333333334</v>
      </c>
      <c r="H118" s="40">
        <v>231.63333333333335</v>
      </c>
      <c r="I118" s="40">
        <v>233.51666666666668</v>
      </c>
      <c r="J118" s="40">
        <v>236.03333333333336</v>
      </c>
      <c r="K118" s="31">
        <v>231</v>
      </c>
      <c r="L118" s="31">
        <v>226.6</v>
      </c>
      <c r="M118" s="31">
        <v>55.38355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8999.6</v>
      </c>
      <c r="D119" s="40">
        <v>9001.1999999999989</v>
      </c>
      <c r="E119" s="40">
        <v>8732.3999999999978</v>
      </c>
      <c r="F119" s="40">
        <v>8465.1999999999989</v>
      </c>
      <c r="G119" s="40">
        <v>8196.3999999999978</v>
      </c>
      <c r="H119" s="40">
        <v>9268.3999999999978</v>
      </c>
      <c r="I119" s="40">
        <v>9537.1999999999971</v>
      </c>
      <c r="J119" s="40">
        <v>9804.3999999999978</v>
      </c>
      <c r="K119" s="31">
        <v>9270</v>
      </c>
      <c r="L119" s="31">
        <v>8734</v>
      </c>
      <c r="M119" s="31">
        <v>6.7131299999999996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146.65</v>
      </c>
      <c r="D120" s="40">
        <v>146.03333333333333</v>
      </c>
      <c r="E120" s="40">
        <v>143.61666666666667</v>
      </c>
      <c r="F120" s="40">
        <v>140.58333333333334</v>
      </c>
      <c r="G120" s="40">
        <v>138.16666666666669</v>
      </c>
      <c r="H120" s="40">
        <v>149.06666666666666</v>
      </c>
      <c r="I120" s="40">
        <v>151.48333333333335</v>
      </c>
      <c r="J120" s="40">
        <v>154.51666666666665</v>
      </c>
      <c r="K120" s="31">
        <v>148.44999999999999</v>
      </c>
      <c r="L120" s="31">
        <v>143</v>
      </c>
      <c r="M120" s="31">
        <v>22.396249999999998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112.6</v>
      </c>
      <c r="D121" s="40">
        <v>112.2</v>
      </c>
      <c r="E121" s="40">
        <v>111.5</v>
      </c>
      <c r="F121" s="40">
        <v>110.39999999999999</v>
      </c>
      <c r="G121" s="40">
        <v>109.69999999999999</v>
      </c>
      <c r="H121" s="40">
        <v>113.30000000000001</v>
      </c>
      <c r="I121" s="40">
        <v>114.00000000000003</v>
      </c>
      <c r="J121" s="40">
        <v>115.10000000000002</v>
      </c>
      <c r="K121" s="31">
        <v>112.9</v>
      </c>
      <c r="L121" s="31">
        <v>111.1</v>
      </c>
      <c r="M121" s="31">
        <v>83.314809999999994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3296.4</v>
      </c>
      <c r="D122" s="40">
        <v>3328.2000000000003</v>
      </c>
      <c r="E122" s="40">
        <v>3233.7500000000005</v>
      </c>
      <c r="F122" s="40">
        <v>3171.1000000000004</v>
      </c>
      <c r="G122" s="40">
        <v>3076.6500000000005</v>
      </c>
      <c r="H122" s="40">
        <v>3390.8500000000004</v>
      </c>
      <c r="I122" s="40">
        <v>3485.3</v>
      </c>
      <c r="J122" s="40">
        <v>3547.9500000000003</v>
      </c>
      <c r="K122" s="31">
        <v>3422.65</v>
      </c>
      <c r="L122" s="31">
        <v>3265.55</v>
      </c>
      <c r="M122" s="31">
        <v>88.727940000000004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565</v>
      </c>
      <c r="D123" s="40">
        <v>564.4666666666667</v>
      </c>
      <c r="E123" s="40">
        <v>560.93333333333339</v>
      </c>
      <c r="F123" s="40">
        <v>556.86666666666667</v>
      </c>
      <c r="G123" s="40">
        <v>553.33333333333337</v>
      </c>
      <c r="H123" s="40">
        <v>568.53333333333342</v>
      </c>
      <c r="I123" s="40">
        <v>572.06666666666672</v>
      </c>
      <c r="J123" s="40">
        <v>576.13333333333344</v>
      </c>
      <c r="K123" s="31">
        <v>568</v>
      </c>
      <c r="L123" s="31">
        <v>560.4</v>
      </c>
      <c r="M123" s="31">
        <v>9.8501399999999997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235.85</v>
      </c>
      <c r="D124" s="40">
        <v>238.31666666666669</v>
      </c>
      <c r="E124" s="40">
        <v>228.73333333333338</v>
      </c>
      <c r="F124" s="40">
        <v>221.61666666666667</v>
      </c>
      <c r="G124" s="40">
        <v>212.03333333333336</v>
      </c>
      <c r="H124" s="40">
        <v>245.43333333333339</v>
      </c>
      <c r="I124" s="40">
        <v>255.01666666666671</v>
      </c>
      <c r="J124" s="40">
        <v>262.13333333333344</v>
      </c>
      <c r="K124" s="31">
        <v>247.9</v>
      </c>
      <c r="L124" s="31">
        <v>231.2</v>
      </c>
      <c r="M124" s="31">
        <v>170.79606000000001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999.6</v>
      </c>
      <c r="D125" s="40">
        <v>1004.6</v>
      </c>
      <c r="E125" s="40">
        <v>987.40000000000009</v>
      </c>
      <c r="F125" s="40">
        <v>975.2</v>
      </c>
      <c r="G125" s="40">
        <v>958.00000000000011</v>
      </c>
      <c r="H125" s="40">
        <v>1016.8000000000001</v>
      </c>
      <c r="I125" s="40">
        <v>1034</v>
      </c>
      <c r="J125" s="40">
        <v>1046.2</v>
      </c>
      <c r="K125" s="31">
        <v>1021.8</v>
      </c>
      <c r="L125" s="31">
        <v>992.4</v>
      </c>
      <c r="M125" s="31">
        <v>63.852240000000002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6715.25</v>
      </c>
      <c r="D126" s="40">
        <v>6555.0666666666666</v>
      </c>
      <c r="E126" s="40">
        <v>6360.1833333333334</v>
      </c>
      <c r="F126" s="40">
        <v>6005.1166666666668</v>
      </c>
      <c r="G126" s="40">
        <v>5810.2333333333336</v>
      </c>
      <c r="H126" s="40">
        <v>6910.1333333333332</v>
      </c>
      <c r="I126" s="40">
        <v>7105.0166666666664</v>
      </c>
      <c r="J126" s="40">
        <v>7460.083333333333</v>
      </c>
      <c r="K126" s="31">
        <v>6749.95</v>
      </c>
      <c r="L126" s="31">
        <v>6200</v>
      </c>
      <c r="M126" s="31">
        <v>27.487310000000001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1693.25</v>
      </c>
      <c r="D127" s="40">
        <v>1692.3500000000001</v>
      </c>
      <c r="E127" s="40">
        <v>1683.8500000000004</v>
      </c>
      <c r="F127" s="40">
        <v>1674.4500000000003</v>
      </c>
      <c r="G127" s="40">
        <v>1665.9500000000005</v>
      </c>
      <c r="H127" s="40">
        <v>1701.7500000000002</v>
      </c>
      <c r="I127" s="40">
        <v>1710.2499999999998</v>
      </c>
      <c r="J127" s="40">
        <v>1719.65</v>
      </c>
      <c r="K127" s="31">
        <v>1700.85</v>
      </c>
      <c r="L127" s="31">
        <v>1682.95</v>
      </c>
      <c r="M127" s="31">
        <v>45.848959999999998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1950.65</v>
      </c>
      <c r="D128" s="40">
        <v>1944.8833333333334</v>
      </c>
      <c r="E128" s="40">
        <v>1930.3166666666668</v>
      </c>
      <c r="F128" s="40">
        <v>1909.9833333333333</v>
      </c>
      <c r="G128" s="40">
        <v>1895.4166666666667</v>
      </c>
      <c r="H128" s="40">
        <v>1965.2166666666669</v>
      </c>
      <c r="I128" s="40">
        <v>1979.7833333333335</v>
      </c>
      <c r="J128" s="40">
        <v>2000.116666666667</v>
      </c>
      <c r="K128" s="31">
        <v>1959.45</v>
      </c>
      <c r="L128" s="31">
        <v>1924.55</v>
      </c>
      <c r="M128" s="31">
        <v>3.67903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2536.1</v>
      </c>
      <c r="D129" s="40">
        <v>2519.7666666666669</v>
      </c>
      <c r="E129" s="40">
        <v>2489.5333333333338</v>
      </c>
      <c r="F129" s="40">
        <v>2442.9666666666667</v>
      </c>
      <c r="G129" s="40">
        <v>2412.7333333333336</v>
      </c>
      <c r="H129" s="40">
        <v>2566.3333333333339</v>
      </c>
      <c r="I129" s="40">
        <v>2596.5666666666666</v>
      </c>
      <c r="J129" s="40">
        <v>2643.1333333333341</v>
      </c>
      <c r="K129" s="31">
        <v>2550</v>
      </c>
      <c r="L129" s="31">
        <v>2473.1999999999998</v>
      </c>
      <c r="M129" s="31">
        <v>1.4883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265.95</v>
      </c>
      <c r="D130" s="40">
        <v>262.25</v>
      </c>
      <c r="E130" s="40">
        <v>257.2</v>
      </c>
      <c r="F130" s="40">
        <v>248.45</v>
      </c>
      <c r="G130" s="40">
        <v>243.39999999999998</v>
      </c>
      <c r="H130" s="40">
        <v>271</v>
      </c>
      <c r="I130" s="40">
        <v>276.04999999999995</v>
      </c>
      <c r="J130" s="40">
        <v>284.8</v>
      </c>
      <c r="K130" s="31">
        <v>267.3</v>
      </c>
      <c r="L130" s="31">
        <v>253.5</v>
      </c>
      <c r="M130" s="31">
        <v>16.61159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687.05</v>
      </c>
      <c r="D131" s="40">
        <v>686.75</v>
      </c>
      <c r="E131" s="40">
        <v>682</v>
      </c>
      <c r="F131" s="40">
        <v>676.95</v>
      </c>
      <c r="G131" s="40">
        <v>672.2</v>
      </c>
      <c r="H131" s="40">
        <v>691.8</v>
      </c>
      <c r="I131" s="40">
        <v>696.55</v>
      </c>
      <c r="J131" s="40">
        <v>701.59999999999991</v>
      </c>
      <c r="K131" s="31">
        <v>691.5</v>
      </c>
      <c r="L131" s="31">
        <v>681.7</v>
      </c>
      <c r="M131" s="31">
        <v>32.885710000000003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395.8</v>
      </c>
      <c r="D132" s="40">
        <v>397.43333333333334</v>
      </c>
      <c r="E132" s="40">
        <v>391.41666666666669</v>
      </c>
      <c r="F132" s="40">
        <v>387.03333333333336</v>
      </c>
      <c r="G132" s="40">
        <v>381.01666666666671</v>
      </c>
      <c r="H132" s="40">
        <v>401.81666666666666</v>
      </c>
      <c r="I132" s="40">
        <v>407.83333333333331</v>
      </c>
      <c r="J132" s="40">
        <v>412.21666666666664</v>
      </c>
      <c r="K132" s="31">
        <v>403.45</v>
      </c>
      <c r="L132" s="31">
        <v>393.05</v>
      </c>
      <c r="M132" s="31">
        <v>60.354289999999999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4050.8</v>
      </c>
      <c r="D133" s="40">
        <v>4052.1666666666665</v>
      </c>
      <c r="E133" s="40">
        <v>4007.833333333333</v>
      </c>
      <c r="F133" s="40">
        <v>3964.8666666666663</v>
      </c>
      <c r="G133" s="40">
        <v>3920.5333333333328</v>
      </c>
      <c r="H133" s="40">
        <v>4095.1333333333332</v>
      </c>
      <c r="I133" s="40">
        <v>4139.4666666666662</v>
      </c>
      <c r="J133" s="40">
        <v>4182.4333333333334</v>
      </c>
      <c r="K133" s="31">
        <v>4096.5</v>
      </c>
      <c r="L133" s="31">
        <v>4009.2</v>
      </c>
      <c r="M133" s="31">
        <v>3.5988600000000002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1815.35</v>
      </c>
      <c r="D134" s="40">
        <v>1799.45</v>
      </c>
      <c r="E134" s="40">
        <v>1770.9</v>
      </c>
      <c r="F134" s="40">
        <v>1726.45</v>
      </c>
      <c r="G134" s="40">
        <v>1697.9</v>
      </c>
      <c r="H134" s="40">
        <v>1843.9</v>
      </c>
      <c r="I134" s="40">
        <v>1872.4499999999998</v>
      </c>
      <c r="J134" s="40">
        <v>1916.9</v>
      </c>
      <c r="K134" s="31">
        <v>1828</v>
      </c>
      <c r="L134" s="31">
        <v>1755</v>
      </c>
      <c r="M134" s="31">
        <v>152.49556999999999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84.7</v>
      </c>
      <c r="D135" s="40">
        <v>84.733333333333334</v>
      </c>
      <c r="E135" s="40">
        <v>83.966666666666669</v>
      </c>
      <c r="F135" s="40">
        <v>83.233333333333334</v>
      </c>
      <c r="G135" s="40">
        <v>82.466666666666669</v>
      </c>
      <c r="H135" s="40">
        <v>85.466666666666669</v>
      </c>
      <c r="I135" s="40">
        <v>86.233333333333348</v>
      </c>
      <c r="J135" s="40">
        <v>86.966666666666669</v>
      </c>
      <c r="K135" s="31">
        <v>85.5</v>
      </c>
      <c r="L135" s="31">
        <v>84</v>
      </c>
      <c r="M135" s="31">
        <v>55.301929999999999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4336.8</v>
      </c>
      <c r="D136" s="40">
        <v>4321.9666666666672</v>
      </c>
      <c r="E136" s="40">
        <v>4280.0833333333339</v>
      </c>
      <c r="F136" s="40">
        <v>4223.3666666666668</v>
      </c>
      <c r="G136" s="40">
        <v>4181.4833333333336</v>
      </c>
      <c r="H136" s="40">
        <v>4378.6833333333343</v>
      </c>
      <c r="I136" s="40">
        <v>4420.5666666666675</v>
      </c>
      <c r="J136" s="40">
        <v>4477.2833333333347</v>
      </c>
      <c r="K136" s="31">
        <v>4363.8500000000004</v>
      </c>
      <c r="L136" s="31">
        <v>4265.25</v>
      </c>
      <c r="M136" s="31">
        <v>2.6821299999999999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418.45</v>
      </c>
      <c r="D137" s="40">
        <v>420.63333333333338</v>
      </c>
      <c r="E137" s="40">
        <v>412.81666666666678</v>
      </c>
      <c r="F137" s="40">
        <v>407.18333333333339</v>
      </c>
      <c r="G137" s="40">
        <v>399.36666666666679</v>
      </c>
      <c r="H137" s="40">
        <v>426.26666666666677</v>
      </c>
      <c r="I137" s="40">
        <v>434.08333333333337</v>
      </c>
      <c r="J137" s="40">
        <v>439.71666666666675</v>
      </c>
      <c r="K137" s="31">
        <v>428.45</v>
      </c>
      <c r="L137" s="31">
        <v>415</v>
      </c>
      <c r="M137" s="31">
        <v>52.997280000000003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5398.3</v>
      </c>
      <c r="D138" s="40">
        <v>5389.0999999999995</v>
      </c>
      <c r="E138" s="40">
        <v>5329.1999999999989</v>
      </c>
      <c r="F138" s="40">
        <v>5260.0999999999995</v>
      </c>
      <c r="G138" s="40">
        <v>5200.1999999999989</v>
      </c>
      <c r="H138" s="40">
        <v>5458.1999999999989</v>
      </c>
      <c r="I138" s="40">
        <v>5518.0999999999985</v>
      </c>
      <c r="J138" s="40">
        <v>5587.1999999999989</v>
      </c>
      <c r="K138" s="31">
        <v>5449</v>
      </c>
      <c r="L138" s="31">
        <v>5320</v>
      </c>
      <c r="M138" s="31">
        <v>1.88426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1666.55</v>
      </c>
      <c r="D139" s="40">
        <v>1673.0833333333333</v>
      </c>
      <c r="E139" s="40">
        <v>1651.4666666666665</v>
      </c>
      <c r="F139" s="40">
        <v>1636.3833333333332</v>
      </c>
      <c r="G139" s="40">
        <v>1614.7666666666664</v>
      </c>
      <c r="H139" s="40">
        <v>1688.1666666666665</v>
      </c>
      <c r="I139" s="40">
        <v>1709.7833333333333</v>
      </c>
      <c r="J139" s="40">
        <v>1724.8666666666666</v>
      </c>
      <c r="K139" s="31">
        <v>1694.7</v>
      </c>
      <c r="L139" s="31">
        <v>1658</v>
      </c>
      <c r="M139" s="31">
        <v>16.443919999999999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656.9</v>
      </c>
      <c r="D140" s="40">
        <v>660.3</v>
      </c>
      <c r="E140" s="40">
        <v>651.79999999999995</v>
      </c>
      <c r="F140" s="40">
        <v>646.70000000000005</v>
      </c>
      <c r="G140" s="40">
        <v>638.20000000000005</v>
      </c>
      <c r="H140" s="40">
        <v>665.39999999999986</v>
      </c>
      <c r="I140" s="40">
        <v>673.89999999999986</v>
      </c>
      <c r="J140" s="40">
        <v>678.99999999999977</v>
      </c>
      <c r="K140" s="31">
        <v>668.8</v>
      </c>
      <c r="L140" s="31">
        <v>655.20000000000005</v>
      </c>
      <c r="M140" s="31">
        <v>16.669370000000001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982.15</v>
      </c>
      <c r="D141" s="40">
        <v>981.81666666666661</v>
      </c>
      <c r="E141" s="40">
        <v>973.58333333333326</v>
      </c>
      <c r="F141" s="40">
        <v>965.01666666666665</v>
      </c>
      <c r="G141" s="40">
        <v>956.7833333333333</v>
      </c>
      <c r="H141" s="40">
        <v>990.38333333333321</v>
      </c>
      <c r="I141" s="40">
        <v>998.61666666666656</v>
      </c>
      <c r="J141" s="40">
        <v>1007.1833333333332</v>
      </c>
      <c r="K141" s="31">
        <v>990.05</v>
      </c>
      <c r="L141" s="31">
        <v>973.25</v>
      </c>
      <c r="M141" s="31">
        <v>16.160699999999999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80240</v>
      </c>
      <c r="D142" s="40">
        <v>80493.21666666666</v>
      </c>
      <c r="E142" s="40">
        <v>79556.783333333326</v>
      </c>
      <c r="F142" s="40">
        <v>78873.566666666666</v>
      </c>
      <c r="G142" s="40">
        <v>77937.133333333331</v>
      </c>
      <c r="H142" s="40">
        <v>81176.43333333332</v>
      </c>
      <c r="I142" s="40">
        <v>82112.86666666664</v>
      </c>
      <c r="J142" s="40">
        <v>82796.083333333314</v>
      </c>
      <c r="K142" s="31">
        <v>81429.649999999994</v>
      </c>
      <c r="L142" s="31">
        <v>79810</v>
      </c>
      <c r="M142" s="31">
        <v>9.4130000000000005E-2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1176.9000000000001</v>
      </c>
      <c r="D143" s="40">
        <v>1177.2500000000002</v>
      </c>
      <c r="E143" s="40">
        <v>1165.0500000000004</v>
      </c>
      <c r="F143" s="40">
        <v>1153.2000000000003</v>
      </c>
      <c r="G143" s="40">
        <v>1141.0000000000005</v>
      </c>
      <c r="H143" s="40">
        <v>1189.1000000000004</v>
      </c>
      <c r="I143" s="40">
        <v>1201.3000000000002</v>
      </c>
      <c r="J143" s="40">
        <v>1213.1500000000003</v>
      </c>
      <c r="K143" s="31">
        <v>1189.45</v>
      </c>
      <c r="L143" s="31">
        <v>1165.4000000000001</v>
      </c>
      <c r="M143" s="31">
        <v>2.0091399999999999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168.1</v>
      </c>
      <c r="D144" s="40">
        <v>168.16666666666666</v>
      </c>
      <c r="E144" s="40">
        <v>165.48333333333332</v>
      </c>
      <c r="F144" s="40">
        <v>162.86666666666667</v>
      </c>
      <c r="G144" s="40">
        <v>160.18333333333334</v>
      </c>
      <c r="H144" s="40">
        <v>170.7833333333333</v>
      </c>
      <c r="I144" s="40">
        <v>173.46666666666664</v>
      </c>
      <c r="J144" s="40">
        <v>176.08333333333329</v>
      </c>
      <c r="K144" s="31">
        <v>170.85</v>
      </c>
      <c r="L144" s="31">
        <v>165.55</v>
      </c>
      <c r="M144" s="31">
        <v>45.822009999999999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754.75</v>
      </c>
      <c r="D145" s="40">
        <v>753.85</v>
      </c>
      <c r="E145" s="40">
        <v>749.90000000000009</v>
      </c>
      <c r="F145" s="40">
        <v>745.05000000000007</v>
      </c>
      <c r="G145" s="40">
        <v>741.10000000000014</v>
      </c>
      <c r="H145" s="40">
        <v>758.7</v>
      </c>
      <c r="I145" s="40">
        <v>762.65000000000009</v>
      </c>
      <c r="J145" s="40">
        <v>767.5</v>
      </c>
      <c r="K145" s="31">
        <v>757.8</v>
      </c>
      <c r="L145" s="31">
        <v>749</v>
      </c>
      <c r="M145" s="31">
        <v>23.80939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164.8</v>
      </c>
      <c r="D146" s="40">
        <v>164.23333333333335</v>
      </c>
      <c r="E146" s="40">
        <v>162.4666666666667</v>
      </c>
      <c r="F146" s="40">
        <v>160.13333333333335</v>
      </c>
      <c r="G146" s="40">
        <v>158.3666666666667</v>
      </c>
      <c r="H146" s="40">
        <v>166.56666666666669</v>
      </c>
      <c r="I146" s="40">
        <v>168.33333333333334</v>
      </c>
      <c r="J146" s="40">
        <v>170.66666666666669</v>
      </c>
      <c r="K146" s="31">
        <v>166</v>
      </c>
      <c r="L146" s="31">
        <v>161.9</v>
      </c>
      <c r="M146" s="31">
        <v>32.810169999999999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560.95000000000005</v>
      </c>
      <c r="D147" s="40">
        <v>558.18333333333339</v>
      </c>
      <c r="E147" s="40">
        <v>553.61666666666679</v>
      </c>
      <c r="F147" s="40">
        <v>546.28333333333342</v>
      </c>
      <c r="G147" s="40">
        <v>541.71666666666681</v>
      </c>
      <c r="H147" s="40">
        <v>565.51666666666677</v>
      </c>
      <c r="I147" s="40">
        <v>570.08333333333337</v>
      </c>
      <c r="J147" s="40">
        <v>577.41666666666674</v>
      </c>
      <c r="K147" s="31">
        <v>562.75</v>
      </c>
      <c r="L147" s="31">
        <v>550.85</v>
      </c>
      <c r="M147" s="31">
        <v>20.923870000000001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6781.25</v>
      </c>
      <c r="D148" s="40">
        <v>6798.5333333333328</v>
      </c>
      <c r="E148" s="40">
        <v>6738.7166666666653</v>
      </c>
      <c r="F148" s="40">
        <v>6696.1833333333325</v>
      </c>
      <c r="G148" s="40">
        <v>6636.366666666665</v>
      </c>
      <c r="H148" s="40">
        <v>6841.0666666666657</v>
      </c>
      <c r="I148" s="40">
        <v>6900.8833333333332</v>
      </c>
      <c r="J148" s="40">
        <v>6943.4166666666661</v>
      </c>
      <c r="K148" s="31">
        <v>6858.35</v>
      </c>
      <c r="L148" s="31">
        <v>6756</v>
      </c>
      <c r="M148" s="31">
        <v>8.4776699999999998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1089.5999999999999</v>
      </c>
      <c r="D149" s="40">
        <v>1089.6166666666666</v>
      </c>
      <c r="E149" s="40">
        <v>1074.2333333333331</v>
      </c>
      <c r="F149" s="40">
        <v>1058.8666666666666</v>
      </c>
      <c r="G149" s="40">
        <v>1043.4833333333331</v>
      </c>
      <c r="H149" s="40">
        <v>1104.9833333333331</v>
      </c>
      <c r="I149" s="40">
        <v>1120.3666666666668</v>
      </c>
      <c r="J149" s="40">
        <v>1135.7333333333331</v>
      </c>
      <c r="K149" s="31">
        <v>1105</v>
      </c>
      <c r="L149" s="31">
        <v>1074.25</v>
      </c>
      <c r="M149" s="31">
        <v>8.3319200000000002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3750.1</v>
      </c>
      <c r="D150" s="40">
        <v>3768.0166666666664</v>
      </c>
      <c r="E150" s="40">
        <v>3719.4333333333329</v>
      </c>
      <c r="F150" s="40">
        <v>3688.7666666666664</v>
      </c>
      <c r="G150" s="40">
        <v>3640.1833333333329</v>
      </c>
      <c r="H150" s="40">
        <v>3798.6833333333329</v>
      </c>
      <c r="I150" s="40">
        <v>3847.2666666666669</v>
      </c>
      <c r="J150" s="40">
        <v>3877.9333333333329</v>
      </c>
      <c r="K150" s="31">
        <v>3816.6</v>
      </c>
      <c r="L150" s="31">
        <v>3737.35</v>
      </c>
      <c r="M150" s="31">
        <v>7.2297099999999999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2958.3</v>
      </c>
      <c r="D151" s="40">
        <v>2962.7666666666664</v>
      </c>
      <c r="E151" s="40">
        <v>2928.5333333333328</v>
      </c>
      <c r="F151" s="40">
        <v>2898.7666666666664</v>
      </c>
      <c r="G151" s="40">
        <v>2864.5333333333328</v>
      </c>
      <c r="H151" s="40">
        <v>2992.5333333333328</v>
      </c>
      <c r="I151" s="40">
        <v>3026.7666666666664</v>
      </c>
      <c r="J151" s="40">
        <v>3056.5333333333328</v>
      </c>
      <c r="K151" s="31">
        <v>2997</v>
      </c>
      <c r="L151" s="31">
        <v>2933</v>
      </c>
      <c r="M151" s="31">
        <v>4.8956900000000001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1544.95</v>
      </c>
      <c r="D152" s="40">
        <v>1544.4833333333333</v>
      </c>
      <c r="E152" s="40">
        <v>1524.0166666666667</v>
      </c>
      <c r="F152" s="40">
        <v>1503.0833333333333</v>
      </c>
      <c r="G152" s="40">
        <v>1482.6166666666666</v>
      </c>
      <c r="H152" s="40">
        <v>1565.4166666666667</v>
      </c>
      <c r="I152" s="40">
        <v>1585.8833333333334</v>
      </c>
      <c r="J152" s="40">
        <v>1606.8166666666668</v>
      </c>
      <c r="K152" s="31">
        <v>1564.95</v>
      </c>
      <c r="L152" s="31">
        <v>1523.55</v>
      </c>
      <c r="M152" s="31">
        <v>7.3840199999999996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974.4</v>
      </c>
      <c r="D153" s="40">
        <v>978.0333333333333</v>
      </c>
      <c r="E153" s="40">
        <v>967.46666666666658</v>
      </c>
      <c r="F153" s="40">
        <v>960.5333333333333</v>
      </c>
      <c r="G153" s="40">
        <v>949.96666666666658</v>
      </c>
      <c r="H153" s="40">
        <v>984.96666666666658</v>
      </c>
      <c r="I153" s="40">
        <v>995.53333333333319</v>
      </c>
      <c r="J153" s="40">
        <v>1002.4666666666666</v>
      </c>
      <c r="K153" s="31">
        <v>988.6</v>
      </c>
      <c r="L153" s="31">
        <v>971.1</v>
      </c>
      <c r="M153" s="31">
        <v>1.14906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152.25</v>
      </c>
      <c r="D154" s="40">
        <v>152.03333333333333</v>
      </c>
      <c r="E154" s="40">
        <v>151.16666666666666</v>
      </c>
      <c r="F154" s="40">
        <v>150.08333333333331</v>
      </c>
      <c r="G154" s="40">
        <v>149.21666666666664</v>
      </c>
      <c r="H154" s="40">
        <v>153.11666666666667</v>
      </c>
      <c r="I154" s="40">
        <v>153.98333333333335</v>
      </c>
      <c r="J154" s="40">
        <v>155.06666666666669</v>
      </c>
      <c r="K154" s="31">
        <v>152.9</v>
      </c>
      <c r="L154" s="31">
        <v>150.94999999999999</v>
      </c>
      <c r="M154" s="31">
        <v>55.317439999999998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114.05</v>
      </c>
      <c r="D155" s="40">
        <v>113.68333333333332</v>
      </c>
      <c r="E155" s="40">
        <v>112.76666666666665</v>
      </c>
      <c r="F155" s="40">
        <v>111.48333333333333</v>
      </c>
      <c r="G155" s="40">
        <v>110.56666666666666</v>
      </c>
      <c r="H155" s="40">
        <v>114.96666666666664</v>
      </c>
      <c r="I155" s="40">
        <v>115.8833333333333</v>
      </c>
      <c r="J155" s="40">
        <v>117.16666666666663</v>
      </c>
      <c r="K155" s="31">
        <v>114.6</v>
      </c>
      <c r="L155" s="31">
        <v>112.4</v>
      </c>
      <c r="M155" s="31">
        <v>105.08654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4008.05</v>
      </c>
      <c r="D156" s="40">
        <v>4034.3666666666668</v>
      </c>
      <c r="E156" s="40">
        <v>3933.7333333333336</v>
      </c>
      <c r="F156" s="40">
        <v>3859.416666666667</v>
      </c>
      <c r="G156" s="40">
        <v>3758.7833333333338</v>
      </c>
      <c r="H156" s="40">
        <v>4108.6833333333334</v>
      </c>
      <c r="I156" s="40">
        <v>4209.3166666666666</v>
      </c>
      <c r="J156" s="40">
        <v>4283.6333333333332</v>
      </c>
      <c r="K156" s="31">
        <v>4135</v>
      </c>
      <c r="L156" s="31">
        <v>3960.05</v>
      </c>
      <c r="M156" s="31">
        <v>4.2356699999999998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19839.599999999999</v>
      </c>
      <c r="D157" s="40">
        <v>20051.533333333333</v>
      </c>
      <c r="E157" s="40">
        <v>19573.066666666666</v>
      </c>
      <c r="F157" s="40">
        <v>19306.533333333333</v>
      </c>
      <c r="G157" s="40">
        <v>18828.066666666666</v>
      </c>
      <c r="H157" s="40">
        <v>20318.066666666666</v>
      </c>
      <c r="I157" s="40">
        <v>20796.533333333333</v>
      </c>
      <c r="J157" s="40">
        <v>21063.066666666666</v>
      </c>
      <c r="K157" s="31">
        <v>20530</v>
      </c>
      <c r="L157" s="31">
        <v>19785</v>
      </c>
      <c r="M157" s="31">
        <v>1.72373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435.8</v>
      </c>
      <c r="D158" s="40">
        <v>429.4666666666667</v>
      </c>
      <c r="E158" s="40">
        <v>419.93333333333339</v>
      </c>
      <c r="F158" s="40">
        <v>404.06666666666672</v>
      </c>
      <c r="G158" s="40">
        <v>394.53333333333342</v>
      </c>
      <c r="H158" s="40">
        <v>445.33333333333337</v>
      </c>
      <c r="I158" s="40">
        <v>454.86666666666667</v>
      </c>
      <c r="J158" s="40">
        <v>470.73333333333335</v>
      </c>
      <c r="K158" s="31">
        <v>439</v>
      </c>
      <c r="L158" s="31">
        <v>413.6</v>
      </c>
      <c r="M158" s="31">
        <v>32.058590000000002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774.2</v>
      </c>
      <c r="D159" s="40">
        <v>779.48333333333323</v>
      </c>
      <c r="E159" s="40">
        <v>763.21666666666647</v>
      </c>
      <c r="F159" s="40">
        <v>752.23333333333323</v>
      </c>
      <c r="G159" s="40">
        <v>735.96666666666647</v>
      </c>
      <c r="H159" s="40">
        <v>790.46666666666647</v>
      </c>
      <c r="I159" s="40">
        <v>806.73333333333312</v>
      </c>
      <c r="J159" s="40">
        <v>817.71666666666647</v>
      </c>
      <c r="K159" s="31">
        <v>795.75</v>
      </c>
      <c r="L159" s="31">
        <v>768.5</v>
      </c>
      <c r="M159" s="31">
        <v>7.2645099999999996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118.95</v>
      </c>
      <c r="D160" s="40">
        <v>118.64999999999999</v>
      </c>
      <c r="E160" s="40">
        <v>117.79999999999998</v>
      </c>
      <c r="F160" s="40">
        <v>116.64999999999999</v>
      </c>
      <c r="G160" s="40">
        <v>115.79999999999998</v>
      </c>
      <c r="H160" s="40">
        <v>119.79999999999998</v>
      </c>
      <c r="I160" s="40">
        <v>120.64999999999998</v>
      </c>
      <c r="J160" s="40">
        <v>121.79999999999998</v>
      </c>
      <c r="K160" s="31">
        <v>119.5</v>
      </c>
      <c r="L160" s="31">
        <v>117.5</v>
      </c>
      <c r="M160" s="31">
        <v>78.017210000000006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189.65</v>
      </c>
      <c r="D161" s="40">
        <v>187.21666666666667</v>
      </c>
      <c r="E161" s="40">
        <v>183.43333333333334</v>
      </c>
      <c r="F161" s="40">
        <v>177.21666666666667</v>
      </c>
      <c r="G161" s="40">
        <v>173.43333333333334</v>
      </c>
      <c r="H161" s="40">
        <v>193.43333333333334</v>
      </c>
      <c r="I161" s="40">
        <v>197.2166666666667</v>
      </c>
      <c r="J161" s="40">
        <v>203.43333333333334</v>
      </c>
      <c r="K161" s="31">
        <v>191</v>
      </c>
      <c r="L161" s="31">
        <v>181</v>
      </c>
      <c r="M161" s="31">
        <v>32.369010000000003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3380.8</v>
      </c>
      <c r="D162" s="40">
        <v>3410.6833333333329</v>
      </c>
      <c r="E162" s="40">
        <v>3326.6666666666661</v>
      </c>
      <c r="F162" s="40">
        <v>3272.5333333333333</v>
      </c>
      <c r="G162" s="40">
        <v>3188.5166666666664</v>
      </c>
      <c r="H162" s="40">
        <v>3464.8166666666657</v>
      </c>
      <c r="I162" s="40">
        <v>3548.833333333333</v>
      </c>
      <c r="J162" s="40">
        <v>3602.9666666666653</v>
      </c>
      <c r="K162" s="31">
        <v>3494.7</v>
      </c>
      <c r="L162" s="31">
        <v>3356.55</v>
      </c>
      <c r="M162" s="31">
        <v>4.6039899999999996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31900.7</v>
      </c>
      <c r="D163" s="40">
        <v>31883.200000000001</v>
      </c>
      <c r="E163" s="40">
        <v>31517.5</v>
      </c>
      <c r="F163" s="40">
        <v>31134.3</v>
      </c>
      <c r="G163" s="40">
        <v>30768.6</v>
      </c>
      <c r="H163" s="40">
        <v>32266.400000000001</v>
      </c>
      <c r="I163" s="40">
        <v>32632.100000000006</v>
      </c>
      <c r="J163" s="40">
        <v>33015.300000000003</v>
      </c>
      <c r="K163" s="31">
        <v>32248.9</v>
      </c>
      <c r="L163" s="31">
        <v>31500</v>
      </c>
      <c r="M163" s="31">
        <v>0.43575999999999998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230.5</v>
      </c>
      <c r="D164" s="40">
        <v>230.5</v>
      </c>
      <c r="E164" s="40">
        <v>228.75</v>
      </c>
      <c r="F164" s="40">
        <v>227</v>
      </c>
      <c r="G164" s="40">
        <v>225.25</v>
      </c>
      <c r="H164" s="40">
        <v>232.25</v>
      </c>
      <c r="I164" s="40">
        <v>234</v>
      </c>
      <c r="J164" s="40">
        <v>235.75</v>
      </c>
      <c r="K164" s="31">
        <v>232.25</v>
      </c>
      <c r="L164" s="31">
        <v>228.75</v>
      </c>
      <c r="M164" s="31">
        <v>17.201789999999999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6098.2</v>
      </c>
      <c r="D165" s="40">
        <v>6084.0666666666666</v>
      </c>
      <c r="E165" s="40">
        <v>5999.1333333333332</v>
      </c>
      <c r="F165" s="40">
        <v>5900.0666666666666</v>
      </c>
      <c r="G165" s="40">
        <v>5815.1333333333332</v>
      </c>
      <c r="H165" s="40">
        <v>6183.1333333333332</v>
      </c>
      <c r="I165" s="40">
        <v>6268.0666666666657</v>
      </c>
      <c r="J165" s="40">
        <v>6367.1333333333332</v>
      </c>
      <c r="K165" s="31">
        <v>6169</v>
      </c>
      <c r="L165" s="31">
        <v>5985</v>
      </c>
      <c r="M165" s="31">
        <v>1.05315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2313.3000000000002</v>
      </c>
      <c r="D166" s="40">
        <v>2310.416666666667</v>
      </c>
      <c r="E166" s="40">
        <v>2284.6833333333338</v>
      </c>
      <c r="F166" s="40">
        <v>2256.0666666666671</v>
      </c>
      <c r="G166" s="40">
        <v>2230.3333333333339</v>
      </c>
      <c r="H166" s="40">
        <v>2339.0333333333338</v>
      </c>
      <c r="I166" s="40">
        <v>2364.7666666666673</v>
      </c>
      <c r="J166" s="40">
        <v>2393.3833333333337</v>
      </c>
      <c r="K166" s="31">
        <v>2336.15</v>
      </c>
      <c r="L166" s="31">
        <v>2281.8000000000002</v>
      </c>
      <c r="M166" s="31">
        <v>5.35562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2579.4499999999998</v>
      </c>
      <c r="D167" s="40">
        <v>2580.35</v>
      </c>
      <c r="E167" s="40">
        <v>2552.7999999999997</v>
      </c>
      <c r="F167" s="40">
        <v>2526.1499999999996</v>
      </c>
      <c r="G167" s="40">
        <v>2498.5999999999995</v>
      </c>
      <c r="H167" s="40">
        <v>2607</v>
      </c>
      <c r="I167" s="40">
        <v>2634.55</v>
      </c>
      <c r="J167" s="40">
        <v>2661.2000000000003</v>
      </c>
      <c r="K167" s="31">
        <v>2607.9</v>
      </c>
      <c r="L167" s="31">
        <v>2553.6999999999998</v>
      </c>
      <c r="M167" s="31">
        <v>7.3171299999999997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2406.6999999999998</v>
      </c>
      <c r="D168" s="40">
        <v>2413.9166666666665</v>
      </c>
      <c r="E168" s="40">
        <v>2377.833333333333</v>
      </c>
      <c r="F168" s="40">
        <v>2348.9666666666667</v>
      </c>
      <c r="G168" s="40">
        <v>2312.8833333333332</v>
      </c>
      <c r="H168" s="40">
        <v>2442.7833333333328</v>
      </c>
      <c r="I168" s="40">
        <v>2478.8666666666659</v>
      </c>
      <c r="J168" s="40">
        <v>2507.7333333333327</v>
      </c>
      <c r="K168" s="31">
        <v>2450</v>
      </c>
      <c r="L168" s="31">
        <v>2385.0500000000002</v>
      </c>
      <c r="M168" s="31">
        <v>6.9605600000000001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132.19999999999999</v>
      </c>
      <c r="D169" s="40">
        <v>130.66666666666666</v>
      </c>
      <c r="E169" s="40">
        <v>128.38333333333333</v>
      </c>
      <c r="F169" s="40">
        <v>124.56666666666666</v>
      </c>
      <c r="G169" s="40">
        <v>122.28333333333333</v>
      </c>
      <c r="H169" s="40">
        <v>134.48333333333332</v>
      </c>
      <c r="I169" s="40">
        <v>136.76666666666668</v>
      </c>
      <c r="J169" s="40">
        <v>140.58333333333331</v>
      </c>
      <c r="K169" s="31">
        <v>132.94999999999999</v>
      </c>
      <c r="L169" s="31">
        <v>126.85</v>
      </c>
      <c r="M169" s="31">
        <v>70.157839999999993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172.85</v>
      </c>
      <c r="D170" s="40">
        <v>172.21666666666667</v>
      </c>
      <c r="E170" s="40">
        <v>170.83333333333334</v>
      </c>
      <c r="F170" s="40">
        <v>168.81666666666666</v>
      </c>
      <c r="G170" s="40">
        <v>167.43333333333334</v>
      </c>
      <c r="H170" s="40">
        <v>174.23333333333335</v>
      </c>
      <c r="I170" s="40">
        <v>175.61666666666667</v>
      </c>
      <c r="J170" s="40">
        <v>177.63333333333335</v>
      </c>
      <c r="K170" s="31">
        <v>173.6</v>
      </c>
      <c r="L170" s="31">
        <v>170.2</v>
      </c>
      <c r="M170" s="31">
        <v>190.27722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442.75</v>
      </c>
      <c r="D171" s="40">
        <v>444.08333333333331</v>
      </c>
      <c r="E171" s="40">
        <v>432.66666666666663</v>
      </c>
      <c r="F171" s="40">
        <v>422.58333333333331</v>
      </c>
      <c r="G171" s="40">
        <v>411.16666666666663</v>
      </c>
      <c r="H171" s="40">
        <v>454.16666666666663</v>
      </c>
      <c r="I171" s="40">
        <v>465.58333333333326</v>
      </c>
      <c r="J171" s="40">
        <v>475.66666666666663</v>
      </c>
      <c r="K171" s="31">
        <v>455.5</v>
      </c>
      <c r="L171" s="31">
        <v>434</v>
      </c>
      <c r="M171" s="31">
        <v>18.92022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13764.05</v>
      </c>
      <c r="D172" s="40">
        <v>13938.466666666667</v>
      </c>
      <c r="E172" s="40">
        <v>13476.933333333334</v>
      </c>
      <c r="F172" s="40">
        <v>13189.816666666668</v>
      </c>
      <c r="G172" s="40">
        <v>12728.283333333335</v>
      </c>
      <c r="H172" s="40">
        <v>14225.583333333334</v>
      </c>
      <c r="I172" s="40">
        <v>14687.116666666667</v>
      </c>
      <c r="J172" s="40">
        <v>14974.233333333334</v>
      </c>
      <c r="K172" s="31">
        <v>14400</v>
      </c>
      <c r="L172" s="31">
        <v>13651.35</v>
      </c>
      <c r="M172" s="31">
        <v>0.22907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37.65</v>
      </c>
      <c r="D173" s="40">
        <v>37.75</v>
      </c>
      <c r="E173" s="40">
        <v>37.15</v>
      </c>
      <c r="F173" s="40">
        <v>36.65</v>
      </c>
      <c r="G173" s="40">
        <v>36.049999999999997</v>
      </c>
      <c r="H173" s="40">
        <v>38.25</v>
      </c>
      <c r="I173" s="40">
        <v>38.849999999999994</v>
      </c>
      <c r="J173" s="40">
        <v>39.35</v>
      </c>
      <c r="K173" s="31">
        <v>38.35</v>
      </c>
      <c r="L173" s="31">
        <v>37.25</v>
      </c>
      <c r="M173" s="31">
        <v>471.39154000000002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173.8</v>
      </c>
      <c r="D174" s="40">
        <v>174.06666666666669</v>
      </c>
      <c r="E174" s="40">
        <v>171.53333333333339</v>
      </c>
      <c r="F174" s="40">
        <v>169.26666666666671</v>
      </c>
      <c r="G174" s="40">
        <v>166.73333333333341</v>
      </c>
      <c r="H174" s="40">
        <v>176.33333333333337</v>
      </c>
      <c r="I174" s="40">
        <v>178.86666666666667</v>
      </c>
      <c r="J174" s="40">
        <v>181.13333333333335</v>
      </c>
      <c r="K174" s="31">
        <v>176.6</v>
      </c>
      <c r="L174" s="31">
        <v>171.8</v>
      </c>
      <c r="M174" s="31">
        <v>56.405180000000001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157.55000000000001</v>
      </c>
      <c r="D175" s="40">
        <v>155.4</v>
      </c>
      <c r="E175" s="40">
        <v>152.55000000000001</v>
      </c>
      <c r="F175" s="40">
        <v>147.55000000000001</v>
      </c>
      <c r="G175" s="40">
        <v>144.70000000000002</v>
      </c>
      <c r="H175" s="40">
        <v>160.4</v>
      </c>
      <c r="I175" s="40">
        <v>163.24999999999997</v>
      </c>
      <c r="J175" s="40">
        <v>168.25</v>
      </c>
      <c r="K175" s="31">
        <v>158.25</v>
      </c>
      <c r="L175" s="31">
        <v>150.4</v>
      </c>
      <c r="M175" s="31">
        <v>66.654960000000003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2431.35</v>
      </c>
      <c r="D176" s="40">
        <v>2430.6666666666665</v>
      </c>
      <c r="E176" s="40">
        <v>2407.333333333333</v>
      </c>
      <c r="F176" s="40">
        <v>2383.3166666666666</v>
      </c>
      <c r="G176" s="40">
        <v>2359.9833333333331</v>
      </c>
      <c r="H176" s="40">
        <v>2454.6833333333329</v>
      </c>
      <c r="I176" s="40">
        <v>2478.016666666666</v>
      </c>
      <c r="J176" s="40">
        <v>2502.0333333333328</v>
      </c>
      <c r="K176" s="31">
        <v>2454</v>
      </c>
      <c r="L176" s="31">
        <v>2406.65</v>
      </c>
      <c r="M176" s="31">
        <v>66.002099999999999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1108.4000000000001</v>
      </c>
      <c r="D177" s="40">
        <v>1104.5666666666666</v>
      </c>
      <c r="E177" s="40">
        <v>1085.8333333333333</v>
      </c>
      <c r="F177" s="40">
        <v>1063.2666666666667</v>
      </c>
      <c r="G177" s="40">
        <v>1044.5333333333333</v>
      </c>
      <c r="H177" s="40">
        <v>1127.1333333333332</v>
      </c>
      <c r="I177" s="40">
        <v>1145.8666666666668</v>
      </c>
      <c r="J177" s="40">
        <v>1168.4333333333332</v>
      </c>
      <c r="K177" s="31">
        <v>1123.3</v>
      </c>
      <c r="L177" s="31">
        <v>1082</v>
      </c>
      <c r="M177" s="31">
        <v>16.37527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1220.05</v>
      </c>
      <c r="D178" s="40">
        <v>1226.3166666666666</v>
      </c>
      <c r="E178" s="40">
        <v>1205.6833333333332</v>
      </c>
      <c r="F178" s="40">
        <v>1191.3166666666666</v>
      </c>
      <c r="G178" s="40">
        <v>1170.6833333333332</v>
      </c>
      <c r="H178" s="40">
        <v>1240.6833333333332</v>
      </c>
      <c r="I178" s="40">
        <v>1261.3166666666664</v>
      </c>
      <c r="J178" s="40">
        <v>1275.6833333333332</v>
      </c>
      <c r="K178" s="31">
        <v>1246.95</v>
      </c>
      <c r="L178" s="31">
        <v>1211.95</v>
      </c>
      <c r="M178" s="31">
        <v>19.090869999999999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10171.9</v>
      </c>
      <c r="D179" s="40">
        <v>10138.966666666667</v>
      </c>
      <c r="E179" s="40">
        <v>10033.933333333334</v>
      </c>
      <c r="F179" s="40">
        <v>9895.9666666666672</v>
      </c>
      <c r="G179" s="40">
        <v>9790.9333333333343</v>
      </c>
      <c r="H179" s="40">
        <v>10276.933333333334</v>
      </c>
      <c r="I179" s="40">
        <v>10381.966666666667</v>
      </c>
      <c r="J179" s="40">
        <v>10519.933333333334</v>
      </c>
      <c r="K179" s="31">
        <v>10244</v>
      </c>
      <c r="L179" s="31">
        <v>10001</v>
      </c>
      <c r="M179" s="31">
        <v>1.86443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8203.4</v>
      </c>
      <c r="D180" s="40">
        <v>8215.3333333333339</v>
      </c>
      <c r="E180" s="40">
        <v>8113.0166666666682</v>
      </c>
      <c r="F180" s="40">
        <v>8022.6333333333341</v>
      </c>
      <c r="G180" s="40">
        <v>7920.3166666666684</v>
      </c>
      <c r="H180" s="40">
        <v>8305.7166666666672</v>
      </c>
      <c r="I180" s="40">
        <v>8408.0333333333328</v>
      </c>
      <c r="J180" s="40">
        <v>8498.4166666666679</v>
      </c>
      <c r="K180" s="31">
        <v>8317.65</v>
      </c>
      <c r="L180" s="31">
        <v>8124.95</v>
      </c>
      <c r="M180" s="31">
        <v>0.39418999999999998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30794.799999999999</v>
      </c>
      <c r="D181" s="40">
        <v>30675.033333333336</v>
      </c>
      <c r="E181" s="40">
        <v>30419.766666666674</v>
      </c>
      <c r="F181" s="40">
        <v>30044.733333333337</v>
      </c>
      <c r="G181" s="40">
        <v>29789.466666666674</v>
      </c>
      <c r="H181" s="40">
        <v>31050.066666666673</v>
      </c>
      <c r="I181" s="40">
        <v>31305.333333333336</v>
      </c>
      <c r="J181" s="40">
        <v>31680.366666666672</v>
      </c>
      <c r="K181" s="31">
        <v>30930.3</v>
      </c>
      <c r="L181" s="31">
        <v>30300</v>
      </c>
      <c r="M181" s="31">
        <v>0.45813999999999999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1365.05</v>
      </c>
      <c r="D182" s="40">
        <v>1361.6</v>
      </c>
      <c r="E182" s="40">
        <v>1341.7999999999997</v>
      </c>
      <c r="F182" s="40">
        <v>1318.5499999999997</v>
      </c>
      <c r="G182" s="40">
        <v>1298.7499999999995</v>
      </c>
      <c r="H182" s="40">
        <v>1384.85</v>
      </c>
      <c r="I182" s="40">
        <v>1404.65</v>
      </c>
      <c r="J182" s="40">
        <v>1427.9</v>
      </c>
      <c r="K182" s="31">
        <v>1381.4</v>
      </c>
      <c r="L182" s="31">
        <v>1338.35</v>
      </c>
      <c r="M182" s="31">
        <v>17.092849999999999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2210.4</v>
      </c>
      <c r="D183" s="40">
        <v>2200.9500000000003</v>
      </c>
      <c r="E183" s="40">
        <v>2182.4500000000007</v>
      </c>
      <c r="F183" s="40">
        <v>2154.5000000000005</v>
      </c>
      <c r="G183" s="40">
        <v>2136.0000000000009</v>
      </c>
      <c r="H183" s="40">
        <v>2228.9000000000005</v>
      </c>
      <c r="I183" s="40">
        <v>2247.3999999999996</v>
      </c>
      <c r="J183" s="40">
        <v>2275.3500000000004</v>
      </c>
      <c r="K183" s="31">
        <v>2219.4499999999998</v>
      </c>
      <c r="L183" s="31">
        <v>2173</v>
      </c>
      <c r="M183" s="31">
        <v>3.5388999999999999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431.35</v>
      </c>
      <c r="D184" s="40">
        <v>431.36666666666662</v>
      </c>
      <c r="E184" s="40">
        <v>427.33333333333326</v>
      </c>
      <c r="F184" s="40">
        <v>423.31666666666666</v>
      </c>
      <c r="G184" s="40">
        <v>419.2833333333333</v>
      </c>
      <c r="H184" s="40">
        <v>435.38333333333321</v>
      </c>
      <c r="I184" s="40">
        <v>439.41666666666663</v>
      </c>
      <c r="J184" s="40">
        <v>443.43333333333317</v>
      </c>
      <c r="K184" s="31">
        <v>435.4</v>
      </c>
      <c r="L184" s="31">
        <v>427.35</v>
      </c>
      <c r="M184" s="31">
        <v>228.17464000000001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120</v>
      </c>
      <c r="D185" s="40">
        <v>120.33333333333333</v>
      </c>
      <c r="E185" s="40">
        <v>118.81666666666666</v>
      </c>
      <c r="F185" s="40">
        <v>117.63333333333334</v>
      </c>
      <c r="G185" s="40">
        <v>116.11666666666667</v>
      </c>
      <c r="H185" s="40">
        <v>121.51666666666665</v>
      </c>
      <c r="I185" s="40">
        <v>123.03333333333333</v>
      </c>
      <c r="J185" s="40">
        <v>124.21666666666664</v>
      </c>
      <c r="K185" s="31">
        <v>121.85</v>
      </c>
      <c r="L185" s="31">
        <v>119.15</v>
      </c>
      <c r="M185" s="31">
        <v>200.22363999999999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777.45</v>
      </c>
      <c r="D186" s="40">
        <v>773.31666666666661</v>
      </c>
      <c r="E186" s="40">
        <v>767.68333333333317</v>
      </c>
      <c r="F186" s="40">
        <v>757.91666666666652</v>
      </c>
      <c r="G186" s="40">
        <v>752.28333333333308</v>
      </c>
      <c r="H186" s="40">
        <v>783.08333333333326</v>
      </c>
      <c r="I186" s="40">
        <v>788.7166666666667</v>
      </c>
      <c r="J186" s="40">
        <v>798.48333333333335</v>
      </c>
      <c r="K186" s="31">
        <v>778.95</v>
      </c>
      <c r="L186" s="31">
        <v>763.55</v>
      </c>
      <c r="M186" s="31">
        <v>25.485620000000001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482.8</v>
      </c>
      <c r="D187" s="40">
        <v>483.36666666666662</v>
      </c>
      <c r="E187" s="40">
        <v>478.73333333333323</v>
      </c>
      <c r="F187" s="40">
        <v>474.66666666666663</v>
      </c>
      <c r="G187" s="40">
        <v>470.03333333333325</v>
      </c>
      <c r="H187" s="40">
        <v>487.43333333333322</v>
      </c>
      <c r="I187" s="40">
        <v>492.06666666666655</v>
      </c>
      <c r="J187" s="40">
        <v>496.13333333333321</v>
      </c>
      <c r="K187" s="31">
        <v>488</v>
      </c>
      <c r="L187" s="31">
        <v>479.3</v>
      </c>
      <c r="M187" s="31">
        <v>11.267329999999999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613.9</v>
      </c>
      <c r="D188" s="40">
        <v>616.36666666666667</v>
      </c>
      <c r="E188" s="40">
        <v>609.7833333333333</v>
      </c>
      <c r="F188" s="40">
        <v>605.66666666666663</v>
      </c>
      <c r="G188" s="40">
        <v>599.08333333333326</v>
      </c>
      <c r="H188" s="40">
        <v>620.48333333333335</v>
      </c>
      <c r="I188" s="40">
        <v>627.06666666666661</v>
      </c>
      <c r="J188" s="40">
        <v>631.18333333333339</v>
      </c>
      <c r="K188" s="31">
        <v>622.95000000000005</v>
      </c>
      <c r="L188" s="31">
        <v>612.25</v>
      </c>
      <c r="M188" s="31">
        <v>3.1584599999999998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546.6</v>
      </c>
      <c r="D189" s="40">
        <v>549.86666666666667</v>
      </c>
      <c r="E189" s="40">
        <v>540.73333333333335</v>
      </c>
      <c r="F189" s="40">
        <v>534.86666666666667</v>
      </c>
      <c r="G189" s="40">
        <v>525.73333333333335</v>
      </c>
      <c r="H189" s="40">
        <v>555.73333333333335</v>
      </c>
      <c r="I189" s="40">
        <v>564.86666666666679</v>
      </c>
      <c r="J189" s="40">
        <v>570.73333333333335</v>
      </c>
      <c r="K189" s="31">
        <v>559</v>
      </c>
      <c r="L189" s="31">
        <v>544</v>
      </c>
      <c r="M189" s="31">
        <v>19.41273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832.3</v>
      </c>
      <c r="D190" s="40">
        <v>827.01666666666677</v>
      </c>
      <c r="E190" s="40">
        <v>818.53333333333353</v>
      </c>
      <c r="F190" s="40">
        <v>804.76666666666677</v>
      </c>
      <c r="G190" s="40">
        <v>796.28333333333353</v>
      </c>
      <c r="H190" s="40">
        <v>840.78333333333353</v>
      </c>
      <c r="I190" s="40">
        <v>849.26666666666688</v>
      </c>
      <c r="J190" s="40">
        <v>863.03333333333353</v>
      </c>
      <c r="K190" s="31">
        <v>835.5</v>
      </c>
      <c r="L190" s="31">
        <v>813.25</v>
      </c>
      <c r="M190" s="31">
        <v>17.2669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3774.15</v>
      </c>
      <c r="D191" s="40">
        <v>3781.7166666666667</v>
      </c>
      <c r="E191" s="40">
        <v>3748.4333333333334</v>
      </c>
      <c r="F191" s="40">
        <v>3722.7166666666667</v>
      </c>
      <c r="G191" s="40">
        <v>3689.4333333333334</v>
      </c>
      <c r="H191" s="40">
        <v>3807.4333333333334</v>
      </c>
      <c r="I191" s="40">
        <v>3840.7166666666672</v>
      </c>
      <c r="J191" s="40">
        <v>3866.4333333333334</v>
      </c>
      <c r="K191" s="31">
        <v>3815</v>
      </c>
      <c r="L191" s="31">
        <v>3756</v>
      </c>
      <c r="M191" s="31">
        <v>41.47175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879.8</v>
      </c>
      <c r="D192" s="40">
        <v>872.23333333333323</v>
      </c>
      <c r="E192" s="40">
        <v>863.11666666666645</v>
      </c>
      <c r="F192" s="40">
        <v>846.43333333333317</v>
      </c>
      <c r="G192" s="40">
        <v>837.31666666666638</v>
      </c>
      <c r="H192" s="40">
        <v>888.91666666666652</v>
      </c>
      <c r="I192" s="40">
        <v>898.0333333333333</v>
      </c>
      <c r="J192" s="40">
        <v>914.71666666666658</v>
      </c>
      <c r="K192" s="31">
        <v>881.35</v>
      </c>
      <c r="L192" s="31">
        <v>855.55</v>
      </c>
      <c r="M192" s="31">
        <v>16.018419999999999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4864.6000000000004</v>
      </c>
      <c r="D193" s="40">
        <v>4868.583333333333</v>
      </c>
      <c r="E193" s="40">
        <v>4817.1666666666661</v>
      </c>
      <c r="F193" s="40">
        <v>4769.7333333333327</v>
      </c>
      <c r="G193" s="40">
        <v>4718.3166666666657</v>
      </c>
      <c r="H193" s="40">
        <v>4916.0166666666664</v>
      </c>
      <c r="I193" s="40">
        <v>4967.4333333333325</v>
      </c>
      <c r="J193" s="40">
        <v>5014.8666666666668</v>
      </c>
      <c r="K193" s="31">
        <v>4920</v>
      </c>
      <c r="L193" s="31">
        <v>4821.1499999999996</v>
      </c>
      <c r="M193" s="31">
        <v>1.2254400000000001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295.25</v>
      </c>
      <c r="D194" s="40">
        <v>295.21666666666664</v>
      </c>
      <c r="E194" s="40">
        <v>291.63333333333327</v>
      </c>
      <c r="F194" s="40">
        <v>288.01666666666665</v>
      </c>
      <c r="G194" s="40">
        <v>284.43333333333328</v>
      </c>
      <c r="H194" s="40">
        <v>298.83333333333326</v>
      </c>
      <c r="I194" s="40">
        <v>302.41666666666663</v>
      </c>
      <c r="J194" s="40">
        <v>306.03333333333325</v>
      </c>
      <c r="K194" s="31">
        <v>298.8</v>
      </c>
      <c r="L194" s="31">
        <v>291.60000000000002</v>
      </c>
      <c r="M194" s="31">
        <v>149.20479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133.25</v>
      </c>
      <c r="D195" s="40">
        <v>132.08333333333334</v>
      </c>
      <c r="E195" s="40">
        <v>130.66666666666669</v>
      </c>
      <c r="F195" s="40">
        <v>128.08333333333334</v>
      </c>
      <c r="G195" s="40">
        <v>126.66666666666669</v>
      </c>
      <c r="H195" s="40">
        <v>134.66666666666669</v>
      </c>
      <c r="I195" s="40">
        <v>136.08333333333337</v>
      </c>
      <c r="J195" s="40">
        <v>138.66666666666669</v>
      </c>
      <c r="K195" s="31">
        <v>133.5</v>
      </c>
      <c r="L195" s="31">
        <v>129.5</v>
      </c>
      <c r="M195" s="31">
        <v>163.51745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1429.85</v>
      </c>
      <c r="D196" s="40">
        <v>1430.3666666666668</v>
      </c>
      <c r="E196" s="40">
        <v>1418.0833333333335</v>
      </c>
      <c r="F196" s="40">
        <v>1406.3166666666666</v>
      </c>
      <c r="G196" s="40">
        <v>1394.0333333333333</v>
      </c>
      <c r="H196" s="40">
        <v>1442.1333333333337</v>
      </c>
      <c r="I196" s="40">
        <v>1454.416666666667</v>
      </c>
      <c r="J196" s="40">
        <v>1466.1833333333338</v>
      </c>
      <c r="K196" s="31">
        <v>1442.65</v>
      </c>
      <c r="L196" s="31">
        <v>1418.6</v>
      </c>
      <c r="M196" s="31">
        <v>46.762239999999998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1427.85</v>
      </c>
      <c r="D197" s="40">
        <v>1430.0166666666664</v>
      </c>
      <c r="E197" s="40">
        <v>1417.6833333333329</v>
      </c>
      <c r="F197" s="40">
        <v>1407.5166666666664</v>
      </c>
      <c r="G197" s="40">
        <v>1395.1833333333329</v>
      </c>
      <c r="H197" s="40">
        <v>1440.1833333333329</v>
      </c>
      <c r="I197" s="40">
        <v>1452.5166666666664</v>
      </c>
      <c r="J197" s="40">
        <v>1462.6833333333329</v>
      </c>
      <c r="K197" s="31">
        <v>1442.35</v>
      </c>
      <c r="L197" s="31">
        <v>1419.85</v>
      </c>
      <c r="M197" s="31">
        <v>22.564540000000001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1044.3499999999999</v>
      </c>
      <c r="D198" s="40">
        <v>1045.8</v>
      </c>
      <c r="E198" s="40">
        <v>1031.5999999999999</v>
      </c>
      <c r="F198" s="40">
        <v>1018.8499999999999</v>
      </c>
      <c r="G198" s="40">
        <v>1004.6499999999999</v>
      </c>
      <c r="H198" s="40">
        <v>1058.55</v>
      </c>
      <c r="I198" s="40">
        <v>1072.7500000000002</v>
      </c>
      <c r="J198" s="40">
        <v>1085.5</v>
      </c>
      <c r="K198" s="31">
        <v>1060</v>
      </c>
      <c r="L198" s="31">
        <v>1033.05</v>
      </c>
      <c r="M198" s="31">
        <v>1.1089899999999999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2055.9499999999998</v>
      </c>
      <c r="D199" s="40">
        <v>2046</v>
      </c>
      <c r="E199" s="40">
        <v>2025</v>
      </c>
      <c r="F199" s="40">
        <v>1994.05</v>
      </c>
      <c r="G199" s="40">
        <v>1973.05</v>
      </c>
      <c r="H199" s="40">
        <v>2076.9499999999998</v>
      </c>
      <c r="I199" s="40">
        <v>2097.9499999999998</v>
      </c>
      <c r="J199" s="40">
        <v>2128.9</v>
      </c>
      <c r="K199" s="31">
        <v>2067</v>
      </c>
      <c r="L199" s="31">
        <v>2015.05</v>
      </c>
      <c r="M199" s="31">
        <v>7.9681300000000004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3100.55</v>
      </c>
      <c r="D200" s="40">
        <v>3087.0666666666671</v>
      </c>
      <c r="E200" s="40">
        <v>3063.1333333333341</v>
      </c>
      <c r="F200" s="40">
        <v>3025.7166666666672</v>
      </c>
      <c r="G200" s="40">
        <v>3001.7833333333342</v>
      </c>
      <c r="H200" s="40">
        <v>3124.483333333334</v>
      </c>
      <c r="I200" s="40">
        <v>3148.4166666666674</v>
      </c>
      <c r="J200" s="40">
        <v>3185.8333333333339</v>
      </c>
      <c r="K200" s="31">
        <v>3111</v>
      </c>
      <c r="L200" s="31">
        <v>3049.65</v>
      </c>
      <c r="M200" s="31">
        <v>0.82154000000000005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482.55</v>
      </c>
      <c r="D201" s="40">
        <v>477.55</v>
      </c>
      <c r="E201" s="40">
        <v>469.90000000000003</v>
      </c>
      <c r="F201" s="40">
        <v>457.25</v>
      </c>
      <c r="G201" s="40">
        <v>449.6</v>
      </c>
      <c r="H201" s="40">
        <v>490.20000000000005</v>
      </c>
      <c r="I201" s="40">
        <v>497.85</v>
      </c>
      <c r="J201" s="40">
        <v>510.50000000000006</v>
      </c>
      <c r="K201" s="31">
        <v>485.2</v>
      </c>
      <c r="L201" s="31">
        <v>464.9</v>
      </c>
      <c r="M201" s="31">
        <v>10.255839999999999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1033.8499999999999</v>
      </c>
      <c r="D202" s="40">
        <v>1026.2833333333333</v>
      </c>
      <c r="E202" s="40">
        <v>1002.5666666666666</v>
      </c>
      <c r="F202" s="40">
        <v>971.2833333333333</v>
      </c>
      <c r="G202" s="40">
        <v>947.56666666666661</v>
      </c>
      <c r="H202" s="40">
        <v>1057.5666666666666</v>
      </c>
      <c r="I202" s="40">
        <v>1081.2833333333333</v>
      </c>
      <c r="J202" s="40">
        <v>1112.5666666666666</v>
      </c>
      <c r="K202" s="31">
        <v>1050</v>
      </c>
      <c r="L202" s="31">
        <v>995</v>
      </c>
      <c r="M202" s="31">
        <v>22.26426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762</v>
      </c>
      <c r="D203" s="40">
        <v>760.63333333333333</v>
      </c>
      <c r="E203" s="40">
        <v>748.76666666666665</v>
      </c>
      <c r="F203" s="40">
        <v>735.5333333333333</v>
      </c>
      <c r="G203" s="40">
        <v>723.66666666666663</v>
      </c>
      <c r="H203" s="40">
        <v>773.86666666666667</v>
      </c>
      <c r="I203" s="40">
        <v>785.73333333333323</v>
      </c>
      <c r="J203" s="40">
        <v>798.9666666666667</v>
      </c>
      <c r="K203" s="31">
        <v>772.5</v>
      </c>
      <c r="L203" s="31">
        <v>747.4</v>
      </c>
      <c r="M203" s="31">
        <v>40.798769999999998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7992.9</v>
      </c>
      <c r="D204" s="40">
        <v>8003.8166666666666</v>
      </c>
      <c r="E204" s="40">
        <v>7934.333333333333</v>
      </c>
      <c r="F204" s="40">
        <v>7875.7666666666664</v>
      </c>
      <c r="G204" s="40">
        <v>7806.2833333333328</v>
      </c>
      <c r="H204" s="40">
        <v>8062.3833333333332</v>
      </c>
      <c r="I204" s="40">
        <v>8131.8666666666668</v>
      </c>
      <c r="J204" s="40">
        <v>8190.4333333333334</v>
      </c>
      <c r="K204" s="31">
        <v>8073.3</v>
      </c>
      <c r="L204" s="31">
        <v>7945.25</v>
      </c>
      <c r="M204" s="31">
        <v>1.98064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34.85</v>
      </c>
      <c r="D205" s="40">
        <v>34.950000000000003</v>
      </c>
      <c r="E205" s="40">
        <v>34.600000000000009</v>
      </c>
      <c r="F205" s="40">
        <v>34.350000000000009</v>
      </c>
      <c r="G205" s="40">
        <v>34.000000000000014</v>
      </c>
      <c r="H205" s="40">
        <v>35.200000000000003</v>
      </c>
      <c r="I205" s="40">
        <v>35.549999999999997</v>
      </c>
      <c r="J205" s="40">
        <v>35.799999999999997</v>
      </c>
      <c r="K205" s="31">
        <v>35.299999999999997</v>
      </c>
      <c r="L205" s="31">
        <v>34.700000000000003</v>
      </c>
      <c r="M205" s="31">
        <v>54.38691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1592.6</v>
      </c>
      <c r="D206" s="40">
        <v>1593.7333333333333</v>
      </c>
      <c r="E206" s="40">
        <v>1570.6666666666667</v>
      </c>
      <c r="F206" s="40">
        <v>1548.7333333333333</v>
      </c>
      <c r="G206" s="40">
        <v>1525.6666666666667</v>
      </c>
      <c r="H206" s="40">
        <v>1615.6666666666667</v>
      </c>
      <c r="I206" s="40">
        <v>1638.7333333333333</v>
      </c>
      <c r="J206" s="40">
        <v>1660.6666666666667</v>
      </c>
      <c r="K206" s="31">
        <v>1616.8</v>
      </c>
      <c r="L206" s="31">
        <v>1571.8</v>
      </c>
      <c r="M206" s="31">
        <v>7.2728700000000002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748.1</v>
      </c>
      <c r="D207" s="40">
        <v>749.31666666666661</v>
      </c>
      <c r="E207" s="40">
        <v>738.88333333333321</v>
      </c>
      <c r="F207" s="40">
        <v>729.66666666666663</v>
      </c>
      <c r="G207" s="40">
        <v>719.23333333333323</v>
      </c>
      <c r="H207" s="40">
        <v>758.53333333333319</v>
      </c>
      <c r="I207" s="40">
        <v>768.96666666666658</v>
      </c>
      <c r="J207" s="40">
        <v>778.18333333333317</v>
      </c>
      <c r="K207" s="31">
        <v>759.75</v>
      </c>
      <c r="L207" s="31">
        <v>740.1</v>
      </c>
      <c r="M207" s="31">
        <v>13.80649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261.75</v>
      </c>
      <c r="D208" s="40">
        <v>262.48333333333335</v>
      </c>
      <c r="E208" s="40">
        <v>259.4666666666667</v>
      </c>
      <c r="F208" s="40">
        <v>257.18333333333334</v>
      </c>
      <c r="G208" s="40">
        <v>254.16666666666669</v>
      </c>
      <c r="H208" s="40">
        <v>264.76666666666671</v>
      </c>
      <c r="I208" s="40">
        <v>267.78333333333336</v>
      </c>
      <c r="J208" s="40">
        <v>270.06666666666672</v>
      </c>
      <c r="K208" s="31">
        <v>265.5</v>
      </c>
      <c r="L208" s="31">
        <v>260.2</v>
      </c>
      <c r="M208" s="31">
        <v>8.9396100000000001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927.8</v>
      </c>
      <c r="D209" s="40">
        <v>929.76666666666677</v>
      </c>
      <c r="E209" s="40">
        <v>921.23333333333358</v>
      </c>
      <c r="F209" s="40">
        <v>914.66666666666686</v>
      </c>
      <c r="G209" s="40">
        <v>906.13333333333367</v>
      </c>
      <c r="H209" s="40">
        <v>936.33333333333348</v>
      </c>
      <c r="I209" s="40">
        <v>944.86666666666656</v>
      </c>
      <c r="J209" s="40">
        <v>951.43333333333339</v>
      </c>
      <c r="K209" s="31">
        <v>938.3</v>
      </c>
      <c r="L209" s="31">
        <v>923.2</v>
      </c>
      <c r="M209" s="31">
        <v>4.5704500000000001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298.95</v>
      </c>
      <c r="D210" s="40">
        <v>298.23333333333335</v>
      </c>
      <c r="E210" s="40">
        <v>294.7166666666667</v>
      </c>
      <c r="F210" s="40">
        <v>290.48333333333335</v>
      </c>
      <c r="G210" s="40">
        <v>286.9666666666667</v>
      </c>
      <c r="H210" s="40">
        <v>302.4666666666667</v>
      </c>
      <c r="I210" s="40">
        <v>305.98333333333335</v>
      </c>
      <c r="J210" s="40">
        <v>310.2166666666667</v>
      </c>
      <c r="K210" s="31">
        <v>301.75</v>
      </c>
      <c r="L210" s="31">
        <v>294</v>
      </c>
      <c r="M210" s="31">
        <v>133.18638999999999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8.0500000000000007</v>
      </c>
      <c r="D211" s="40">
        <v>8.3000000000000007</v>
      </c>
      <c r="E211" s="40">
        <v>7.5500000000000007</v>
      </c>
      <c r="F211" s="40">
        <v>7.05</v>
      </c>
      <c r="G211" s="40">
        <v>6.3</v>
      </c>
      <c r="H211" s="40">
        <v>8.8000000000000007</v>
      </c>
      <c r="I211" s="40">
        <v>9.5500000000000007</v>
      </c>
      <c r="J211" s="40">
        <v>10.050000000000002</v>
      </c>
      <c r="K211" s="31">
        <v>9.0500000000000007</v>
      </c>
      <c r="L211" s="31">
        <v>7.8</v>
      </c>
      <c r="M211" s="31">
        <v>13404.95793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1206.5999999999999</v>
      </c>
      <c r="D212" s="40">
        <v>1200.8333333333333</v>
      </c>
      <c r="E212" s="40">
        <v>1183.7666666666664</v>
      </c>
      <c r="F212" s="40">
        <v>1160.9333333333332</v>
      </c>
      <c r="G212" s="40">
        <v>1143.8666666666663</v>
      </c>
      <c r="H212" s="40">
        <v>1223.6666666666665</v>
      </c>
      <c r="I212" s="40">
        <v>1240.7333333333336</v>
      </c>
      <c r="J212" s="40">
        <v>1263.5666666666666</v>
      </c>
      <c r="K212" s="31">
        <v>1217.9000000000001</v>
      </c>
      <c r="L212" s="31">
        <v>1178</v>
      </c>
      <c r="M212" s="31">
        <v>42.242330000000003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2293.4</v>
      </c>
      <c r="D213" s="40">
        <v>2286.4666666666667</v>
      </c>
      <c r="E213" s="40">
        <v>2250.9333333333334</v>
      </c>
      <c r="F213" s="40">
        <v>2208.4666666666667</v>
      </c>
      <c r="G213" s="40">
        <v>2172.9333333333334</v>
      </c>
      <c r="H213" s="40">
        <v>2328.9333333333334</v>
      </c>
      <c r="I213" s="40">
        <v>2364.4666666666672</v>
      </c>
      <c r="J213" s="40">
        <v>2406.9333333333334</v>
      </c>
      <c r="K213" s="31">
        <v>2322</v>
      </c>
      <c r="L213" s="31">
        <v>2244</v>
      </c>
      <c r="M213" s="31">
        <v>2.5962100000000001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662.2</v>
      </c>
      <c r="D214" s="40">
        <v>665.86666666666667</v>
      </c>
      <c r="E214" s="40">
        <v>656.33333333333337</v>
      </c>
      <c r="F214" s="40">
        <v>650.4666666666667</v>
      </c>
      <c r="G214" s="40">
        <v>640.93333333333339</v>
      </c>
      <c r="H214" s="40">
        <v>671.73333333333335</v>
      </c>
      <c r="I214" s="40">
        <v>681.26666666666665</v>
      </c>
      <c r="J214" s="40">
        <v>687.13333333333333</v>
      </c>
      <c r="K214" s="40">
        <v>675.4</v>
      </c>
      <c r="L214" s="40">
        <v>660</v>
      </c>
      <c r="M214" s="40">
        <v>67.162310000000005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10.9</v>
      </c>
      <c r="D215" s="40">
        <v>11.066666666666668</v>
      </c>
      <c r="E215" s="40">
        <v>10.733333333333336</v>
      </c>
      <c r="F215" s="40">
        <v>10.566666666666668</v>
      </c>
      <c r="G215" s="40">
        <v>10.233333333333336</v>
      </c>
      <c r="H215" s="40">
        <v>11.233333333333336</v>
      </c>
      <c r="I215" s="40">
        <v>11.566666666666668</v>
      </c>
      <c r="J215" s="40">
        <v>11.733333333333336</v>
      </c>
      <c r="K215" s="40">
        <v>11.4</v>
      </c>
      <c r="L215" s="40">
        <v>10.9</v>
      </c>
      <c r="M215" s="40">
        <v>1464.56916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177.4</v>
      </c>
      <c r="D216" s="40">
        <v>177.98333333333335</v>
      </c>
      <c r="E216" s="40">
        <v>176.01666666666671</v>
      </c>
      <c r="F216" s="40">
        <v>174.63333333333335</v>
      </c>
      <c r="G216" s="40">
        <v>172.66666666666671</v>
      </c>
      <c r="H216" s="40">
        <v>179.3666666666667</v>
      </c>
      <c r="I216" s="40">
        <v>181.33333333333334</v>
      </c>
      <c r="J216" s="40">
        <v>182.7166666666667</v>
      </c>
      <c r="K216" s="40">
        <v>179.95</v>
      </c>
      <c r="L216" s="40">
        <v>176.6</v>
      </c>
      <c r="M216" s="40">
        <v>53.32714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3" sqref="D2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51"/>
      <c r="B1" s="452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44448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44" t="s">
        <v>16</v>
      </c>
      <c r="B9" s="446" t="s">
        <v>18</v>
      </c>
      <c r="C9" s="450" t="s">
        <v>20</v>
      </c>
      <c r="D9" s="450" t="s">
        <v>21</v>
      </c>
      <c r="E9" s="441" t="s">
        <v>22</v>
      </c>
      <c r="F9" s="442"/>
      <c r="G9" s="443"/>
      <c r="H9" s="441" t="s">
        <v>23</v>
      </c>
      <c r="I9" s="442"/>
      <c r="J9" s="443"/>
      <c r="K9" s="26"/>
      <c r="L9" s="27"/>
      <c r="M9" s="53"/>
      <c r="N9" s="1"/>
      <c r="O9" s="1"/>
    </row>
    <row r="10" spans="1:15" ht="42.75" customHeight="1">
      <c r="A10" s="448"/>
      <c r="B10" s="449"/>
      <c r="C10" s="449"/>
      <c r="D10" s="44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24341.75</v>
      </c>
      <c r="D11" s="40">
        <v>24392.616666666669</v>
      </c>
      <c r="E11" s="40">
        <v>24160.283333333336</v>
      </c>
      <c r="F11" s="40">
        <v>23978.816666666669</v>
      </c>
      <c r="G11" s="40">
        <v>23746.483333333337</v>
      </c>
      <c r="H11" s="40">
        <v>24574.083333333336</v>
      </c>
      <c r="I11" s="40">
        <v>24806.416666666664</v>
      </c>
      <c r="J11" s="40">
        <v>24987.883333333335</v>
      </c>
      <c r="K11" s="31">
        <v>24624.95</v>
      </c>
      <c r="L11" s="31">
        <v>24211.15</v>
      </c>
      <c r="M11" s="31">
        <v>3.6269999999999997E-2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1876.75</v>
      </c>
      <c r="D12" s="40">
        <v>1877.8</v>
      </c>
      <c r="E12" s="40">
        <v>1857.6</v>
      </c>
      <c r="F12" s="40">
        <v>1838.45</v>
      </c>
      <c r="G12" s="40">
        <v>1818.25</v>
      </c>
      <c r="H12" s="40">
        <v>1896.9499999999998</v>
      </c>
      <c r="I12" s="40">
        <v>1917.15</v>
      </c>
      <c r="J12" s="40">
        <v>1936.2999999999997</v>
      </c>
      <c r="K12" s="31">
        <v>1898</v>
      </c>
      <c r="L12" s="31">
        <v>1858.65</v>
      </c>
      <c r="M12" s="31">
        <v>2.38158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2325.65</v>
      </c>
      <c r="D13" s="40">
        <v>2336.3833333333337</v>
      </c>
      <c r="E13" s="40">
        <v>2296.3166666666675</v>
      </c>
      <c r="F13" s="40">
        <v>2266.983333333334</v>
      </c>
      <c r="G13" s="40">
        <v>2226.9166666666679</v>
      </c>
      <c r="H13" s="40">
        <v>2365.7166666666672</v>
      </c>
      <c r="I13" s="40">
        <v>2405.7833333333338</v>
      </c>
      <c r="J13" s="40">
        <v>2435.1166666666668</v>
      </c>
      <c r="K13" s="31">
        <v>2376.4499999999998</v>
      </c>
      <c r="L13" s="31">
        <v>2307.0500000000002</v>
      </c>
      <c r="M13" s="31">
        <v>0.21199999999999999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2448.9499999999998</v>
      </c>
      <c r="D14" s="40">
        <v>2455.7000000000003</v>
      </c>
      <c r="E14" s="40">
        <v>2424.5000000000005</v>
      </c>
      <c r="F14" s="40">
        <v>2400.0500000000002</v>
      </c>
      <c r="G14" s="40">
        <v>2368.8500000000004</v>
      </c>
      <c r="H14" s="40">
        <v>2480.1500000000005</v>
      </c>
      <c r="I14" s="40">
        <v>2511.3500000000004</v>
      </c>
      <c r="J14" s="40">
        <v>2535.8000000000006</v>
      </c>
      <c r="K14" s="31">
        <v>2486.9</v>
      </c>
      <c r="L14" s="31">
        <v>2431.25</v>
      </c>
      <c r="M14" s="31">
        <v>3.1225800000000001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2040.25</v>
      </c>
      <c r="D15" s="40">
        <v>2052.5</v>
      </c>
      <c r="E15" s="40">
        <v>2010</v>
      </c>
      <c r="F15" s="40">
        <v>1979.75</v>
      </c>
      <c r="G15" s="40">
        <v>1937.25</v>
      </c>
      <c r="H15" s="40">
        <v>2082.75</v>
      </c>
      <c r="I15" s="40">
        <v>2125.25</v>
      </c>
      <c r="J15" s="40">
        <v>2155.5</v>
      </c>
      <c r="K15" s="31">
        <v>2095</v>
      </c>
      <c r="L15" s="31">
        <v>2022.25</v>
      </c>
      <c r="M15" s="31">
        <v>0.13136999999999999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1839.8</v>
      </c>
      <c r="D16" s="40">
        <v>1829.9666666666665</v>
      </c>
      <c r="E16" s="40">
        <v>1784.9333333333329</v>
      </c>
      <c r="F16" s="40">
        <v>1730.0666666666664</v>
      </c>
      <c r="G16" s="40">
        <v>1685.0333333333328</v>
      </c>
      <c r="H16" s="40">
        <v>1884.833333333333</v>
      </c>
      <c r="I16" s="40">
        <v>1929.8666666666663</v>
      </c>
      <c r="J16" s="40">
        <v>1984.7333333333331</v>
      </c>
      <c r="K16" s="31">
        <v>1875</v>
      </c>
      <c r="L16" s="31">
        <v>1775.1</v>
      </c>
      <c r="M16" s="31">
        <v>4.7159199999999997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1181</v>
      </c>
      <c r="D17" s="40">
        <v>1174.5166666666667</v>
      </c>
      <c r="E17" s="40">
        <v>1160.0833333333333</v>
      </c>
      <c r="F17" s="40">
        <v>1139.1666666666665</v>
      </c>
      <c r="G17" s="40">
        <v>1124.7333333333331</v>
      </c>
      <c r="H17" s="40">
        <v>1195.4333333333334</v>
      </c>
      <c r="I17" s="40">
        <v>1209.8666666666668</v>
      </c>
      <c r="J17" s="40">
        <v>1230.7833333333335</v>
      </c>
      <c r="K17" s="31">
        <v>1188.95</v>
      </c>
      <c r="L17" s="31">
        <v>1153.5999999999999</v>
      </c>
      <c r="M17" s="31">
        <v>10.25722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609.75</v>
      </c>
      <c r="D18" s="40">
        <v>610.93333333333328</v>
      </c>
      <c r="E18" s="40">
        <v>606.86666666666656</v>
      </c>
      <c r="F18" s="40">
        <v>603.98333333333323</v>
      </c>
      <c r="G18" s="40">
        <v>599.91666666666652</v>
      </c>
      <c r="H18" s="40">
        <v>613.81666666666661</v>
      </c>
      <c r="I18" s="40">
        <v>617.88333333333344</v>
      </c>
      <c r="J18" s="40">
        <v>620.76666666666665</v>
      </c>
      <c r="K18" s="31">
        <v>615</v>
      </c>
      <c r="L18" s="31">
        <v>608.04999999999995</v>
      </c>
      <c r="M18" s="31">
        <v>1.23559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910.3</v>
      </c>
      <c r="D19" s="40">
        <v>902.6</v>
      </c>
      <c r="E19" s="40">
        <v>891.7</v>
      </c>
      <c r="F19" s="40">
        <v>873.1</v>
      </c>
      <c r="G19" s="40">
        <v>862.2</v>
      </c>
      <c r="H19" s="40">
        <v>921.2</v>
      </c>
      <c r="I19" s="40">
        <v>932.09999999999991</v>
      </c>
      <c r="J19" s="40">
        <v>950.7</v>
      </c>
      <c r="K19" s="31">
        <v>913.5</v>
      </c>
      <c r="L19" s="31">
        <v>884</v>
      </c>
      <c r="M19" s="31">
        <v>10.79692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2421.4</v>
      </c>
      <c r="D20" s="40">
        <v>2419</v>
      </c>
      <c r="E20" s="40">
        <v>2395</v>
      </c>
      <c r="F20" s="40">
        <v>2368.6</v>
      </c>
      <c r="G20" s="40">
        <v>2344.6</v>
      </c>
      <c r="H20" s="40">
        <v>2445.4</v>
      </c>
      <c r="I20" s="40">
        <v>2469.4</v>
      </c>
      <c r="J20" s="40">
        <v>2495.8000000000002</v>
      </c>
      <c r="K20" s="31">
        <v>2443</v>
      </c>
      <c r="L20" s="31">
        <v>2392.6</v>
      </c>
      <c r="M20" s="31">
        <v>0.92220000000000002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19994.95</v>
      </c>
      <c r="D21" s="40">
        <v>19917.433333333331</v>
      </c>
      <c r="E21" s="40">
        <v>19734.866666666661</v>
      </c>
      <c r="F21" s="40">
        <v>19474.783333333329</v>
      </c>
      <c r="G21" s="40">
        <v>19292.21666666666</v>
      </c>
      <c r="H21" s="40">
        <v>20177.516666666663</v>
      </c>
      <c r="I21" s="40">
        <v>20360.083333333336</v>
      </c>
      <c r="J21" s="40">
        <v>20620.166666666664</v>
      </c>
      <c r="K21" s="31">
        <v>20100</v>
      </c>
      <c r="L21" s="31">
        <v>19657.349999999999</v>
      </c>
      <c r="M21" s="31">
        <v>0.10007000000000001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1555.95</v>
      </c>
      <c r="D22" s="40">
        <v>1557.7333333333333</v>
      </c>
      <c r="E22" s="40">
        <v>1536.4666666666667</v>
      </c>
      <c r="F22" s="40">
        <v>1516.9833333333333</v>
      </c>
      <c r="G22" s="40">
        <v>1495.7166666666667</v>
      </c>
      <c r="H22" s="40">
        <v>1577.2166666666667</v>
      </c>
      <c r="I22" s="40">
        <v>1598.4833333333336</v>
      </c>
      <c r="J22" s="40">
        <v>1617.9666666666667</v>
      </c>
      <c r="K22" s="31">
        <v>1579</v>
      </c>
      <c r="L22" s="31">
        <v>1538.25</v>
      </c>
      <c r="M22" s="31">
        <v>20.842189999999999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1158.3</v>
      </c>
      <c r="D23" s="40">
        <v>1138.4666666666665</v>
      </c>
      <c r="E23" s="40">
        <v>1111.383333333333</v>
      </c>
      <c r="F23" s="40">
        <v>1064.4666666666665</v>
      </c>
      <c r="G23" s="40">
        <v>1037.383333333333</v>
      </c>
      <c r="H23" s="40">
        <v>1185.383333333333</v>
      </c>
      <c r="I23" s="40">
        <v>1212.4666666666665</v>
      </c>
      <c r="J23" s="40">
        <v>1259.383333333333</v>
      </c>
      <c r="K23" s="31">
        <v>1165.55</v>
      </c>
      <c r="L23" s="31">
        <v>1091.55</v>
      </c>
      <c r="M23" s="31">
        <v>7.4283200000000003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746.85</v>
      </c>
      <c r="D24" s="40">
        <v>746.0333333333333</v>
      </c>
      <c r="E24" s="40">
        <v>739.06666666666661</v>
      </c>
      <c r="F24" s="40">
        <v>731.2833333333333</v>
      </c>
      <c r="G24" s="40">
        <v>724.31666666666661</v>
      </c>
      <c r="H24" s="40">
        <v>753.81666666666661</v>
      </c>
      <c r="I24" s="40">
        <v>760.7833333333333</v>
      </c>
      <c r="J24" s="40">
        <v>768.56666666666661</v>
      </c>
      <c r="K24" s="31">
        <v>753</v>
      </c>
      <c r="L24" s="31">
        <v>738.25</v>
      </c>
      <c r="M24" s="31">
        <v>40.361930000000001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1398.45</v>
      </c>
      <c r="D25" s="40">
        <v>1355.6499999999999</v>
      </c>
      <c r="E25" s="40">
        <v>1310.3499999999997</v>
      </c>
      <c r="F25" s="40">
        <v>1222.2499999999998</v>
      </c>
      <c r="G25" s="40">
        <v>1176.9499999999996</v>
      </c>
      <c r="H25" s="40">
        <v>1443.7499999999998</v>
      </c>
      <c r="I25" s="40">
        <v>1489.05</v>
      </c>
      <c r="J25" s="40">
        <v>1577.1499999999999</v>
      </c>
      <c r="K25" s="31">
        <v>1400.95</v>
      </c>
      <c r="L25" s="31">
        <v>1267.55</v>
      </c>
      <c r="M25" s="31">
        <v>3.5272399999999999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1733.5</v>
      </c>
      <c r="D26" s="40">
        <v>1707.1166666666668</v>
      </c>
      <c r="E26" s="40">
        <v>1665.3333333333335</v>
      </c>
      <c r="F26" s="40">
        <v>1597.1666666666667</v>
      </c>
      <c r="G26" s="40">
        <v>1555.3833333333334</v>
      </c>
      <c r="H26" s="40">
        <v>1775.2833333333335</v>
      </c>
      <c r="I26" s="40">
        <v>1817.0666666666668</v>
      </c>
      <c r="J26" s="40">
        <v>1885.2333333333336</v>
      </c>
      <c r="K26" s="31">
        <v>1748.9</v>
      </c>
      <c r="L26" s="31">
        <v>1638.95</v>
      </c>
      <c r="M26" s="31">
        <v>4.5281399999999996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114.7</v>
      </c>
      <c r="D27" s="40">
        <v>114.45</v>
      </c>
      <c r="E27" s="40">
        <v>113.2</v>
      </c>
      <c r="F27" s="40">
        <v>111.7</v>
      </c>
      <c r="G27" s="40">
        <v>110.45</v>
      </c>
      <c r="H27" s="40">
        <v>115.95</v>
      </c>
      <c r="I27" s="40">
        <v>117.2</v>
      </c>
      <c r="J27" s="40">
        <v>118.7</v>
      </c>
      <c r="K27" s="31">
        <v>115.7</v>
      </c>
      <c r="L27" s="31">
        <v>112.95</v>
      </c>
      <c r="M27" s="31">
        <v>41.56326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214.5</v>
      </c>
      <c r="D28" s="40">
        <v>215.31666666666669</v>
      </c>
      <c r="E28" s="40">
        <v>211.73333333333338</v>
      </c>
      <c r="F28" s="40">
        <v>208.9666666666667</v>
      </c>
      <c r="G28" s="40">
        <v>205.38333333333338</v>
      </c>
      <c r="H28" s="40">
        <v>218.08333333333337</v>
      </c>
      <c r="I28" s="40">
        <v>221.66666666666669</v>
      </c>
      <c r="J28" s="40">
        <v>224.43333333333337</v>
      </c>
      <c r="K28" s="31">
        <v>218.9</v>
      </c>
      <c r="L28" s="31">
        <v>212.55</v>
      </c>
      <c r="M28" s="31">
        <v>17.806249999999999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366.3</v>
      </c>
      <c r="D29" s="40">
        <v>367.5333333333333</v>
      </c>
      <c r="E29" s="40">
        <v>363.06666666666661</v>
      </c>
      <c r="F29" s="40">
        <v>359.83333333333331</v>
      </c>
      <c r="G29" s="40">
        <v>355.36666666666662</v>
      </c>
      <c r="H29" s="40">
        <v>370.76666666666659</v>
      </c>
      <c r="I29" s="40">
        <v>375.23333333333329</v>
      </c>
      <c r="J29" s="40">
        <v>378.46666666666658</v>
      </c>
      <c r="K29" s="31">
        <v>372</v>
      </c>
      <c r="L29" s="31">
        <v>364.3</v>
      </c>
      <c r="M29" s="31">
        <v>1.5545500000000001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259.64999999999998</v>
      </c>
      <c r="D30" s="40">
        <v>258.93333333333334</v>
      </c>
      <c r="E30" s="40">
        <v>249.9666666666667</v>
      </c>
      <c r="F30" s="40">
        <v>240.28333333333336</v>
      </c>
      <c r="G30" s="40">
        <v>231.31666666666672</v>
      </c>
      <c r="H30" s="40">
        <v>268.61666666666667</v>
      </c>
      <c r="I30" s="40">
        <v>277.58333333333326</v>
      </c>
      <c r="J30" s="40">
        <v>287.26666666666665</v>
      </c>
      <c r="K30" s="31">
        <v>267.89999999999998</v>
      </c>
      <c r="L30" s="31">
        <v>249.25</v>
      </c>
      <c r="M30" s="31">
        <v>15.40352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4906.8500000000004</v>
      </c>
      <c r="D31" s="40">
        <v>4817.9000000000005</v>
      </c>
      <c r="E31" s="40">
        <v>4728.9500000000007</v>
      </c>
      <c r="F31" s="40">
        <v>4551.05</v>
      </c>
      <c r="G31" s="40">
        <v>4462.1000000000004</v>
      </c>
      <c r="H31" s="40">
        <v>4995.8000000000011</v>
      </c>
      <c r="I31" s="40">
        <v>5084.75</v>
      </c>
      <c r="J31" s="40">
        <v>5262.6500000000015</v>
      </c>
      <c r="K31" s="31">
        <v>4906.8500000000004</v>
      </c>
      <c r="L31" s="31">
        <v>4640</v>
      </c>
      <c r="M31" s="31">
        <v>1.22851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2162.4499999999998</v>
      </c>
      <c r="D32" s="40">
        <v>2164.8333333333335</v>
      </c>
      <c r="E32" s="40">
        <v>2134.7166666666672</v>
      </c>
      <c r="F32" s="40">
        <v>2106.9833333333336</v>
      </c>
      <c r="G32" s="40">
        <v>2076.8666666666672</v>
      </c>
      <c r="H32" s="40">
        <v>2192.5666666666671</v>
      </c>
      <c r="I32" s="40">
        <v>2222.6833333333329</v>
      </c>
      <c r="J32" s="40">
        <v>2250.416666666667</v>
      </c>
      <c r="K32" s="31">
        <v>2194.9499999999998</v>
      </c>
      <c r="L32" s="31">
        <v>2137.1</v>
      </c>
      <c r="M32" s="31">
        <v>0.89458000000000004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2225.0500000000002</v>
      </c>
      <c r="D33" s="40">
        <v>2226.5000000000005</v>
      </c>
      <c r="E33" s="40">
        <v>2208.6000000000008</v>
      </c>
      <c r="F33" s="40">
        <v>2192.1500000000005</v>
      </c>
      <c r="G33" s="40">
        <v>2174.2500000000009</v>
      </c>
      <c r="H33" s="40">
        <v>2242.9500000000007</v>
      </c>
      <c r="I33" s="40">
        <v>2260.8500000000004</v>
      </c>
      <c r="J33" s="40">
        <v>2277.3000000000006</v>
      </c>
      <c r="K33" s="31">
        <v>2244.4</v>
      </c>
      <c r="L33" s="31">
        <v>2210.0500000000002</v>
      </c>
      <c r="M33" s="31">
        <v>0.19575000000000001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117</v>
      </c>
      <c r="D34" s="40">
        <v>116.2</v>
      </c>
      <c r="E34" s="40">
        <v>111.4</v>
      </c>
      <c r="F34" s="40">
        <v>105.8</v>
      </c>
      <c r="G34" s="40">
        <v>101</v>
      </c>
      <c r="H34" s="40">
        <v>121.80000000000001</v>
      </c>
      <c r="I34" s="40">
        <v>126.6</v>
      </c>
      <c r="J34" s="40">
        <v>132.20000000000002</v>
      </c>
      <c r="K34" s="31">
        <v>121</v>
      </c>
      <c r="L34" s="31">
        <v>110.6</v>
      </c>
      <c r="M34" s="31">
        <v>61.882570000000001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765.45</v>
      </c>
      <c r="D35" s="40">
        <v>765.85</v>
      </c>
      <c r="E35" s="40">
        <v>759.75</v>
      </c>
      <c r="F35" s="40">
        <v>754.05</v>
      </c>
      <c r="G35" s="40">
        <v>747.94999999999993</v>
      </c>
      <c r="H35" s="40">
        <v>771.55000000000007</v>
      </c>
      <c r="I35" s="40">
        <v>777.6500000000002</v>
      </c>
      <c r="J35" s="40">
        <v>783.35000000000014</v>
      </c>
      <c r="K35" s="31">
        <v>771.95</v>
      </c>
      <c r="L35" s="31">
        <v>760.15</v>
      </c>
      <c r="M35" s="31">
        <v>1.3302700000000001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3751.5</v>
      </c>
      <c r="D36" s="40">
        <v>3749.1833333333329</v>
      </c>
      <c r="E36" s="40">
        <v>3686.3666666666659</v>
      </c>
      <c r="F36" s="40">
        <v>3621.2333333333331</v>
      </c>
      <c r="G36" s="40">
        <v>3558.4166666666661</v>
      </c>
      <c r="H36" s="40">
        <v>3814.3166666666657</v>
      </c>
      <c r="I36" s="40">
        <v>3877.1333333333323</v>
      </c>
      <c r="J36" s="40">
        <v>3942.2666666666655</v>
      </c>
      <c r="K36" s="31">
        <v>3812</v>
      </c>
      <c r="L36" s="31">
        <v>3684.05</v>
      </c>
      <c r="M36" s="31">
        <v>1.1473100000000001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4022</v>
      </c>
      <c r="D37" s="40">
        <v>4041.2333333333336</v>
      </c>
      <c r="E37" s="40">
        <v>3992.4666666666672</v>
      </c>
      <c r="F37" s="40">
        <v>3962.9333333333334</v>
      </c>
      <c r="G37" s="40">
        <v>3914.166666666667</v>
      </c>
      <c r="H37" s="40">
        <v>4070.7666666666673</v>
      </c>
      <c r="I37" s="40">
        <v>4119.5333333333338</v>
      </c>
      <c r="J37" s="40">
        <v>4149.0666666666675</v>
      </c>
      <c r="K37" s="31">
        <v>4090</v>
      </c>
      <c r="L37" s="31">
        <v>4011.7</v>
      </c>
      <c r="M37" s="31">
        <v>1.41635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24.95</v>
      </c>
      <c r="D38" s="40">
        <v>24.616666666666664</v>
      </c>
      <c r="E38" s="40">
        <v>23.833333333333329</v>
      </c>
      <c r="F38" s="40">
        <v>22.716666666666665</v>
      </c>
      <c r="G38" s="40">
        <v>21.93333333333333</v>
      </c>
      <c r="H38" s="40">
        <v>25.733333333333327</v>
      </c>
      <c r="I38" s="40">
        <v>26.516666666666666</v>
      </c>
      <c r="J38" s="40">
        <v>27.633333333333326</v>
      </c>
      <c r="K38" s="31">
        <v>25.4</v>
      </c>
      <c r="L38" s="31">
        <v>23.5</v>
      </c>
      <c r="M38" s="31">
        <v>307.81394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720.6</v>
      </c>
      <c r="D39" s="40">
        <v>720.81666666666672</v>
      </c>
      <c r="E39" s="40">
        <v>715.93333333333339</v>
      </c>
      <c r="F39" s="40">
        <v>711.26666666666665</v>
      </c>
      <c r="G39" s="40">
        <v>706.38333333333333</v>
      </c>
      <c r="H39" s="40">
        <v>725.48333333333346</v>
      </c>
      <c r="I39" s="40">
        <v>730.3666666666669</v>
      </c>
      <c r="J39" s="40">
        <v>735.03333333333353</v>
      </c>
      <c r="K39" s="31">
        <v>725.7</v>
      </c>
      <c r="L39" s="31">
        <v>716.15</v>
      </c>
      <c r="M39" s="31">
        <v>6.64405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3148</v>
      </c>
      <c r="D40" s="40">
        <v>3161.1666666666665</v>
      </c>
      <c r="E40" s="40">
        <v>3117.333333333333</v>
      </c>
      <c r="F40" s="40">
        <v>3086.6666666666665</v>
      </c>
      <c r="G40" s="40">
        <v>3042.833333333333</v>
      </c>
      <c r="H40" s="40">
        <v>3191.833333333333</v>
      </c>
      <c r="I40" s="40">
        <v>3235.6666666666661</v>
      </c>
      <c r="J40" s="40">
        <v>3266.333333333333</v>
      </c>
      <c r="K40" s="31">
        <v>3205</v>
      </c>
      <c r="L40" s="31">
        <v>3130.5</v>
      </c>
      <c r="M40" s="31">
        <v>0.45517000000000002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435.95</v>
      </c>
      <c r="D41" s="40">
        <v>436.9666666666667</v>
      </c>
      <c r="E41" s="40">
        <v>432.48333333333341</v>
      </c>
      <c r="F41" s="40">
        <v>429.01666666666671</v>
      </c>
      <c r="G41" s="40">
        <v>424.53333333333342</v>
      </c>
      <c r="H41" s="40">
        <v>440.43333333333339</v>
      </c>
      <c r="I41" s="40">
        <v>444.91666666666674</v>
      </c>
      <c r="J41" s="40">
        <v>448.38333333333338</v>
      </c>
      <c r="K41" s="31">
        <v>441.45</v>
      </c>
      <c r="L41" s="31">
        <v>433.5</v>
      </c>
      <c r="M41" s="31">
        <v>31.956250000000001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1206.8</v>
      </c>
      <c r="D42" s="40">
        <v>1202.2833333333335</v>
      </c>
      <c r="E42" s="40">
        <v>1179.5666666666671</v>
      </c>
      <c r="F42" s="40">
        <v>1152.3333333333335</v>
      </c>
      <c r="G42" s="40">
        <v>1129.616666666667</v>
      </c>
      <c r="H42" s="40">
        <v>1229.5166666666671</v>
      </c>
      <c r="I42" s="40">
        <v>1252.2333333333338</v>
      </c>
      <c r="J42" s="40">
        <v>1279.4666666666672</v>
      </c>
      <c r="K42" s="31">
        <v>1225</v>
      </c>
      <c r="L42" s="31">
        <v>1175.05</v>
      </c>
      <c r="M42" s="31">
        <v>2.6620499999999998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4811.3999999999996</v>
      </c>
      <c r="D43" s="40">
        <v>4834.9833333333327</v>
      </c>
      <c r="E43" s="40">
        <v>4768.5166666666655</v>
      </c>
      <c r="F43" s="40">
        <v>4725.6333333333332</v>
      </c>
      <c r="G43" s="40">
        <v>4659.1666666666661</v>
      </c>
      <c r="H43" s="40">
        <v>4877.866666666665</v>
      </c>
      <c r="I43" s="40">
        <v>4944.3333333333321</v>
      </c>
      <c r="J43" s="40">
        <v>4987.2166666666644</v>
      </c>
      <c r="K43" s="31">
        <v>4901.45</v>
      </c>
      <c r="L43" s="31">
        <v>4792.1000000000004</v>
      </c>
      <c r="M43" s="31">
        <v>6.4250600000000002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214.8</v>
      </c>
      <c r="D44" s="40">
        <v>215.68333333333331</v>
      </c>
      <c r="E44" s="40">
        <v>213.11666666666662</v>
      </c>
      <c r="F44" s="40">
        <v>211.43333333333331</v>
      </c>
      <c r="G44" s="40">
        <v>208.86666666666662</v>
      </c>
      <c r="H44" s="40">
        <v>217.36666666666662</v>
      </c>
      <c r="I44" s="40">
        <v>219.93333333333328</v>
      </c>
      <c r="J44" s="40">
        <v>221.61666666666662</v>
      </c>
      <c r="K44" s="31">
        <v>218.25</v>
      </c>
      <c r="L44" s="31">
        <v>214</v>
      </c>
      <c r="M44" s="31">
        <v>20.92709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374.35</v>
      </c>
      <c r="D45" s="40">
        <v>371.93333333333334</v>
      </c>
      <c r="E45" s="40">
        <v>366.36666666666667</v>
      </c>
      <c r="F45" s="40">
        <v>358.38333333333333</v>
      </c>
      <c r="G45" s="40">
        <v>352.81666666666666</v>
      </c>
      <c r="H45" s="40">
        <v>379.91666666666669</v>
      </c>
      <c r="I45" s="40">
        <v>385.48333333333341</v>
      </c>
      <c r="J45" s="40">
        <v>393.4666666666667</v>
      </c>
      <c r="K45" s="31">
        <v>377.5</v>
      </c>
      <c r="L45" s="31">
        <v>363.95</v>
      </c>
      <c r="M45" s="31">
        <v>1.5023299999999999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121.7</v>
      </c>
      <c r="D46" s="40">
        <v>121.13333333333334</v>
      </c>
      <c r="E46" s="40">
        <v>120.11666666666667</v>
      </c>
      <c r="F46" s="40">
        <v>118.53333333333333</v>
      </c>
      <c r="G46" s="40">
        <v>117.51666666666667</v>
      </c>
      <c r="H46" s="40">
        <v>122.71666666666668</v>
      </c>
      <c r="I46" s="40">
        <v>123.73333333333336</v>
      </c>
      <c r="J46" s="40">
        <v>125.31666666666669</v>
      </c>
      <c r="K46" s="31">
        <v>122.15</v>
      </c>
      <c r="L46" s="31">
        <v>119.55</v>
      </c>
      <c r="M46" s="31">
        <v>154.67971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102.45</v>
      </c>
      <c r="D47" s="40">
        <v>102.76666666666667</v>
      </c>
      <c r="E47" s="40">
        <v>101.83333333333333</v>
      </c>
      <c r="F47" s="40">
        <v>101.21666666666667</v>
      </c>
      <c r="G47" s="40">
        <v>100.28333333333333</v>
      </c>
      <c r="H47" s="40">
        <v>103.38333333333333</v>
      </c>
      <c r="I47" s="40">
        <v>104.31666666666666</v>
      </c>
      <c r="J47" s="40">
        <v>104.93333333333332</v>
      </c>
      <c r="K47" s="31">
        <v>103.7</v>
      </c>
      <c r="L47" s="31">
        <v>102.15</v>
      </c>
      <c r="M47" s="31">
        <v>7.7078499999999996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3336.6</v>
      </c>
      <c r="D48" s="40">
        <v>3331.7166666666667</v>
      </c>
      <c r="E48" s="40">
        <v>3301.8833333333332</v>
      </c>
      <c r="F48" s="40">
        <v>3267.1666666666665</v>
      </c>
      <c r="G48" s="40">
        <v>3237.333333333333</v>
      </c>
      <c r="H48" s="40">
        <v>3366.4333333333334</v>
      </c>
      <c r="I48" s="40">
        <v>3396.2666666666664</v>
      </c>
      <c r="J48" s="40">
        <v>3430.9833333333336</v>
      </c>
      <c r="K48" s="31">
        <v>3361.55</v>
      </c>
      <c r="L48" s="31">
        <v>3297</v>
      </c>
      <c r="M48" s="31">
        <v>7.0259799999999997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219.75</v>
      </c>
      <c r="D49" s="40">
        <v>219.46666666666667</v>
      </c>
      <c r="E49" s="40">
        <v>216.53333333333333</v>
      </c>
      <c r="F49" s="40">
        <v>213.31666666666666</v>
      </c>
      <c r="G49" s="40">
        <v>210.38333333333333</v>
      </c>
      <c r="H49" s="40">
        <v>222.68333333333334</v>
      </c>
      <c r="I49" s="40">
        <v>225.61666666666667</v>
      </c>
      <c r="J49" s="40">
        <v>228.83333333333334</v>
      </c>
      <c r="K49" s="31">
        <v>222.4</v>
      </c>
      <c r="L49" s="31">
        <v>216.25</v>
      </c>
      <c r="M49" s="31">
        <v>12.915649999999999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3174.5</v>
      </c>
      <c r="D50" s="40">
        <v>3184.3166666666671</v>
      </c>
      <c r="E50" s="40">
        <v>3140.1833333333343</v>
      </c>
      <c r="F50" s="40">
        <v>3105.8666666666672</v>
      </c>
      <c r="G50" s="40">
        <v>3061.7333333333345</v>
      </c>
      <c r="H50" s="40">
        <v>3218.6333333333341</v>
      </c>
      <c r="I50" s="40">
        <v>3262.7666666666664</v>
      </c>
      <c r="J50" s="40">
        <v>3297.0833333333339</v>
      </c>
      <c r="K50" s="31">
        <v>3228.45</v>
      </c>
      <c r="L50" s="31">
        <v>3150</v>
      </c>
      <c r="M50" s="31">
        <v>0.11194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2073.65</v>
      </c>
      <c r="D51" s="40">
        <v>2082.3166666666666</v>
      </c>
      <c r="E51" s="40">
        <v>2052.0333333333333</v>
      </c>
      <c r="F51" s="40">
        <v>2030.4166666666665</v>
      </c>
      <c r="G51" s="40">
        <v>2000.1333333333332</v>
      </c>
      <c r="H51" s="40">
        <v>2103.9333333333334</v>
      </c>
      <c r="I51" s="40">
        <v>2134.2166666666662</v>
      </c>
      <c r="J51" s="40">
        <v>2155.8333333333335</v>
      </c>
      <c r="K51" s="31">
        <v>2112.6</v>
      </c>
      <c r="L51" s="31">
        <v>2060.6999999999998</v>
      </c>
      <c r="M51" s="31">
        <v>1.69943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9277.15</v>
      </c>
      <c r="D52" s="40">
        <v>9279.3000000000011</v>
      </c>
      <c r="E52" s="40">
        <v>9219.6000000000022</v>
      </c>
      <c r="F52" s="40">
        <v>9162.0500000000011</v>
      </c>
      <c r="G52" s="40">
        <v>9102.3500000000022</v>
      </c>
      <c r="H52" s="40">
        <v>9336.8500000000022</v>
      </c>
      <c r="I52" s="40">
        <v>9396.5500000000029</v>
      </c>
      <c r="J52" s="40">
        <v>9454.1000000000022</v>
      </c>
      <c r="K52" s="31">
        <v>9339</v>
      </c>
      <c r="L52" s="31">
        <v>9221.75</v>
      </c>
      <c r="M52" s="31">
        <v>0.11618000000000001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743.25</v>
      </c>
      <c r="D53" s="40">
        <v>742.80000000000007</v>
      </c>
      <c r="E53" s="40">
        <v>737.45000000000016</v>
      </c>
      <c r="F53" s="40">
        <v>731.65000000000009</v>
      </c>
      <c r="G53" s="40">
        <v>726.30000000000018</v>
      </c>
      <c r="H53" s="40">
        <v>748.60000000000014</v>
      </c>
      <c r="I53" s="40">
        <v>753.95</v>
      </c>
      <c r="J53" s="40">
        <v>759.75000000000011</v>
      </c>
      <c r="K53" s="31">
        <v>748.15</v>
      </c>
      <c r="L53" s="31">
        <v>737</v>
      </c>
      <c r="M53" s="31">
        <v>14.196680000000001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555.6</v>
      </c>
      <c r="D54" s="40">
        <v>556.08333333333337</v>
      </c>
      <c r="E54" s="40">
        <v>551.81666666666672</v>
      </c>
      <c r="F54" s="40">
        <v>548.0333333333333</v>
      </c>
      <c r="G54" s="40">
        <v>543.76666666666665</v>
      </c>
      <c r="H54" s="40">
        <v>559.86666666666679</v>
      </c>
      <c r="I54" s="40">
        <v>564.13333333333344</v>
      </c>
      <c r="J54" s="40">
        <v>567.91666666666686</v>
      </c>
      <c r="K54" s="31">
        <v>560.35</v>
      </c>
      <c r="L54" s="31">
        <v>552.29999999999995</v>
      </c>
      <c r="M54" s="31">
        <v>1.2351000000000001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3932.95</v>
      </c>
      <c r="D55" s="40">
        <v>3943.6833333333329</v>
      </c>
      <c r="E55" s="40">
        <v>3910.3666666666659</v>
      </c>
      <c r="F55" s="40">
        <v>3887.7833333333328</v>
      </c>
      <c r="G55" s="40">
        <v>3854.4666666666658</v>
      </c>
      <c r="H55" s="40">
        <v>3966.266666666666</v>
      </c>
      <c r="I55" s="40">
        <v>3999.5833333333326</v>
      </c>
      <c r="J55" s="40">
        <v>4022.1666666666661</v>
      </c>
      <c r="K55" s="31">
        <v>3977</v>
      </c>
      <c r="L55" s="31">
        <v>3921.1</v>
      </c>
      <c r="M55" s="31">
        <v>4.6253099999999998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794.7</v>
      </c>
      <c r="D56" s="40">
        <v>791.68333333333339</v>
      </c>
      <c r="E56" s="40">
        <v>786.01666666666677</v>
      </c>
      <c r="F56" s="40">
        <v>777.33333333333337</v>
      </c>
      <c r="G56" s="40">
        <v>771.66666666666674</v>
      </c>
      <c r="H56" s="40">
        <v>800.36666666666679</v>
      </c>
      <c r="I56" s="40">
        <v>806.0333333333333</v>
      </c>
      <c r="J56" s="40">
        <v>814.71666666666681</v>
      </c>
      <c r="K56" s="31">
        <v>797.35</v>
      </c>
      <c r="L56" s="31">
        <v>783</v>
      </c>
      <c r="M56" s="31">
        <v>59.030349999999999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3444.75</v>
      </c>
      <c r="D57" s="40">
        <v>3453.3000000000006</v>
      </c>
      <c r="E57" s="40">
        <v>3377.2500000000014</v>
      </c>
      <c r="F57" s="40">
        <v>3309.7500000000009</v>
      </c>
      <c r="G57" s="40">
        <v>3233.7000000000016</v>
      </c>
      <c r="H57" s="40">
        <v>3520.8000000000011</v>
      </c>
      <c r="I57" s="40">
        <v>3596.8500000000004</v>
      </c>
      <c r="J57" s="40">
        <v>3664.3500000000008</v>
      </c>
      <c r="K57" s="31">
        <v>3529.35</v>
      </c>
      <c r="L57" s="31">
        <v>3385.8</v>
      </c>
      <c r="M57" s="31">
        <v>1.5565500000000001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1341.3</v>
      </c>
      <c r="D58" s="40">
        <v>1348.8333333333333</v>
      </c>
      <c r="E58" s="40">
        <v>1327.5666666666666</v>
      </c>
      <c r="F58" s="40">
        <v>1313.8333333333333</v>
      </c>
      <c r="G58" s="40">
        <v>1292.5666666666666</v>
      </c>
      <c r="H58" s="40">
        <v>1362.5666666666666</v>
      </c>
      <c r="I58" s="40">
        <v>1383.8333333333335</v>
      </c>
      <c r="J58" s="40">
        <v>1397.5666666666666</v>
      </c>
      <c r="K58" s="31">
        <v>1370.1</v>
      </c>
      <c r="L58" s="31">
        <v>1335.1</v>
      </c>
      <c r="M58" s="31">
        <v>2.78389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1189.2</v>
      </c>
      <c r="D59" s="40">
        <v>1182.5</v>
      </c>
      <c r="E59" s="40">
        <v>1166.7</v>
      </c>
      <c r="F59" s="40">
        <v>1144.2</v>
      </c>
      <c r="G59" s="40">
        <v>1128.4000000000001</v>
      </c>
      <c r="H59" s="40">
        <v>1205</v>
      </c>
      <c r="I59" s="40">
        <v>1220.8000000000002</v>
      </c>
      <c r="J59" s="40">
        <v>1243.3</v>
      </c>
      <c r="K59" s="31">
        <v>1198.3</v>
      </c>
      <c r="L59" s="31">
        <v>1160</v>
      </c>
      <c r="M59" s="31">
        <v>7.37005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3725.35</v>
      </c>
      <c r="D60" s="40">
        <v>3737.7000000000003</v>
      </c>
      <c r="E60" s="40">
        <v>3705.6500000000005</v>
      </c>
      <c r="F60" s="40">
        <v>3685.9500000000003</v>
      </c>
      <c r="G60" s="40">
        <v>3653.9000000000005</v>
      </c>
      <c r="H60" s="40">
        <v>3757.4000000000005</v>
      </c>
      <c r="I60" s="40">
        <v>3789.4500000000007</v>
      </c>
      <c r="J60" s="40">
        <v>3809.1500000000005</v>
      </c>
      <c r="K60" s="31">
        <v>3769.75</v>
      </c>
      <c r="L60" s="31">
        <v>3718</v>
      </c>
      <c r="M60" s="31">
        <v>3.9670999999999998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251.4</v>
      </c>
      <c r="D61" s="40">
        <v>253.93333333333331</v>
      </c>
      <c r="E61" s="40">
        <v>247.46666666666664</v>
      </c>
      <c r="F61" s="40">
        <v>243.53333333333333</v>
      </c>
      <c r="G61" s="40">
        <v>237.06666666666666</v>
      </c>
      <c r="H61" s="40">
        <v>257.86666666666662</v>
      </c>
      <c r="I61" s="40">
        <v>264.33333333333326</v>
      </c>
      <c r="J61" s="40">
        <v>268.26666666666659</v>
      </c>
      <c r="K61" s="31">
        <v>260.39999999999998</v>
      </c>
      <c r="L61" s="31">
        <v>250</v>
      </c>
      <c r="M61" s="31">
        <v>7.0484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1352.65</v>
      </c>
      <c r="D62" s="40">
        <v>1350.5833333333333</v>
      </c>
      <c r="E62" s="40">
        <v>1332.1666666666665</v>
      </c>
      <c r="F62" s="40">
        <v>1311.6833333333332</v>
      </c>
      <c r="G62" s="40">
        <v>1293.2666666666664</v>
      </c>
      <c r="H62" s="40">
        <v>1371.0666666666666</v>
      </c>
      <c r="I62" s="40">
        <v>1389.4833333333331</v>
      </c>
      <c r="J62" s="40">
        <v>1409.9666666666667</v>
      </c>
      <c r="K62" s="31">
        <v>1369</v>
      </c>
      <c r="L62" s="31">
        <v>1330.1</v>
      </c>
      <c r="M62" s="31">
        <v>3.04514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7463.2</v>
      </c>
      <c r="D63" s="40">
        <v>7462.75</v>
      </c>
      <c r="E63" s="40">
        <v>7411.5</v>
      </c>
      <c r="F63" s="40">
        <v>7359.8</v>
      </c>
      <c r="G63" s="40">
        <v>7308.55</v>
      </c>
      <c r="H63" s="40">
        <v>7514.45</v>
      </c>
      <c r="I63" s="40">
        <v>7565.7</v>
      </c>
      <c r="J63" s="40">
        <v>7617.4</v>
      </c>
      <c r="K63" s="31">
        <v>7514</v>
      </c>
      <c r="L63" s="31">
        <v>7411.05</v>
      </c>
      <c r="M63" s="31">
        <v>8.5925600000000006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16560.75</v>
      </c>
      <c r="D64" s="40">
        <v>16659.566666666666</v>
      </c>
      <c r="E64" s="40">
        <v>16430.183333333331</v>
      </c>
      <c r="F64" s="40">
        <v>16299.616666666665</v>
      </c>
      <c r="G64" s="40">
        <v>16070.23333333333</v>
      </c>
      <c r="H64" s="40">
        <v>16790.133333333331</v>
      </c>
      <c r="I64" s="40">
        <v>17019.516666666663</v>
      </c>
      <c r="J64" s="40">
        <v>17150.083333333332</v>
      </c>
      <c r="K64" s="31">
        <v>16888.95</v>
      </c>
      <c r="L64" s="31">
        <v>16529</v>
      </c>
      <c r="M64" s="31">
        <v>1.9093199999999999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4322.3500000000004</v>
      </c>
      <c r="D65" s="40">
        <v>4308.7833333333338</v>
      </c>
      <c r="E65" s="40">
        <v>4252.5666666666675</v>
      </c>
      <c r="F65" s="40">
        <v>4182.7833333333338</v>
      </c>
      <c r="G65" s="40">
        <v>4126.5666666666675</v>
      </c>
      <c r="H65" s="40">
        <v>4378.5666666666675</v>
      </c>
      <c r="I65" s="40">
        <v>4434.7833333333328</v>
      </c>
      <c r="J65" s="40">
        <v>4504.5666666666675</v>
      </c>
      <c r="K65" s="31">
        <v>4365</v>
      </c>
      <c r="L65" s="31">
        <v>4239</v>
      </c>
      <c r="M65" s="31">
        <v>0.30546000000000001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4242.3</v>
      </c>
      <c r="D66" s="40">
        <v>4287.1833333333334</v>
      </c>
      <c r="E66" s="40">
        <v>4164.3666666666668</v>
      </c>
      <c r="F66" s="40">
        <v>4086.4333333333334</v>
      </c>
      <c r="G66" s="40">
        <v>3963.6166666666668</v>
      </c>
      <c r="H66" s="40">
        <v>4365.1166666666668</v>
      </c>
      <c r="I66" s="40">
        <v>4487.9333333333343</v>
      </c>
      <c r="J66" s="40">
        <v>4565.8666666666668</v>
      </c>
      <c r="K66" s="31">
        <v>4410</v>
      </c>
      <c r="L66" s="31">
        <v>4209.25</v>
      </c>
      <c r="M66" s="31">
        <v>1.8793899999999999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2476.6999999999998</v>
      </c>
      <c r="D67" s="40">
        <v>2461.7833333333333</v>
      </c>
      <c r="E67" s="40">
        <v>2439.5666666666666</v>
      </c>
      <c r="F67" s="40">
        <v>2402.4333333333334</v>
      </c>
      <c r="G67" s="40">
        <v>2380.2166666666667</v>
      </c>
      <c r="H67" s="40">
        <v>2498.9166666666665</v>
      </c>
      <c r="I67" s="40">
        <v>2521.1333333333328</v>
      </c>
      <c r="J67" s="40">
        <v>2558.2666666666664</v>
      </c>
      <c r="K67" s="31">
        <v>2484</v>
      </c>
      <c r="L67" s="31">
        <v>2424.65</v>
      </c>
      <c r="M67" s="31">
        <v>3.0034299999999998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132.6</v>
      </c>
      <c r="D68" s="40">
        <v>132.70000000000002</v>
      </c>
      <c r="E68" s="40">
        <v>131.40000000000003</v>
      </c>
      <c r="F68" s="40">
        <v>130.20000000000002</v>
      </c>
      <c r="G68" s="40">
        <v>128.90000000000003</v>
      </c>
      <c r="H68" s="40">
        <v>133.90000000000003</v>
      </c>
      <c r="I68" s="40">
        <v>135.20000000000005</v>
      </c>
      <c r="J68" s="40">
        <v>136.40000000000003</v>
      </c>
      <c r="K68" s="31">
        <v>134</v>
      </c>
      <c r="L68" s="31">
        <v>131.5</v>
      </c>
      <c r="M68" s="31">
        <v>2.1645099999999999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355.05</v>
      </c>
      <c r="D69" s="40">
        <v>356.86666666666662</v>
      </c>
      <c r="E69" s="40">
        <v>351.73333333333323</v>
      </c>
      <c r="F69" s="40">
        <v>348.41666666666663</v>
      </c>
      <c r="G69" s="40">
        <v>343.28333333333325</v>
      </c>
      <c r="H69" s="40">
        <v>360.18333333333322</v>
      </c>
      <c r="I69" s="40">
        <v>365.31666666666655</v>
      </c>
      <c r="J69" s="40">
        <v>368.63333333333321</v>
      </c>
      <c r="K69" s="31">
        <v>362</v>
      </c>
      <c r="L69" s="31">
        <v>353.55</v>
      </c>
      <c r="M69" s="31">
        <v>5.1384800000000004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285.95</v>
      </c>
      <c r="D70" s="40">
        <v>284.88333333333338</v>
      </c>
      <c r="E70" s="40">
        <v>282.26666666666677</v>
      </c>
      <c r="F70" s="40">
        <v>278.58333333333337</v>
      </c>
      <c r="G70" s="40">
        <v>275.96666666666675</v>
      </c>
      <c r="H70" s="40">
        <v>288.56666666666678</v>
      </c>
      <c r="I70" s="40">
        <v>291.18333333333345</v>
      </c>
      <c r="J70" s="40">
        <v>294.86666666666679</v>
      </c>
      <c r="K70" s="31">
        <v>287.5</v>
      </c>
      <c r="L70" s="31">
        <v>281.2</v>
      </c>
      <c r="M70" s="31">
        <v>31.367509999999999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79.349999999999994</v>
      </c>
      <c r="D71" s="40">
        <v>79.166666666666671</v>
      </c>
      <c r="E71" s="40">
        <v>77.833333333333343</v>
      </c>
      <c r="F71" s="40">
        <v>76.316666666666677</v>
      </c>
      <c r="G71" s="40">
        <v>74.983333333333348</v>
      </c>
      <c r="H71" s="40">
        <v>80.683333333333337</v>
      </c>
      <c r="I71" s="40">
        <v>82.01666666666668</v>
      </c>
      <c r="J71" s="40">
        <v>83.533333333333331</v>
      </c>
      <c r="K71" s="31">
        <v>80.5</v>
      </c>
      <c r="L71" s="31">
        <v>77.650000000000006</v>
      </c>
      <c r="M71" s="31">
        <v>287.88968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57.5</v>
      </c>
      <c r="D72" s="40">
        <v>57.883333333333326</v>
      </c>
      <c r="E72" s="40">
        <v>56.91666666666665</v>
      </c>
      <c r="F72" s="40">
        <v>56.333333333333321</v>
      </c>
      <c r="G72" s="40">
        <v>55.366666666666646</v>
      </c>
      <c r="H72" s="40">
        <v>58.466666666666654</v>
      </c>
      <c r="I72" s="40">
        <v>59.433333333333323</v>
      </c>
      <c r="J72" s="40">
        <v>60.016666666666659</v>
      </c>
      <c r="K72" s="31">
        <v>58.85</v>
      </c>
      <c r="L72" s="31">
        <v>57.3</v>
      </c>
      <c r="M72" s="31">
        <v>74.414910000000006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18.25</v>
      </c>
      <c r="D73" s="40">
        <v>18.383333333333333</v>
      </c>
      <c r="E73" s="40">
        <v>18.016666666666666</v>
      </c>
      <c r="F73" s="40">
        <v>17.783333333333331</v>
      </c>
      <c r="G73" s="40">
        <v>17.416666666666664</v>
      </c>
      <c r="H73" s="40">
        <v>18.616666666666667</v>
      </c>
      <c r="I73" s="40">
        <v>18.983333333333334</v>
      </c>
      <c r="J73" s="40">
        <v>19.216666666666669</v>
      </c>
      <c r="K73" s="31">
        <v>18.75</v>
      </c>
      <c r="L73" s="31">
        <v>18.149999999999999</v>
      </c>
      <c r="M73" s="31">
        <v>64.408029999999997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1733.8</v>
      </c>
      <c r="D74" s="40">
        <v>1741.2666666666667</v>
      </c>
      <c r="E74" s="40">
        <v>1718.0833333333333</v>
      </c>
      <c r="F74" s="40">
        <v>1702.3666666666666</v>
      </c>
      <c r="G74" s="40">
        <v>1679.1833333333332</v>
      </c>
      <c r="H74" s="40">
        <v>1756.9833333333333</v>
      </c>
      <c r="I74" s="40">
        <v>1780.1666666666667</v>
      </c>
      <c r="J74" s="40">
        <v>1795.8833333333334</v>
      </c>
      <c r="K74" s="31">
        <v>1764.45</v>
      </c>
      <c r="L74" s="31">
        <v>1725.55</v>
      </c>
      <c r="M74" s="31">
        <v>5.0282999999999998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5361.3</v>
      </c>
      <c r="D75" s="40">
        <v>5383.75</v>
      </c>
      <c r="E75" s="40">
        <v>5328.55</v>
      </c>
      <c r="F75" s="40">
        <v>5295.8</v>
      </c>
      <c r="G75" s="40">
        <v>5240.6000000000004</v>
      </c>
      <c r="H75" s="40">
        <v>5416.5</v>
      </c>
      <c r="I75" s="40">
        <v>5471.7000000000007</v>
      </c>
      <c r="J75" s="40">
        <v>5504.45</v>
      </c>
      <c r="K75" s="31">
        <v>5438.95</v>
      </c>
      <c r="L75" s="31">
        <v>5351</v>
      </c>
      <c r="M75" s="31">
        <v>0.14166999999999999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831.2</v>
      </c>
      <c r="D76" s="40">
        <v>832.20000000000016</v>
      </c>
      <c r="E76" s="40">
        <v>825.8000000000003</v>
      </c>
      <c r="F76" s="40">
        <v>820.40000000000009</v>
      </c>
      <c r="G76" s="40">
        <v>814.00000000000023</v>
      </c>
      <c r="H76" s="40">
        <v>837.60000000000036</v>
      </c>
      <c r="I76" s="40">
        <v>844.00000000000023</v>
      </c>
      <c r="J76" s="40">
        <v>849.40000000000043</v>
      </c>
      <c r="K76" s="31">
        <v>838.6</v>
      </c>
      <c r="L76" s="31">
        <v>826.8</v>
      </c>
      <c r="M76" s="31">
        <v>5.1822299999999997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395.75</v>
      </c>
      <c r="D77" s="40">
        <v>396.58333333333331</v>
      </c>
      <c r="E77" s="40">
        <v>393.16666666666663</v>
      </c>
      <c r="F77" s="40">
        <v>390.58333333333331</v>
      </c>
      <c r="G77" s="40">
        <v>387.16666666666663</v>
      </c>
      <c r="H77" s="40">
        <v>399.16666666666663</v>
      </c>
      <c r="I77" s="40">
        <v>402.58333333333326</v>
      </c>
      <c r="J77" s="40">
        <v>405.16666666666663</v>
      </c>
      <c r="K77" s="31">
        <v>400</v>
      </c>
      <c r="L77" s="31">
        <v>394</v>
      </c>
      <c r="M77" s="31">
        <v>0.87097999999999998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197.1</v>
      </c>
      <c r="D78" s="40">
        <v>196.91666666666666</v>
      </c>
      <c r="E78" s="40">
        <v>194.43333333333331</v>
      </c>
      <c r="F78" s="40">
        <v>191.76666666666665</v>
      </c>
      <c r="G78" s="40">
        <v>189.2833333333333</v>
      </c>
      <c r="H78" s="40">
        <v>199.58333333333331</v>
      </c>
      <c r="I78" s="40">
        <v>202.06666666666666</v>
      </c>
      <c r="J78" s="40">
        <v>204.73333333333332</v>
      </c>
      <c r="K78" s="31">
        <v>199.4</v>
      </c>
      <c r="L78" s="31">
        <v>194.25</v>
      </c>
      <c r="M78" s="31">
        <v>64.285210000000006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772.4</v>
      </c>
      <c r="D79" s="40">
        <v>773.21666666666658</v>
      </c>
      <c r="E79" s="40">
        <v>765.23333333333312</v>
      </c>
      <c r="F79" s="40">
        <v>758.06666666666649</v>
      </c>
      <c r="G79" s="40">
        <v>750.08333333333303</v>
      </c>
      <c r="H79" s="40">
        <v>780.38333333333321</v>
      </c>
      <c r="I79" s="40">
        <v>788.36666666666656</v>
      </c>
      <c r="J79" s="40">
        <v>795.5333333333333</v>
      </c>
      <c r="K79" s="31">
        <v>781.2</v>
      </c>
      <c r="L79" s="31">
        <v>766.05</v>
      </c>
      <c r="M79" s="31">
        <v>9.2988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55.7</v>
      </c>
      <c r="D80" s="40">
        <v>55.683333333333337</v>
      </c>
      <c r="E80" s="40">
        <v>55.066666666666677</v>
      </c>
      <c r="F80" s="40">
        <v>54.433333333333337</v>
      </c>
      <c r="G80" s="40">
        <v>53.816666666666677</v>
      </c>
      <c r="H80" s="40">
        <v>56.316666666666677</v>
      </c>
      <c r="I80" s="40">
        <v>56.933333333333337</v>
      </c>
      <c r="J80" s="40">
        <v>57.566666666666677</v>
      </c>
      <c r="K80" s="31">
        <v>56.3</v>
      </c>
      <c r="L80" s="31">
        <v>55.05</v>
      </c>
      <c r="M80" s="31">
        <v>244.43457000000001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489.55</v>
      </c>
      <c r="D81" s="40">
        <v>488.14999999999992</v>
      </c>
      <c r="E81" s="40">
        <v>483.29999999999984</v>
      </c>
      <c r="F81" s="40">
        <v>477.0499999999999</v>
      </c>
      <c r="G81" s="40">
        <v>472.19999999999982</v>
      </c>
      <c r="H81" s="40">
        <v>494.39999999999986</v>
      </c>
      <c r="I81" s="40">
        <v>499.24999999999989</v>
      </c>
      <c r="J81" s="40">
        <v>505.49999999999989</v>
      </c>
      <c r="K81" s="31">
        <v>493</v>
      </c>
      <c r="L81" s="31">
        <v>481.9</v>
      </c>
      <c r="M81" s="31">
        <v>68.048310000000001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12730.4</v>
      </c>
      <c r="D82" s="40">
        <v>12696.583333333334</v>
      </c>
      <c r="E82" s="40">
        <v>12604.816666666668</v>
      </c>
      <c r="F82" s="40">
        <v>12479.233333333334</v>
      </c>
      <c r="G82" s="40">
        <v>12387.466666666667</v>
      </c>
      <c r="H82" s="40">
        <v>12822.166666666668</v>
      </c>
      <c r="I82" s="40">
        <v>12913.933333333334</v>
      </c>
      <c r="J82" s="40">
        <v>13039.516666666668</v>
      </c>
      <c r="K82" s="31">
        <v>12788.35</v>
      </c>
      <c r="L82" s="31">
        <v>12571</v>
      </c>
      <c r="M82" s="31">
        <v>1.5350000000000001E-2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667.85</v>
      </c>
      <c r="D83" s="40">
        <v>672.2166666666667</v>
      </c>
      <c r="E83" s="40">
        <v>660.63333333333344</v>
      </c>
      <c r="F83" s="40">
        <v>653.41666666666674</v>
      </c>
      <c r="G83" s="40">
        <v>641.83333333333348</v>
      </c>
      <c r="H83" s="40">
        <v>679.43333333333339</v>
      </c>
      <c r="I83" s="40">
        <v>691.01666666666665</v>
      </c>
      <c r="J83" s="40">
        <v>698.23333333333335</v>
      </c>
      <c r="K83" s="31">
        <v>683.8</v>
      </c>
      <c r="L83" s="31">
        <v>665</v>
      </c>
      <c r="M83" s="31">
        <v>204.922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355.45</v>
      </c>
      <c r="D84" s="40">
        <v>357.11666666666662</v>
      </c>
      <c r="E84" s="40">
        <v>352.13333333333321</v>
      </c>
      <c r="F84" s="40">
        <v>348.81666666666661</v>
      </c>
      <c r="G84" s="40">
        <v>343.8333333333332</v>
      </c>
      <c r="H84" s="40">
        <v>360.43333333333322</v>
      </c>
      <c r="I84" s="40">
        <v>365.41666666666669</v>
      </c>
      <c r="J84" s="40">
        <v>368.73333333333323</v>
      </c>
      <c r="K84" s="31">
        <v>362.1</v>
      </c>
      <c r="L84" s="31">
        <v>353.8</v>
      </c>
      <c r="M84" s="31">
        <v>16.39254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1305.3</v>
      </c>
      <c r="D85" s="40">
        <v>1309.75</v>
      </c>
      <c r="E85" s="40">
        <v>1279.55</v>
      </c>
      <c r="F85" s="40">
        <v>1253.8</v>
      </c>
      <c r="G85" s="40">
        <v>1223.5999999999999</v>
      </c>
      <c r="H85" s="40">
        <v>1335.5</v>
      </c>
      <c r="I85" s="40">
        <v>1365.6999999999998</v>
      </c>
      <c r="J85" s="40">
        <v>1391.45</v>
      </c>
      <c r="K85" s="31">
        <v>1339.95</v>
      </c>
      <c r="L85" s="31">
        <v>1284</v>
      </c>
      <c r="M85" s="31">
        <v>1.0773200000000001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399.7</v>
      </c>
      <c r="D86" s="40">
        <v>404.15000000000003</v>
      </c>
      <c r="E86" s="40">
        <v>394.60000000000008</v>
      </c>
      <c r="F86" s="40">
        <v>389.50000000000006</v>
      </c>
      <c r="G86" s="40">
        <v>379.9500000000001</v>
      </c>
      <c r="H86" s="40">
        <v>409.25000000000006</v>
      </c>
      <c r="I86" s="40">
        <v>418.8</v>
      </c>
      <c r="J86" s="40">
        <v>423.90000000000003</v>
      </c>
      <c r="K86" s="31">
        <v>413.7</v>
      </c>
      <c r="L86" s="31">
        <v>399.05</v>
      </c>
      <c r="M86" s="31">
        <v>19.288699999999999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110.6</v>
      </c>
      <c r="D87" s="40">
        <v>110.63333333333333</v>
      </c>
      <c r="E87" s="40">
        <v>109.96666666666665</v>
      </c>
      <c r="F87" s="40">
        <v>109.33333333333333</v>
      </c>
      <c r="G87" s="40">
        <v>108.66666666666666</v>
      </c>
      <c r="H87" s="40">
        <v>111.26666666666665</v>
      </c>
      <c r="I87" s="40">
        <v>111.93333333333334</v>
      </c>
      <c r="J87" s="40">
        <v>112.56666666666665</v>
      </c>
      <c r="K87" s="31">
        <v>111.3</v>
      </c>
      <c r="L87" s="31">
        <v>110</v>
      </c>
      <c r="M87" s="31">
        <v>1.50153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6380.45</v>
      </c>
      <c r="D88" s="40">
        <v>6395.4833333333336</v>
      </c>
      <c r="E88" s="40">
        <v>6295.9666666666672</v>
      </c>
      <c r="F88" s="40">
        <v>6211.4833333333336</v>
      </c>
      <c r="G88" s="40">
        <v>6111.9666666666672</v>
      </c>
      <c r="H88" s="40">
        <v>6479.9666666666672</v>
      </c>
      <c r="I88" s="40">
        <v>6579.4833333333336</v>
      </c>
      <c r="J88" s="40">
        <v>6663.9666666666672</v>
      </c>
      <c r="K88" s="31">
        <v>6495</v>
      </c>
      <c r="L88" s="31">
        <v>6311</v>
      </c>
      <c r="M88" s="31">
        <v>0.44288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837.4</v>
      </c>
      <c r="D89" s="40">
        <v>833.91666666666663</v>
      </c>
      <c r="E89" s="40">
        <v>826.93333333333328</v>
      </c>
      <c r="F89" s="40">
        <v>816.4666666666667</v>
      </c>
      <c r="G89" s="40">
        <v>809.48333333333335</v>
      </c>
      <c r="H89" s="40">
        <v>844.38333333333321</v>
      </c>
      <c r="I89" s="40">
        <v>851.36666666666656</v>
      </c>
      <c r="J89" s="40">
        <v>861.83333333333314</v>
      </c>
      <c r="K89" s="31">
        <v>840.9</v>
      </c>
      <c r="L89" s="31">
        <v>823.45</v>
      </c>
      <c r="M89" s="31">
        <v>1.56684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1201.1500000000001</v>
      </c>
      <c r="D90" s="40">
        <v>1205</v>
      </c>
      <c r="E90" s="40">
        <v>1191</v>
      </c>
      <c r="F90" s="40">
        <v>1180.8499999999999</v>
      </c>
      <c r="G90" s="40">
        <v>1166.8499999999999</v>
      </c>
      <c r="H90" s="40">
        <v>1215.1500000000001</v>
      </c>
      <c r="I90" s="40">
        <v>1229.1500000000001</v>
      </c>
      <c r="J90" s="40">
        <v>1239.3000000000002</v>
      </c>
      <c r="K90" s="31">
        <v>1219</v>
      </c>
      <c r="L90" s="31">
        <v>1194.8499999999999</v>
      </c>
      <c r="M90" s="31">
        <v>0.68988000000000005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14272</v>
      </c>
      <c r="D91" s="40">
        <v>14297.016666666668</v>
      </c>
      <c r="E91" s="40">
        <v>14165.033333333336</v>
      </c>
      <c r="F91" s="40">
        <v>14058.066666666668</v>
      </c>
      <c r="G91" s="40">
        <v>13926.083333333336</v>
      </c>
      <c r="H91" s="40">
        <v>14403.983333333337</v>
      </c>
      <c r="I91" s="40">
        <v>14535.966666666671</v>
      </c>
      <c r="J91" s="40">
        <v>14642.933333333338</v>
      </c>
      <c r="K91" s="31">
        <v>14429</v>
      </c>
      <c r="L91" s="31">
        <v>14190.05</v>
      </c>
      <c r="M91" s="31">
        <v>0.18720000000000001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401.6</v>
      </c>
      <c r="D92" s="40">
        <v>402.56666666666666</v>
      </c>
      <c r="E92" s="40">
        <v>392.13333333333333</v>
      </c>
      <c r="F92" s="40">
        <v>382.66666666666669</v>
      </c>
      <c r="G92" s="40">
        <v>372.23333333333335</v>
      </c>
      <c r="H92" s="40">
        <v>412.0333333333333</v>
      </c>
      <c r="I92" s="40">
        <v>422.46666666666658</v>
      </c>
      <c r="J92" s="40">
        <v>431.93333333333328</v>
      </c>
      <c r="K92" s="31">
        <v>413</v>
      </c>
      <c r="L92" s="31">
        <v>393.1</v>
      </c>
      <c r="M92" s="31">
        <v>15.00582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4061.4</v>
      </c>
      <c r="D93" s="40">
        <v>4055</v>
      </c>
      <c r="E93" s="40">
        <v>4022.1</v>
      </c>
      <c r="F93" s="40">
        <v>3982.7999999999997</v>
      </c>
      <c r="G93" s="40">
        <v>3949.8999999999996</v>
      </c>
      <c r="H93" s="40">
        <v>4094.3</v>
      </c>
      <c r="I93" s="40">
        <v>4127.2</v>
      </c>
      <c r="J93" s="40">
        <v>4166.5</v>
      </c>
      <c r="K93" s="31">
        <v>4087.9</v>
      </c>
      <c r="L93" s="31">
        <v>4015.7</v>
      </c>
      <c r="M93" s="31">
        <v>2.3628300000000002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158.25</v>
      </c>
      <c r="D94" s="40">
        <v>158.30000000000001</v>
      </c>
      <c r="E94" s="40">
        <v>156.75000000000003</v>
      </c>
      <c r="F94" s="40">
        <v>155.25000000000003</v>
      </c>
      <c r="G94" s="40">
        <v>153.70000000000005</v>
      </c>
      <c r="H94" s="40">
        <v>159.80000000000001</v>
      </c>
      <c r="I94" s="40">
        <v>161.34999999999997</v>
      </c>
      <c r="J94" s="40">
        <v>162.85</v>
      </c>
      <c r="K94" s="31">
        <v>159.85</v>
      </c>
      <c r="L94" s="31">
        <v>156.80000000000001</v>
      </c>
      <c r="M94" s="31">
        <v>12.430479999999999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405.7</v>
      </c>
      <c r="D95" s="40">
        <v>406.36666666666662</v>
      </c>
      <c r="E95" s="40">
        <v>403.88333333333321</v>
      </c>
      <c r="F95" s="40">
        <v>402.06666666666661</v>
      </c>
      <c r="G95" s="40">
        <v>399.5833333333332</v>
      </c>
      <c r="H95" s="40">
        <v>408.18333333333322</v>
      </c>
      <c r="I95" s="40">
        <v>410.66666666666669</v>
      </c>
      <c r="J95" s="40">
        <v>412.48333333333323</v>
      </c>
      <c r="K95" s="31">
        <v>408.85</v>
      </c>
      <c r="L95" s="31">
        <v>404.55</v>
      </c>
      <c r="M95" s="31">
        <v>2.9403299999999999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829.95</v>
      </c>
      <c r="D96" s="40">
        <v>832.5</v>
      </c>
      <c r="E96" s="40">
        <v>824.95</v>
      </c>
      <c r="F96" s="40">
        <v>819.95</v>
      </c>
      <c r="G96" s="40">
        <v>812.40000000000009</v>
      </c>
      <c r="H96" s="40">
        <v>837.5</v>
      </c>
      <c r="I96" s="40">
        <v>845.05</v>
      </c>
      <c r="J96" s="40">
        <v>850.05</v>
      </c>
      <c r="K96" s="31">
        <v>840.05</v>
      </c>
      <c r="L96" s="31">
        <v>827.5</v>
      </c>
      <c r="M96" s="31">
        <v>1.9637899999999999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2795.35</v>
      </c>
      <c r="D97" s="40">
        <v>2788.6333333333332</v>
      </c>
      <c r="E97" s="40">
        <v>2770.4666666666662</v>
      </c>
      <c r="F97" s="40">
        <v>2745.583333333333</v>
      </c>
      <c r="G97" s="40">
        <v>2727.4166666666661</v>
      </c>
      <c r="H97" s="40">
        <v>2813.5166666666664</v>
      </c>
      <c r="I97" s="40">
        <v>2831.6833333333334</v>
      </c>
      <c r="J97" s="40">
        <v>2856.5666666666666</v>
      </c>
      <c r="K97" s="31">
        <v>2806.8</v>
      </c>
      <c r="L97" s="31">
        <v>2763.75</v>
      </c>
      <c r="M97" s="31">
        <v>0.20977999999999999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299.60000000000002</v>
      </c>
      <c r="D98" s="40">
        <v>299.7</v>
      </c>
      <c r="E98" s="40">
        <v>296.29999999999995</v>
      </c>
      <c r="F98" s="40">
        <v>292.99999999999994</v>
      </c>
      <c r="G98" s="40">
        <v>289.59999999999991</v>
      </c>
      <c r="H98" s="40">
        <v>303</v>
      </c>
      <c r="I98" s="40">
        <v>306.39999999999998</v>
      </c>
      <c r="J98" s="40">
        <v>309.70000000000005</v>
      </c>
      <c r="K98" s="31">
        <v>303.10000000000002</v>
      </c>
      <c r="L98" s="31">
        <v>296.39999999999998</v>
      </c>
      <c r="M98" s="31">
        <v>1.0912999999999999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555.35</v>
      </c>
      <c r="D99" s="40">
        <v>554.9</v>
      </c>
      <c r="E99" s="40">
        <v>551.5</v>
      </c>
      <c r="F99" s="40">
        <v>547.65</v>
      </c>
      <c r="G99" s="40">
        <v>544.25</v>
      </c>
      <c r="H99" s="40">
        <v>558.75</v>
      </c>
      <c r="I99" s="40">
        <v>562.14999999999986</v>
      </c>
      <c r="J99" s="40">
        <v>566</v>
      </c>
      <c r="K99" s="31">
        <v>558.29999999999995</v>
      </c>
      <c r="L99" s="31">
        <v>551.04999999999995</v>
      </c>
      <c r="M99" s="31">
        <v>14.34803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639.9</v>
      </c>
      <c r="D100" s="40">
        <v>635.75</v>
      </c>
      <c r="E100" s="40">
        <v>620.15</v>
      </c>
      <c r="F100" s="40">
        <v>600.4</v>
      </c>
      <c r="G100" s="40">
        <v>584.79999999999995</v>
      </c>
      <c r="H100" s="40">
        <v>655.5</v>
      </c>
      <c r="I100" s="40">
        <v>671.09999999999991</v>
      </c>
      <c r="J100" s="40">
        <v>690.85</v>
      </c>
      <c r="K100" s="31">
        <v>651.35</v>
      </c>
      <c r="L100" s="31">
        <v>616</v>
      </c>
      <c r="M100" s="31">
        <v>65.506450000000001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157.75</v>
      </c>
      <c r="D101" s="40">
        <v>158.19999999999999</v>
      </c>
      <c r="E101" s="40">
        <v>155.24999999999997</v>
      </c>
      <c r="F101" s="40">
        <v>152.74999999999997</v>
      </c>
      <c r="G101" s="40">
        <v>149.79999999999995</v>
      </c>
      <c r="H101" s="40">
        <v>160.69999999999999</v>
      </c>
      <c r="I101" s="40">
        <v>163.65000000000003</v>
      </c>
      <c r="J101" s="40">
        <v>166.15</v>
      </c>
      <c r="K101" s="31">
        <v>161.15</v>
      </c>
      <c r="L101" s="31">
        <v>155.69999999999999</v>
      </c>
      <c r="M101" s="31">
        <v>179.90305000000001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839.9</v>
      </c>
      <c r="D102" s="40">
        <v>837</v>
      </c>
      <c r="E102" s="40">
        <v>819</v>
      </c>
      <c r="F102" s="40">
        <v>798.1</v>
      </c>
      <c r="G102" s="40">
        <v>780.1</v>
      </c>
      <c r="H102" s="40">
        <v>857.9</v>
      </c>
      <c r="I102" s="40">
        <v>875.9</v>
      </c>
      <c r="J102" s="40">
        <v>896.8</v>
      </c>
      <c r="K102" s="31">
        <v>855</v>
      </c>
      <c r="L102" s="31">
        <v>816.1</v>
      </c>
      <c r="M102" s="31">
        <v>8.54068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512.4</v>
      </c>
      <c r="D103" s="40">
        <v>509.4666666666667</v>
      </c>
      <c r="E103" s="40">
        <v>503.93333333333339</v>
      </c>
      <c r="F103" s="40">
        <v>495.4666666666667</v>
      </c>
      <c r="G103" s="40">
        <v>489.93333333333339</v>
      </c>
      <c r="H103" s="40">
        <v>517.93333333333339</v>
      </c>
      <c r="I103" s="40">
        <v>523.4666666666667</v>
      </c>
      <c r="J103" s="40">
        <v>531.93333333333339</v>
      </c>
      <c r="K103" s="31">
        <v>515</v>
      </c>
      <c r="L103" s="31">
        <v>501</v>
      </c>
      <c r="M103" s="31">
        <v>0.66003000000000001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840.05</v>
      </c>
      <c r="D104" s="40">
        <v>832.11666666666667</v>
      </c>
      <c r="E104" s="40">
        <v>816.23333333333335</v>
      </c>
      <c r="F104" s="40">
        <v>792.41666666666663</v>
      </c>
      <c r="G104" s="40">
        <v>776.5333333333333</v>
      </c>
      <c r="H104" s="40">
        <v>855.93333333333339</v>
      </c>
      <c r="I104" s="40">
        <v>871.81666666666683</v>
      </c>
      <c r="J104" s="40">
        <v>895.63333333333344</v>
      </c>
      <c r="K104" s="31">
        <v>848</v>
      </c>
      <c r="L104" s="31">
        <v>808.3</v>
      </c>
      <c r="M104" s="31">
        <v>9.0154899999999998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135.75</v>
      </c>
      <c r="D105" s="40">
        <v>135.56666666666666</v>
      </c>
      <c r="E105" s="40">
        <v>134.68333333333334</v>
      </c>
      <c r="F105" s="40">
        <v>133.61666666666667</v>
      </c>
      <c r="G105" s="40">
        <v>132.73333333333335</v>
      </c>
      <c r="H105" s="40">
        <v>136.63333333333333</v>
      </c>
      <c r="I105" s="40">
        <v>137.51666666666665</v>
      </c>
      <c r="J105" s="40">
        <v>138.58333333333331</v>
      </c>
      <c r="K105" s="31">
        <v>136.44999999999999</v>
      </c>
      <c r="L105" s="31">
        <v>134.5</v>
      </c>
      <c r="M105" s="31">
        <v>3.9547300000000001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1297.8499999999999</v>
      </c>
      <c r="D106" s="40">
        <v>1301.1833333333334</v>
      </c>
      <c r="E106" s="40">
        <v>1287.3666666666668</v>
      </c>
      <c r="F106" s="40">
        <v>1276.8833333333334</v>
      </c>
      <c r="G106" s="40">
        <v>1263.0666666666668</v>
      </c>
      <c r="H106" s="40">
        <v>1311.6666666666667</v>
      </c>
      <c r="I106" s="40">
        <v>1325.4833333333333</v>
      </c>
      <c r="J106" s="40">
        <v>1335.9666666666667</v>
      </c>
      <c r="K106" s="31">
        <v>1315</v>
      </c>
      <c r="L106" s="31">
        <v>1290.7</v>
      </c>
      <c r="M106" s="31">
        <v>0.87546999999999997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20.45</v>
      </c>
      <c r="D107" s="40">
        <v>20.483333333333331</v>
      </c>
      <c r="E107" s="40">
        <v>20.316666666666663</v>
      </c>
      <c r="F107" s="40">
        <v>20.183333333333334</v>
      </c>
      <c r="G107" s="40">
        <v>20.016666666666666</v>
      </c>
      <c r="H107" s="40">
        <v>20.61666666666666</v>
      </c>
      <c r="I107" s="40">
        <v>20.783333333333324</v>
      </c>
      <c r="J107" s="40">
        <v>20.916666666666657</v>
      </c>
      <c r="K107" s="31">
        <v>20.65</v>
      </c>
      <c r="L107" s="31">
        <v>20.350000000000001</v>
      </c>
      <c r="M107" s="31">
        <v>25.37059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1258.55</v>
      </c>
      <c r="D108" s="40">
        <v>1238.8666666666666</v>
      </c>
      <c r="E108" s="40">
        <v>1219.1833333333332</v>
      </c>
      <c r="F108" s="40">
        <v>1179.8166666666666</v>
      </c>
      <c r="G108" s="40">
        <v>1160.1333333333332</v>
      </c>
      <c r="H108" s="40">
        <v>1278.2333333333331</v>
      </c>
      <c r="I108" s="40">
        <v>1297.9166666666665</v>
      </c>
      <c r="J108" s="40">
        <v>1337.2833333333331</v>
      </c>
      <c r="K108" s="31">
        <v>1258.55</v>
      </c>
      <c r="L108" s="31">
        <v>1199.5</v>
      </c>
      <c r="M108" s="31">
        <v>7.0419200000000002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419.7</v>
      </c>
      <c r="D109" s="40">
        <v>417.83333333333331</v>
      </c>
      <c r="E109" s="40">
        <v>409.86666666666662</v>
      </c>
      <c r="F109" s="40">
        <v>400.0333333333333</v>
      </c>
      <c r="G109" s="40">
        <v>392.06666666666661</v>
      </c>
      <c r="H109" s="40">
        <v>427.66666666666663</v>
      </c>
      <c r="I109" s="40">
        <v>435.63333333333333</v>
      </c>
      <c r="J109" s="40">
        <v>445.46666666666664</v>
      </c>
      <c r="K109" s="31">
        <v>425.8</v>
      </c>
      <c r="L109" s="31">
        <v>408</v>
      </c>
      <c r="M109" s="31">
        <v>6.0545999999999998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869.7</v>
      </c>
      <c r="D110" s="40">
        <v>871.38333333333333</v>
      </c>
      <c r="E110" s="40">
        <v>859.31666666666661</v>
      </c>
      <c r="F110" s="40">
        <v>848.93333333333328</v>
      </c>
      <c r="G110" s="40">
        <v>836.86666666666656</v>
      </c>
      <c r="H110" s="40">
        <v>881.76666666666665</v>
      </c>
      <c r="I110" s="40">
        <v>893.83333333333348</v>
      </c>
      <c r="J110" s="40">
        <v>904.2166666666667</v>
      </c>
      <c r="K110" s="31">
        <v>883.45</v>
      </c>
      <c r="L110" s="31">
        <v>861</v>
      </c>
      <c r="M110" s="31">
        <v>7.4477900000000004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4408.25</v>
      </c>
      <c r="D111" s="40">
        <v>4378.8666666666668</v>
      </c>
      <c r="E111" s="40">
        <v>4319.3833333333332</v>
      </c>
      <c r="F111" s="40">
        <v>4230.5166666666664</v>
      </c>
      <c r="G111" s="40">
        <v>4171.0333333333328</v>
      </c>
      <c r="H111" s="40">
        <v>4467.7333333333336</v>
      </c>
      <c r="I111" s="40">
        <v>4527.2166666666672</v>
      </c>
      <c r="J111" s="40">
        <v>4616.0833333333339</v>
      </c>
      <c r="K111" s="31">
        <v>4438.3500000000004</v>
      </c>
      <c r="L111" s="31">
        <v>4290</v>
      </c>
      <c r="M111" s="31">
        <v>0.38628000000000001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175.3</v>
      </c>
      <c r="D112" s="40">
        <v>175.91666666666666</v>
      </c>
      <c r="E112" s="40">
        <v>172.43333333333331</v>
      </c>
      <c r="F112" s="40">
        <v>169.56666666666666</v>
      </c>
      <c r="G112" s="40">
        <v>166.08333333333331</v>
      </c>
      <c r="H112" s="40">
        <v>178.7833333333333</v>
      </c>
      <c r="I112" s="40">
        <v>182.26666666666665</v>
      </c>
      <c r="J112" s="40">
        <v>185.1333333333333</v>
      </c>
      <c r="K112" s="31">
        <v>179.4</v>
      </c>
      <c r="L112" s="31">
        <v>173.05</v>
      </c>
      <c r="M112" s="31">
        <v>0.88707000000000003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312.89999999999998</v>
      </c>
      <c r="D113" s="40">
        <v>312.51666666666665</v>
      </c>
      <c r="E113" s="40">
        <v>310.0333333333333</v>
      </c>
      <c r="F113" s="40">
        <v>307.16666666666663</v>
      </c>
      <c r="G113" s="40">
        <v>304.68333333333328</v>
      </c>
      <c r="H113" s="40">
        <v>315.38333333333333</v>
      </c>
      <c r="I113" s="40">
        <v>317.86666666666667</v>
      </c>
      <c r="J113" s="40">
        <v>320.73333333333335</v>
      </c>
      <c r="K113" s="31">
        <v>315</v>
      </c>
      <c r="L113" s="31">
        <v>309.64999999999998</v>
      </c>
      <c r="M113" s="31">
        <v>6.6379799999999998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662.3</v>
      </c>
      <c r="D114" s="40">
        <v>668.13333333333333</v>
      </c>
      <c r="E114" s="40">
        <v>655.16666666666663</v>
      </c>
      <c r="F114" s="40">
        <v>648.0333333333333</v>
      </c>
      <c r="G114" s="40">
        <v>635.06666666666661</v>
      </c>
      <c r="H114" s="40">
        <v>675.26666666666665</v>
      </c>
      <c r="I114" s="40">
        <v>688.23333333333335</v>
      </c>
      <c r="J114" s="40">
        <v>695.36666666666667</v>
      </c>
      <c r="K114" s="31">
        <v>681.1</v>
      </c>
      <c r="L114" s="31">
        <v>661</v>
      </c>
      <c r="M114" s="31">
        <v>0.21662999999999999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577.1</v>
      </c>
      <c r="D115" s="40">
        <v>575.93333333333339</v>
      </c>
      <c r="E115" s="40">
        <v>568.06666666666683</v>
      </c>
      <c r="F115" s="40">
        <v>559.03333333333342</v>
      </c>
      <c r="G115" s="40">
        <v>551.16666666666686</v>
      </c>
      <c r="H115" s="40">
        <v>584.96666666666681</v>
      </c>
      <c r="I115" s="40">
        <v>592.83333333333337</v>
      </c>
      <c r="J115" s="40">
        <v>601.86666666666679</v>
      </c>
      <c r="K115" s="31">
        <v>583.79999999999995</v>
      </c>
      <c r="L115" s="31">
        <v>566.9</v>
      </c>
      <c r="M115" s="31">
        <v>14.670680000000001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951.8</v>
      </c>
      <c r="D116" s="40">
        <v>948.31666666666661</v>
      </c>
      <c r="E116" s="40">
        <v>943.48333333333323</v>
      </c>
      <c r="F116" s="40">
        <v>935.16666666666663</v>
      </c>
      <c r="G116" s="40">
        <v>930.33333333333326</v>
      </c>
      <c r="H116" s="40">
        <v>956.63333333333321</v>
      </c>
      <c r="I116" s="40">
        <v>961.4666666666667</v>
      </c>
      <c r="J116" s="40">
        <v>969.78333333333319</v>
      </c>
      <c r="K116" s="31">
        <v>953.15</v>
      </c>
      <c r="L116" s="31">
        <v>940</v>
      </c>
      <c r="M116" s="31">
        <v>16.004570000000001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155.35</v>
      </c>
      <c r="D117" s="40">
        <v>155.20000000000002</v>
      </c>
      <c r="E117" s="40">
        <v>153.75000000000003</v>
      </c>
      <c r="F117" s="40">
        <v>152.15</v>
      </c>
      <c r="G117" s="40">
        <v>150.70000000000002</v>
      </c>
      <c r="H117" s="40">
        <v>156.80000000000004</v>
      </c>
      <c r="I117" s="40">
        <v>158.25000000000003</v>
      </c>
      <c r="J117" s="40">
        <v>159.85000000000005</v>
      </c>
      <c r="K117" s="31">
        <v>156.65</v>
      </c>
      <c r="L117" s="31">
        <v>153.6</v>
      </c>
      <c r="M117" s="31">
        <v>8.6881799999999991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149.15</v>
      </c>
      <c r="D118" s="40">
        <v>148.43333333333334</v>
      </c>
      <c r="E118" s="40">
        <v>147.01666666666668</v>
      </c>
      <c r="F118" s="40">
        <v>144.88333333333335</v>
      </c>
      <c r="G118" s="40">
        <v>143.4666666666667</v>
      </c>
      <c r="H118" s="40">
        <v>150.56666666666666</v>
      </c>
      <c r="I118" s="40">
        <v>151.98333333333329</v>
      </c>
      <c r="J118" s="40">
        <v>154.11666666666665</v>
      </c>
      <c r="K118" s="31">
        <v>149.85</v>
      </c>
      <c r="L118" s="31">
        <v>146.30000000000001</v>
      </c>
      <c r="M118" s="31">
        <v>78.730339999999998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371.35</v>
      </c>
      <c r="D119" s="40">
        <v>370.66666666666669</v>
      </c>
      <c r="E119" s="40">
        <v>366.68333333333339</v>
      </c>
      <c r="F119" s="40">
        <v>362.01666666666671</v>
      </c>
      <c r="G119" s="40">
        <v>358.03333333333342</v>
      </c>
      <c r="H119" s="40">
        <v>375.33333333333337</v>
      </c>
      <c r="I119" s="40">
        <v>379.31666666666661</v>
      </c>
      <c r="J119" s="40">
        <v>383.98333333333335</v>
      </c>
      <c r="K119" s="31">
        <v>374.65</v>
      </c>
      <c r="L119" s="31">
        <v>366</v>
      </c>
      <c r="M119" s="31">
        <v>1.6511899999999999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5136.1000000000004</v>
      </c>
      <c r="D120" s="40">
        <v>5144.1833333333334</v>
      </c>
      <c r="E120" s="40">
        <v>5073.9666666666672</v>
      </c>
      <c r="F120" s="40">
        <v>5011.8333333333339</v>
      </c>
      <c r="G120" s="40">
        <v>4941.6166666666677</v>
      </c>
      <c r="H120" s="40">
        <v>5206.3166666666666</v>
      </c>
      <c r="I120" s="40">
        <v>5276.5333333333319</v>
      </c>
      <c r="J120" s="40">
        <v>5338.6666666666661</v>
      </c>
      <c r="K120" s="31">
        <v>5214.3999999999996</v>
      </c>
      <c r="L120" s="31">
        <v>5082.05</v>
      </c>
      <c r="M120" s="31">
        <v>3.0605899999999999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1705.8</v>
      </c>
      <c r="D121" s="40">
        <v>1714.55</v>
      </c>
      <c r="E121" s="40">
        <v>1691.3</v>
      </c>
      <c r="F121" s="40">
        <v>1676.8</v>
      </c>
      <c r="G121" s="40">
        <v>1653.55</v>
      </c>
      <c r="H121" s="40">
        <v>1729.05</v>
      </c>
      <c r="I121" s="40">
        <v>1752.3</v>
      </c>
      <c r="J121" s="40">
        <v>1766.8</v>
      </c>
      <c r="K121" s="31">
        <v>1737.8</v>
      </c>
      <c r="L121" s="31">
        <v>1700.05</v>
      </c>
      <c r="M121" s="31">
        <v>5.7105600000000001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3703.7</v>
      </c>
      <c r="D122" s="40">
        <v>3716.1666666666665</v>
      </c>
      <c r="E122" s="40">
        <v>3667.5333333333328</v>
      </c>
      <c r="F122" s="40">
        <v>3631.3666666666663</v>
      </c>
      <c r="G122" s="40">
        <v>3582.7333333333327</v>
      </c>
      <c r="H122" s="40">
        <v>3752.333333333333</v>
      </c>
      <c r="I122" s="40">
        <v>3800.9666666666672</v>
      </c>
      <c r="J122" s="40">
        <v>3837.1333333333332</v>
      </c>
      <c r="K122" s="31">
        <v>3764.8</v>
      </c>
      <c r="L122" s="31">
        <v>3680</v>
      </c>
      <c r="M122" s="31">
        <v>1.90577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735.85</v>
      </c>
      <c r="D123" s="40">
        <v>731.94999999999993</v>
      </c>
      <c r="E123" s="40">
        <v>721.89999999999986</v>
      </c>
      <c r="F123" s="40">
        <v>707.94999999999993</v>
      </c>
      <c r="G123" s="40">
        <v>697.89999999999986</v>
      </c>
      <c r="H123" s="40">
        <v>745.89999999999986</v>
      </c>
      <c r="I123" s="40">
        <v>755.94999999999982</v>
      </c>
      <c r="J123" s="40">
        <v>769.89999999999986</v>
      </c>
      <c r="K123" s="31">
        <v>742</v>
      </c>
      <c r="L123" s="31">
        <v>718</v>
      </c>
      <c r="M123" s="31">
        <v>25.06155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789.1</v>
      </c>
      <c r="D124" s="40">
        <v>787.31666666666672</v>
      </c>
      <c r="E124" s="40">
        <v>780.93333333333339</v>
      </c>
      <c r="F124" s="40">
        <v>772.76666666666665</v>
      </c>
      <c r="G124" s="40">
        <v>766.38333333333333</v>
      </c>
      <c r="H124" s="40">
        <v>795.48333333333346</v>
      </c>
      <c r="I124" s="40">
        <v>801.8666666666669</v>
      </c>
      <c r="J124" s="40">
        <v>810.03333333333353</v>
      </c>
      <c r="K124" s="31">
        <v>793.7</v>
      </c>
      <c r="L124" s="31">
        <v>779.15</v>
      </c>
      <c r="M124" s="31">
        <v>3.1753100000000001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698</v>
      </c>
      <c r="D125" s="40">
        <v>693.33333333333337</v>
      </c>
      <c r="E125" s="40">
        <v>681.66666666666674</v>
      </c>
      <c r="F125" s="40">
        <v>665.33333333333337</v>
      </c>
      <c r="G125" s="40">
        <v>653.66666666666674</v>
      </c>
      <c r="H125" s="40">
        <v>709.66666666666674</v>
      </c>
      <c r="I125" s="40">
        <v>721.33333333333348</v>
      </c>
      <c r="J125" s="40">
        <v>737.66666666666674</v>
      </c>
      <c r="K125" s="31">
        <v>705</v>
      </c>
      <c r="L125" s="31">
        <v>677</v>
      </c>
      <c r="M125" s="31">
        <v>2.2277800000000001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485.85</v>
      </c>
      <c r="D126" s="40">
        <v>483.41666666666669</v>
      </c>
      <c r="E126" s="40">
        <v>477.43333333333339</v>
      </c>
      <c r="F126" s="40">
        <v>469.01666666666671</v>
      </c>
      <c r="G126" s="40">
        <v>463.03333333333342</v>
      </c>
      <c r="H126" s="40">
        <v>491.83333333333337</v>
      </c>
      <c r="I126" s="40">
        <v>497.81666666666661</v>
      </c>
      <c r="J126" s="40">
        <v>506.23333333333335</v>
      </c>
      <c r="K126" s="31">
        <v>489.4</v>
      </c>
      <c r="L126" s="31">
        <v>475</v>
      </c>
      <c r="M126" s="31">
        <v>10.07349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1041.55</v>
      </c>
      <c r="D127" s="40">
        <v>1044</v>
      </c>
      <c r="E127" s="40">
        <v>1030.55</v>
      </c>
      <c r="F127" s="40">
        <v>1019.55</v>
      </c>
      <c r="G127" s="40">
        <v>1006.0999999999999</v>
      </c>
      <c r="H127" s="40">
        <v>1055</v>
      </c>
      <c r="I127" s="40">
        <v>1068.4499999999998</v>
      </c>
      <c r="J127" s="40">
        <v>1079.45</v>
      </c>
      <c r="K127" s="31">
        <v>1057.45</v>
      </c>
      <c r="L127" s="31">
        <v>1033</v>
      </c>
      <c r="M127" s="31">
        <v>6.4304500000000004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1030.1500000000001</v>
      </c>
      <c r="D128" s="40">
        <v>1027.1666666666667</v>
      </c>
      <c r="E128" s="40">
        <v>1019.3333333333335</v>
      </c>
      <c r="F128" s="40">
        <v>1008.5166666666668</v>
      </c>
      <c r="G128" s="40">
        <v>1000.6833333333335</v>
      </c>
      <c r="H128" s="40">
        <v>1037.9833333333336</v>
      </c>
      <c r="I128" s="40">
        <v>1045.8166666666671</v>
      </c>
      <c r="J128" s="40">
        <v>1056.6333333333334</v>
      </c>
      <c r="K128" s="31">
        <v>1035</v>
      </c>
      <c r="L128" s="31">
        <v>1016.35</v>
      </c>
      <c r="M128" s="31">
        <v>2.30722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94.7</v>
      </c>
      <c r="D129" s="40">
        <v>95.25</v>
      </c>
      <c r="E129" s="40">
        <v>93.45</v>
      </c>
      <c r="F129" s="40">
        <v>92.2</v>
      </c>
      <c r="G129" s="40">
        <v>90.4</v>
      </c>
      <c r="H129" s="40">
        <v>96.5</v>
      </c>
      <c r="I129" s="40">
        <v>98.300000000000011</v>
      </c>
      <c r="J129" s="40">
        <v>99.55</v>
      </c>
      <c r="K129" s="31">
        <v>97.05</v>
      </c>
      <c r="L129" s="31">
        <v>94</v>
      </c>
      <c r="M129" s="31">
        <v>4.8840000000000003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921.45</v>
      </c>
      <c r="D130" s="40">
        <v>923.23333333333323</v>
      </c>
      <c r="E130" s="40">
        <v>913.21666666666647</v>
      </c>
      <c r="F130" s="40">
        <v>904.98333333333323</v>
      </c>
      <c r="G130" s="40">
        <v>894.96666666666647</v>
      </c>
      <c r="H130" s="40">
        <v>931.46666666666647</v>
      </c>
      <c r="I130" s="40">
        <v>941.48333333333312</v>
      </c>
      <c r="J130" s="40">
        <v>949.71666666666647</v>
      </c>
      <c r="K130" s="31">
        <v>933.25</v>
      </c>
      <c r="L130" s="31">
        <v>915</v>
      </c>
      <c r="M130" s="31">
        <v>0.47831000000000001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334.7</v>
      </c>
      <c r="D131" s="40">
        <v>333.93333333333334</v>
      </c>
      <c r="E131" s="40">
        <v>330.36666666666667</v>
      </c>
      <c r="F131" s="40">
        <v>326.03333333333336</v>
      </c>
      <c r="G131" s="40">
        <v>322.4666666666667</v>
      </c>
      <c r="H131" s="40">
        <v>338.26666666666665</v>
      </c>
      <c r="I131" s="40">
        <v>341.83333333333337</v>
      </c>
      <c r="J131" s="40">
        <v>346.16666666666663</v>
      </c>
      <c r="K131" s="31">
        <v>337.5</v>
      </c>
      <c r="L131" s="31">
        <v>329.6</v>
      </c>
      <c r="M131" s="31">
        <v>56.734749999999998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640.65</v>
      </c>
      <c r="D132" s="40">
        <v>639.06666666666661</v>
      </c>
      <c r="E132" s="40">
        <v>635.58333333333326</v>
      </c>
      <c r="F132" s="40">
        <v>630.51666666666665</v>
      </c>
      <c r="G132" s="40">
        <v>627.0333333333333</v>
      </c>
      <c r="H132" s="40">
        <v>644.13333333333321</v>
      </c>
      <c r="I132" s="40">
        <v>647.61666666666656</v>
      </c>
      <c r="J132" s="40">
        <v>652.68333333333317</v>
      </c>
      <c r="K132" s="31">
        <v>642.54999999999995</v>
      </c>
      <c r="L132" s="31">
        <v>634</v>
      </c>
      <c r="M132" s="31">
        <v>12.627689999999999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2297</v>
      </c>
      <c r="D133" s="40">
        <v>2304.9</v>
      </c>
      <c r="E133" s="40">
        <v>2276.8000000000002</v>
      </c>
      <c r="F133" s="40">
        <v>2256.6</v>
      </c>
      <c r="G133" s="40">
        <v>2228.5</v>
      </c>
      <c r="H133" s="40">
        <v>2325.1000000000004</v>
      </c>
      <c r="I133" s="40">
        <v>2353.1999999999998</v>
      </c>
      <c r="J133" s="40">
        <v>2373.4000000000005</v>
      </c>
      <c r="K133" s="31">
        <v>2333</v>
      </c>
      <c r="L133" s="31">
        <v>2284.6999999999998</v>
      </c>
      <c r="M133" s="31">
        <v>2.27041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2360.4499999999998</v>
      </c>
      <c r="D134" s="40">
        <v>2368.1666666666665</v>
      </c>
      <c r="E134" s="40">
        <v>2329.9333333333329</v>
      </c>
      <c r="F134" s="40">
        <v>2299.4166666666665</v>
      </c>
      <c r="G134" s="40">
        <v>2261.1833333333329</v>
      </c>
      <c r="H134" s="40">
        <v>2398.6833333333329</v>
      </c>
      <c r="I134" s="40">
        <v>2436.9166666666665</v>
      </c>
      <c r="J134" s="40">
        <v>2467.4333333333329</v>
      </c>
      <c r="K134" s="31">
        <v>2406.4</v>
      </c>
      <c r="L134" s="31">
        <v>2337.65</v>
      </c>
      <c r="M134" s="31">
        <v>8.8404299999999996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222.55</v>
      </c>
      <c r="D135" s="40">
        <v>224.03333333333333</v>
      </c>
      <c r="E135" s="40">
        <v>218.56666666666666</v>
      </c>
      <c r="F135" s="40">
        <v>214.58333333333334</v>
      </c>
      <c r="G135" s="40">
        <v>209.11666666666667</v>
      </c>
      <c r="H135" s="40">
        <v>228.01666666666665</v>
      </c>
      <c r="I135" s="40">
        <v>233.48333333333329</v>
      </c>
      <c r="J135" s="40">
        <v>237.46666666666664</v>
      </c>
      <c r="K135" s="31">
        <v>229.5</v>
      </c>
      <c r="L135" s="31">
        <v>220.05</v>
      </c>
      <c r="M135" s="31">
        <v>98.090410000000006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199.25</v>
      </c>
      <c r="D136" s="40">
        <v>200.43333333333331</v>
      </c>
      <c r="E136" s="40">
        <v>196.81666666666661</v>
      </c>
      <c r="F136" s="40">
        <v>194.3833333333333</v>
      </c>
      <c r="G136" s="40">
        <v>190.76666666666659</v>
      </c>
      <c r="H136" s="40">
        <v>202.86666666666662</v>
      </c>
      <c r="I136" s="40">
        <v>206.48333333333335</v>
      </c>
      <c r="J136" s="40">
        <v>208.91666666666663</v>
      </c>
      <c r="K136" s="31">
        <v>204.05</v>
      </c>
      <c r="L136" s="31">
        <v>198</v>
      </c>
      <c r="M136" s="31">
        <v>8.3938799999999993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819.9</v>
      </c>
      <c r="D137" s="40">
        <v>816.9</v>
      </c>
      <c r="E137" s="40">
        <v>808.8</v>
      </c>
      <c r="F137" s="40">
        <v>797.69999999999993</v>
      </c>
      <c r="G137" s="40">
        <v>789.59999999999991</v>
      </c>
      <c r="H137" s="40">
        <v>828</v>
      </c>
      <c r="I137" s="40">
        <v>836.10000000000014</v>
      </c>
      <c r="J137" s="40">
        <v>847.2</v>
      </c>
      <c r="K137" s="31">
        <v>825</v>
      </c>
      <c r="L137" s="31">
        <v>805.8</v>
      </c>
      <c r="M137" s="31">
        <v>1.02755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514.75</v>
      </c>
      <c r="D138" s="40">
        <v>515.25</v>
      </c>
      <c r="E138" s="40">
        <v>504.6</v>
      </c>
      <c r="F138" s="40">
        <v>494.45000000000005</v>
      </c>
      <c r="G138" s="40">
        <v>483.80000000000007</v>
      </c>
      <c r="H138" s="40">
        <v>525.4</v>
      </c>
      <c r="I138" s="40">
        <v>536.05000000000007</v>
      </c>
      <c r="J138" s="40">
        <v>546.19999999999993</v>
      </c>
      <c r="K138" s="31">
        <v>525.9</v>
      </c>
      <c r="L138" s="31">
        <v>505.1</v>
      </c>
      <c r="M138" s="31">
        <v>1.7616099999999999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14.95</v>
      </c>
      <c r="D139" s="40">
        <v>15.15</v>
      </c>
      <c r="E139" s="40">
        <v>14.5</v>
      </c>
      <c r="F139" s="40">
        <v>14.049999999999999</v>
      </c>
      <c r="G139" s="40">
        <v>13.399999999999999</v>
      </c>
      <c r="H139" s="40">
        <v>15.600000000000001</v>
      </c>
      <c r="I139" s="40">
        <v>16.250000000000004</v>
      </c>
      <c r="J139" s="40">
        <v>16.700000000000003</v>
      </c>
      <c r="K139" s="31">
        <v>15.8</v>
      </c>
      <c r="L139" s="31">
        <v>14.7</v>
      </c>
      <c r="M139" s="31">
        <v>190.84227999999999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193.4</v>
      </c>
      <c r="D140" s="40">
        <v>191.31666666666669</v>
      </c>
      <c r="E140" s="40">
        <v>187.78333333333339</v>
      </c>
      <c r="F140" s="40">
        <v>182.16666666666669</v>
      </c>
      <c r="G140" s="40">
        <v>178.63333333333338</v>
      </c>
      <c r="H140" s="40">
        <v>196.93333333333339</v>
      </c>
      <c r="I140" s="40">
        <v>200.4666666666667</v>
      </c>
      <c r="J140" s="40">
        <v>206.0833333333334</v>
      </c>
      <c r="K140" s="31">
        <v>194.85</v>
      </c>
      <c r="L140" s="31">
        <v>185.7</v>
      </c>
      <c r="M140" s="31">
        <v>3.91561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5085.05</v>
      </c>
      <c r="D141" s="40">
        <v>5118.7</v>
      </c>
      <c r="E141" s="40">
        <v>5014.3999999999996</v>
      </c>
      <c r="F141" s="40">
        <v>4943.75</v>
      </c>
      <c r="G141" s="40">
        <v>4839.45</v>
      </c>
      <c r="H141" s="40">
        <v>5189.3499999999995</v>
      </c>
      <c r="I141" s="40">
        <v>5293.6500000000005</v>
      </c>
      <c r="J141" s="40">
        <v>5364.2999999999993</v>
      </c>
      <c r="K141" s="31">
        <v>5223</v>
      </c>
      <c r="L141" s="31">
        <v>5048.05</v>
      </c>
      <c r="M141" s="31">
        <v>6.7082499999999996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4310.3500000000004</v>
      </c>
      <c r="D142" s="40">
        <v>4328.0999999999995</v>
      </c>
      <c r="E142" s="40">
        <v>4256.2999999999993</v>
      </c>
      <c r="F142" s="40">
        <v>4202.25</v>
      </c>
      <c r="G142" s="40">
        <v>4130.45</v>
      </c>
      <c r="H142" s="40">
        <v>4382.1499999999987</v>
      </c>
      <c r="I142" s="40">
        <v>4453.95</v>
      </c>
      <c r="J142" s="40">
        <v>4507.9999999999982</v>
      </c>
      <c r="K142" s="31">
        <v>4399.8999999999996</v>
      </c>
      <c r="L142" s="31">
        <v>4274.05</v>
      </c>
      <c r="M142" s="31">
        <v>3.7881800000000001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4082.25</v>
      </c>
      <c r="D143" s="40">
        <v>4108.5999999999995</v>
      </c>
      <c r="E143" s="40">
        <v>4023.6999999999989</v>
      </c>
      <c r="F143" s="40">
        <v>3965.1499999999996</v>
      </c>
      <c r="G143" s="40">
        <v>3880.2499999999991</v>
      </c>
      <c r="H143" s="40">
        <v>4167.1499999999987</v>
      </c>
      <c r="I143" s="40">
        <v>4252.0499999999984</v>
      </c>
      <c r="J143" s="40">
        <v>4310.5999999999985</v>
      </c>
      <c r="K143" s="31">
        <v>4193.5</v>
      </c>
      <c r="L143" s="31">
        <v>4050.05</v>
      </c>
      <c r="M143" s="31">
        <v>3.03748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4911.3</v>
      </c>
      <c r="D144" s="40">
        <v>4904.2</v>
      </c>
      <c r="E144" s="40">
        <v>4868.3999999999996</v>
      </c>
      <c r="F144" s="40">
        <v>4825.5</v>
      </c>
      <c r="G144" s="40">
        <v>4789.7</v>
      </c>
      <c r="H144" s="40">
        <v>4947.0999999999995</v>
      </c>
      <c r="I144" s="40">
        <v>4982.9000000000005</v>
      </c>
      <c r="J144" s="40">
        <v>5025.7999999999993</v>
      </c>
      <c r="K144" s="31">
        <v>4940</v>
      </c>
      <c r="L144" s="31">
        <v>4861.3</v>
      </c>
      <c r="M144" s="31">
        <v>5.0002899999999997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406.35</v>
      </c>
      <c r="D145" s="40">
        <v>408.2</v>
      </c>
      <c r="E145" s="40">
        <v>402.15</v>
      </c>
      <c r="F145" s="40">
        <v>397.95</v>
      </c>
      <c r="G145" s="40">
        <v>391.9</v>
      </c>
      <c r="H145" s="40">
        <v>412.4</v>
      </c>
      <c r="I145" s="40">
        <v>418.45000000000005</v>
      </c>
      <c r="J145" s="40">
        <v>422.65</v>
      </c>
      <c r="K145" s="31">
        <v>414.25</v>
      </c>
      <c r="L145" s="31">
        <v>404</v>
      </c>
      <c r="M145" s="31">
        <v>4.59389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106.05</v>
      </c>
      <c r="D146" s="40">
        <v>106.41666666666667</v>
      </c>
      <c r="E146" s="40">
        <v>104.58333333333334</v>
      </c>
      <c r="F146" s="40">
        <v>103.11666666666667</v>
      </c>
      <c r="G146" s="40">
        <v>101.28333333333335</v>
      </c>
      <c r="H146" s="40">
        <v>107.88333333333334</v>
      </c>
      <c r="I146" s="40">
        <v>109.71666666666668</v>
      </c>
      <c r="J146" s="40">
        <v>111.18333333333334</v>
      </c>
      <c r="K146" s="31">
        <v>108.25</v>
      </c>
      <c r="L146" s="31">
        <v>104.95</v>
      </c>
      <c r="M146" s="31">
        <v>5.1689400000000001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237.75</v>
      </c>
      <c r="D147" s="40">
        <v>236.56666666666669</v>
      </c>
      <c r="E147" s="40">
        <v>234.18333333333339</v>
      </c>
      <c r="F147" s="40">
        <v>230.6166666666667</v>
      </c>
      <c r="G147" s="40">
        <v>228.23333333333341</v>
      </c>
      <c r="H147" s="40">
        <v>240.13333333333338</v>
      </c>
      <c r="I147" s="40">
        <v>242.51666666666665</v>
      </c>
      <c r="J147" s="40">
        <v>246.08333333333337</v>
      </c>
      <c r="K147" s="31">
        <v>238.95</v>
      </c>
      <c r="L147" s="31">
        <v>233</v>
      </c>
      <c r="M147" s="31">
        <v>0.85097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81.3</v>
      </c>
      <c r="D148" s="40">
        <v>81.899999999999991</v>
      </c>
      <c r="E148" s="40">
        <v>78.84999999999998</v>
      </c>
      <c r="F148" s="40">
        <v>76.399999999999991</v>
      </c>
      <c r="G148" s="40">
        <v>73.34999999999998</v>
      </c>
      <c r="H148" s="40">
        <v>84.34999999999998</v>
      </c>
      <c r="I148" s="40">
        <v>87.399999999999991</v>
      </c>
      <c r="J148" s="40">
        <v>89.84999999999998</v>
      </c>
      <c r="K148" s="31">
        <v>84.95</v>
      </c>
      <c r="L148" s="31">
        <v>79.45</v>
      </c>
      <c r="M148" s="31">
        <v>52.399380000000001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2800</v>
      </c>
      <c r="D149" s="40">
        <v>2795.1333333333332</v>
      </c>
      <c r="E149" s="40">
        <v>2767.1166666666663</v>
      </c>
      <c r="F149" s="40">
        <v>2734.2333333333331</v>
      </c>
      <c r="G149" s="40">
        <v>2706.2166666666662</v>
      </c>
      <c r="H149" s="40">
        <v>2828.0166666666664</v>
      </c>
      <c r="I149" s="40">
        <v>2856.0333333333328</v>
      </c>
      <c r="J149" s="40">
        <v>2888.9166666666665</v>
      </c>
      <c r="K149" s="31">
        <v>2823.15</v>
      </c>
      <c r="L149" s="31">
        <v>2762.25</v>
      </c>
      <c r="M149" s="31">
        <v>6.1604900000000002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203</v>
      </c>
      <c r="D150" s="40">
        <v>203</v>
      </c>
      <c r="E150" s="40">
        <v>196.1</v>
      </c>
      <c r="F150" s="40">
        <v>189.2</v>
      </c>
      <c r="G150" s="40">
        <v>182.29999999999998</v>
      </c>
      <c r="H150" s="40">
        <v>209.9</v>
      </c>
      <c r="I150" s="40">
        <v>216.79999999999998</v>
      </c>
      <c r="J150" s="40">
        <v>223.70000000000002</v>
      </c>
      <c r="K150" s="31">
        <v>209.9</v>
      </c>
      <c r="L150" s="31">
        <v>196.1</v>
      </c>
      <c r="M150" s="31">
        <v>12.716950000000001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581.85</v>
      </c>
      <c r="D151" s="40">
        <v>582.06666666666672</v>
      </c>
      <c r="E151" s="40">
        <v>576.78333333333342</v>
      </c>
      <c r="F151" s="40">
        <v>571.7166666666667</v>
      </c>
      <c r="G151" s="40">
        <v>566.43333333333339</v>
      </c>
      <c r="H151" s="40">
        <v>587.13333333333344</v>
      </c>
      <c r="I151" s="40">
        <v>592.41666666666674</v>
      </c>
      <c r="J151" s="40">
        <v>597.48333333333346</v>
      </c>
      <c r="K151" s="31">
        <v>587.35</v>
      </c>
      <c r="L151" s="31">
        <v>577</v>
      </c>
      <c r="M151" s="31">
        <v>4.6300100000000004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1601.35</v>
      </c>
      <c r="D152" s="40">
        <v>1603.75</v>
      </c>
      <c r="E152" s="40">
        <v>1587.6</v>
      </c>
      <c r="F152" s="40">
        <v>1573.85</v>
      </c>
      <c r="G152" s="40">
        <v>1557.6999999999998</v>
      </c>
      <c r="H152" s="40">
        <v>1617.5</v>
      </c>
      <c r="I152" s="40">
        <v>1633.65</v>
      </c>
      <c r="J152" s="40">
        <v>1647.4</v>
      </c>
      <c r="K152" s="31">
        <v>1619.9</v>
      </c>
      <c r="L152" s="31">
        <v>1590</v>
      </c>
      <c r="M152" s="31">
        <v>0.43282999999999999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72</v>
      </c>
      <c r="D153" s="40">
        <v>72.083333333333329</v>
      </c>
      <c r="E153" s="40">
        <v>71.516666666666652</v>
      </c>
      <c r="F153" s="40">
        <v>71.033333333333317</v>
      </c>
      <c r="G153" s="40">
        <v>70.46666666666664</v>
      </c>
      <c r="H153" s="40">
        <v>72.566666666666663</v>
      </c>
      <c r="I153" s="40">
        <v>73.133333333333354</v>
      </c>
      <c r="J153" s="40">
        <v>73.616666666666674</v>
      </c>
      <c r="K153" s="31">
        <v>72.650000000000006</v>
      </c>
      <c r="L153" s="31">
        <v>71.599999999999994</v>
      </c>
      <c r="M153" s="31">
        <v>7.0286799999999996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125.55</v>
      </c>
      <c r="D154" s="40">
        <v>125.7</v>
      </c>
      <c r="E154" s="40">
        <v>123.4</v>
      </c>
      <c r="F154" s="40">
        <v>121.25</v>
      </c>
      <c r="G154" s="40">
        <v>118.95</v>
      </c>
      <c r="H154" s="40">
        <v>127.85000000000001</v>
      </c>
      <c r="I154" s="40">
        <v>130.14999999999998</v>
      </c>
      <c r="J154" s="40">
        <v>132.30000000000001</v>
      </c>
      <c r="K154" s="31">
        <v>128</v>
      </c>
      <c r="L154" s="31">
        <v>123.55</v>
      </c>
      <c r="M154" s="31">
        <v>9.6666500000000006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770.1</v>
      </c>
      <c r="D155" s="40">
        <v>769.70000000000016</v>
      </c>
      <c r="E155" s="40">
        <v>763.45000000000027</v>
      </c>
      <c r="F155" s="40">
        <v>756.80000000000007</v>
      </c>
      <c r="G155" s="40">
        <v>750.55000000000018</v>
      </c>
      <c r="H155" s="40">
        <v>776.35000000000036</v>
      </c>
      <c r="I155" s="40">
        <v>782.60000000000014</v>
      </c>
      <c r="J155" s="40">
        <v>789.25000000000045</v>
      </c>
      <c r="K155" s="31">
        <v>775.95</v>
      </c>
      <c r="L155" s="31">
        <v>763.05</v>
      </c>
      <c r="M155" s="31">
        <v>0.47045999999999999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1383.25</v>
      </c>
      <c r="D156" s="40">
        <v>1388.2666666666667</v>
      </c>
      <c r="E156" s="40">
        <v>1368.5333333333333</v>
      </c>
      <c r="F156" s="40">
        <v>1353.8166666666666</v>
      </c>
      <c r="G156" s="40">
        <v>1334.0833333333333</v>
      </c>
      <c r="H156" s="40">
        <v>1402.9833333333333</v>
      </c>
      <c r="I156" s="40">
        <v>1422.7166666666665</v>
      </c>
      <c r="J156" s="40">
        <v>1437.4333333333334</v>
      </c>
      <c r="K156" s="31">
        <v>1408</v>
      </c>
      <c r="L156" s="31">
        <v>1373.55</v>
      </c>
      <c r="M156" s="31">
        <v>10.60529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183</v>
      </c>
      <c r="D157" s="40">
        <v>183.4</v>
      </c>
      <c r="E157" s="40">
        <v>180.75</v>
      </c>
      <c r="F157" s="40">
        <v>178.5</v>
      </c>
      <c r="G157" s="40">
        <v>175.85</v>
      </c>
      <c r="H157" s="40">
        <v>185.65</v>
      </c>
      <c r="I157" s="40">
        <v>188.30000000000004</v>
      </c>
      <c r="J157" s="40">
        <v>190.55</v>
      </c>
      <c r="K157" s="31">
        <v>186.05</v>
      </c>
      <c r="L157" s="31">
        <v>181.15</v>
      </c>
      <c r="M157" s="31">
        <v>68.851659999999995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349.15</v>
      </c>
      <c r="D158" s="40">
        <v>351.3</v>
      </c>
      <c r="E158" s="40">
        <v>345.85</v>
      </c>
      <c r="F158" s="40">
        <v>342.55</v>
      </c>
      <c r="G158" s="40">
        <v>337.1</v>
      </c>
      <c r="H158" s="40">
        <v>354.6</v>
      </c>
      <c r="I158" s="40">
        <v>360.04999999999995</v>
      </c>
      <c r="J158" s="40">
        <v>363.35</v>
      </c>
      <c r="K158" s="31">
        <v>356.75</v>
      </c>
      <c r="L158" s="31">
        <v>348</v>
      </c>
      <c r="M158" s="31">
        <v>1.6793800000000001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83.1</v>
      </c>
      <c r="D159" s="40">
        <v>82.600000000000009</v>
      </c>
      <c r="E159" s="40">
        <v>81.750000000000014</v>
      </c>
      <c r="F159" s="40">
        <v>80.400000000000006</v>
      </c>
      <c r="G159" s="40">
        <v>79.550000000000011</v>
      </c>
      <c r="H159" s="40">
        <v>83.950000000000017</v>
      </c>
      <c r="I159" s="40">
        <v>84.800000000000011</v>
      </c>
      <c r="J159" s="40">
        <v>86.15000000000002</v>
      </c>
      <c r="K159" s="31">
        <v>83.45</v>
      </c>
      <c r="L159" s="31">
        <v>81.25</v>
      </c>
      <c r="M159" s="31">
        <v>90.850809999999996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3106.85</v>
      </c>
      <c r="D160" s="40">
        <v>3115.9500000000003</v>
      </c>
      <c r="E160" s="40">
        <v>3041.9000000000005</v>
      </c>
      <c r="F160" s="40">
        <v>2976.9500000000003</v>
      </c>
      <c r="G160" s="40">
        <v>2902.9000000000005</v>
      </c>
      <c r="H160" s="40">
        <v>3180.9000000000005</v>
      </c>
      <c r="I160" s="40">
        <v>3254.9500000000007</v>
      </c>
      <c r="J160" s="40">
        <v>3319.9000000000005</v>
      </c>
      <c r="K160" s="31">
        <v>3190</v>
      </c>
      <c r="L160" s="31">
        <v>3051</v>
      </c>
      <c r="M160" s="31">
        <v>1.19217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478.3</v>
      </c>
      <c r="D161" s="40">
        <v>476.55</v>
      </c>
      <c r="E161" s="40">
        <v>472.3</v>
      </c>
      <c r="F161" s="40">
        <v>466.3</v>
      </c>
      <c r="G161" s="40">
        <v>462.05</v>
      </c>
      <c r="H161" s="40">
        <v>482.55</v>
      </c>
      <c r="I161" s="40">
        <v>486.8</v>
      </c>
      <c r="J161" s="40">
        <v>492.8</v>
      </c>
      <c r="K161" s="31">
        <v>480.8</v>
      </c>
      <c r="L161" s="31">
        <v>470.55</v>
      </c>
      <c r="M161" s="31">
        <v>2.6297100000000002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169.15</v>
      </c>
      <c r="D162" s="40">
        <v>169.54999999999998</v>
      </c>
      <c r="E162" s="40">
        <v>167.59999999999997</v>
      </c>
      <c r="F162" s="40">
        <v>166.04999999999998</v>
      </c>
      <c r="G162" s="40">
        <v>164.09999999999997</v>
      </c>
      <c r="H162" s="40">
        <v>171.09999999999997</v>
      </c>
      <c r="I162" s="40">
        <v>173.04999999999995</v>
      </c>
      <c r="J162" s="40">
        <v>174.59999999999997</v>
      </c>
      <c r="K162" s="31">
        <v>171.5</v>
      </c>
      <c r="L162" s="31">
        <v>168</v>
      </c>
      <c r="M162" s="31">
        <v>4.9998399999999998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189.4</v>
      </c>
      <c r="D163" s="40">
        <v>190.08333333333334</v>
      </c>
      <c r="E163" s="40">
        <v>187.7166666666667</v>
      </c>
      <c r="F163" s="40">
        <v>186.03333333333336</v>
      </c>
      <c r="G163" s="40">
        <v>183.66666666666671</v>
      </c>
      <c r="H163" s="40">
        <v>191.76666666666668</v>
      </c>
      <c r="I163" s="40">
        <v>194.1333333333333</v>
      </c>
      <c r="J163" s="40">
        <v>195.81666666666666</v>
      </c>
      <c r="K163" s="31">
        <v>192.45</v>
      </c>
      <c r="L163" s="31">
        <v>188.4</v>
      </c>
      <c r="M163" s="31">
        <v>21.327100000000002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280.60000000000002</v>
      </c>
      <c r="D164" s="40">
        <v>279.31666666666666</v>
      </c>
      <c r="E164" s="40">
        <v>275.33333333333331</v>
      </c>
      <c r="F164" s="40">
        <v>270.06666666666666</v>
      </c>
      <c r="G164" s="40">
        <v>266.08333333333331</v>
      </c>
      <c r="H164" s="40">
        <v>284.58333333333331</v>
      </c>
      <c r="I164" s="40">
        <v>288.56666666666666</v>
      </c>
      <c r="J164" s="40">
        <v>293.83333333333331</v>
      </c>
      <c r="K164" s="31">
        <v>283.3</v>
      </c>
      <c r="L164" s="31">
        <v>274.05</v>
      </c>
      <c r="M164" s="31">
        <v>37.02093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7.05</v>
      </c>
      <c r="D165" s="40">
        <v>7.083333333333333</v>
      </c>
      <c r="E165" s="40">
        <v>6.9666666666666659</v>
      </c>
      <c r="F165" s="40">
        <v>6.8833333333333329</v>
      </c>
      <c r="G165" s="40">
        <v>6.7666666666666657</v>
      </c>
      <c r="H165" s="40">
        <v>7.1666666666666661</v>
      </c>
      <c r="I165" s="40">
        <v>7.2833333333333332</v>
      </c>
      <c r="J165" s="40">
        <v>7.3666666666666663</v>
      </c>
      <c r="K165" s="31">
        <v>7.2</v>
      </c>
      <c r="L165" s="31">
        <v>7</v>
      </c>
      <c r="M165" s="31">
        <v>41.81223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45.95</v>
      </c>
      <c r="D166" s="40">
        <v>46</v>
      </c>
      <c r="E166" s="40">
        <v>45.5</v>
      </c>
      <c r="F166" s="40">
        <v>45.05</v>
      </c>
      <c r="G166" s="40">
        <v>44.55</v>
      </c>
      <c r="H166" s="40">
        <v>46.45</v>
      </c>
      <c r="I166" s="40">
        <v>46.95</v>
      </c>
      <c r="J166" s="40">
        <v>47.400000000000006</v>
      </c>
      <c r="K166" s="31">
        <v>46.5</v>
      </c>
      <c r="L166" s="31">
        <v>45.55</v>
      </c>
      <c r="M166" s="31">
        <v>8.6791699999999992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145.1</v>
      </c>
      <c r="D167" s="40">
        <v>145.20000000000002</v>
      </c>
      <c r="E167" s="40">
        <v>143.90000000000003</v>
      </c>
      <c r="F167" s="40">
        <v>142.70000000000002</v>
      </c>
      <c r="G167" s="40">
        <v>141.40000000000003</v>
      </c>
      <c r="H167" s="40">
        <v>146.40000000000003</v>
      </c>
      <c r="I167" s="40">
        <v>147.70000000000005</v>
      </c>
      <c r="J167" s="40">
        <v>148.90000000000003</v>
      </c>
      <c r="K167" s="31">
        <v>146.5</v>
      </c>
      <c r="L167" s="31">
        <v>144</v>
      </c>
      <c r="M167" s="31">
        <v>84.787629999999993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319.55</v>
      </c>
      <c r="D168" s="40">
        <v>320.84999999999997</v>
      </c>
      <c r="E168" s="40">
        <v>315.69999999999993</v>
      </c>
      <c r="F168" s="40">
        <v>311.84999999999997</v>
      </c>
      <c r="G168" s="40">
        <v>306.69999999999993</v>
      </c>
      <c r="H168" s="40">
        <v>324.69999999999993</v>
      </c>
      <c r="I168" s="40">
        <v>329.84999999999991</v>
      </c>
      <c r="J168" s="40">
        <v>333.69999999999993</v>
      </c>
      <c r="K168" s="31">
        <v>326</v>
      </c>
      <c r="L168" s="31">
        <v>317</v>
      </c>
      <c r="M168" s="31">
        <v>1.0729299999999999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4566.1499999999996</v>
      </c>
      <c r="D169" s="40">
        <v>4561.9666666666662</v>
      </c>
      <c r="E169" s="40">
        <v>4523.9333333333325</v>
      </c>
      <c r="F169" s="40">
        <v>4481.7166666666662</v>
      </c>
      <c r="G169" s="40">
        <v>4443.6833333333325</v>
      </c>
      <c r="H169" s="40">
        <v>4604.1833333333325</v>
      </c>
      <c r="I169" s="40">
        <v>4642.2166666666672</v>
      </c>
      <c r="J169" s="40">
        <v>4684.4333333333325</v>
      </c>
      <c r="K169" s="31">
        <v>4600</v>
      </c>
      <c r="L169" s="31">
        <v>4519.75</v>
      </c>
      <c r="M169" s="31">
        <v>0.27398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30.5</v>
      </c>
      <c r="D170" s="40">
        <v>30.466666666666669</v>
      </c>
      <c r="E170" s="40">
        <v>30.133333333333336</v>
      </c>
      <c r="F170" s="40">
        <v>29.766666666666669</v>
      </c>
      <c r="G170" s="40">
        <v>29.433333333333337</v>
      </c>
      <c r="H170" s="40">
        <v>30.833333333333336</v>
      </c>
      <c r="I170" s="40">
        <v>31.166666666666664</v>
      </c>
      <c r="J170" s="40">
        <v>31.533333333333335</v>
      </c>
      <c r="K170" s="31">
        <v>30.8</v>
      </c>
      <c r="L170" s="31">
        <v>30.1</v>
      </c>
      <c r="M170" s="31">
        <v>50.860750000000003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3136.75</v>
      </c>
      <c r="D171" s="40">
        <v>3148.9333333333329</v>
      </c>
      <c r="E171" s="40">
        <v>3114.8166666666657</v>
      </c>
      <c r="F171" s="40">
        <v>3092.8833333333328</v>
      </c>
      <c r="G171" s="40">
        <v>3058.7666666666655</v>
      </c>
      <c r="H171" s="40">
        <v>3170.8666666666659</v>
      </c>
      <c r="I171" s="40">
        <v>3204.9833333333336</v>
      </c>
      <c r="J171" s="40">
        <v>3226.9166666666661</v>
      </c>
      <c r="K171" s="31">
        <v>3183.05</v>
      </c>
      <c r="L171" s="31">
        <v>3127</v>
      </c>
      <c r="M171" s="31">
        <v>9.6460000000000004E-2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194.95</v>
      </c>
      <c r="D172" s="40">
        <v>195.81666666666669</v>
      </c>
      <c r="E172" s="40">
        <v>193.13333333333338</v>
      </c>
      <c r="F172" s="40">
        <v>191.31666666666669</v>
      </c>
      <c r="G172" s="40">
        <v>188.63333333333338</v>
      </c>
      <c r="H172" s="40">
        <v>197.63333333333338</v>
      </c>
      <c r="I172" s="40">
        <v>200.31666666666672</v>
      </c>
      <c r="J172" s="40">
        <v>202.13333333333338</v>
      </c>
      <c r="K172" s="31">
        <v>198.5</v>
      </c>
      <c r="L172" s="31">
        <v>194</v>
      </c>
      <c r="M172" s="31">
        <v>0.76341999999999999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3405.05</v>
      </c>
      <c r="D173" s="40">
        <v>3365.4666666666672</v>
      </c>
      <c r="E173" s="40">
        <v>3246.5333333333342</v>
      </c>
      <c r="F173" s="40">
        <v>3088.0166666666669</v>
      </c>
      <c r="G173" s="40">
        <v>2969.0833333333339</v>
      </c>
      <c r="H173" s="40">
        <v>3523.9833333333345</v>
      </c>
      <c r="I173" s="40">
        <v>3642.916666666667</v>
      </c>
      <c r="J173" s="40">
        <v>3801.4333333333348</v>
      </c>
      <c r="K173" s="31">
        <v>3484.4</v>
      </c>
      <c r="L173" s="31">
        <v>3206.95</v>
      </c>
      <c r="M173" s="31">
        <v>0.29620999999999997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144.94999999999999</v>
      </c>
      <c r="D174" s="40">
        <v>145.78333333333333</v>
      </c>
      <c r="E174" s="40">
        <v>143.76666666666665</v>
      </c>
      <c r="F174" s="40">
        <v>142.58333333333331</v>
      </c>
      <c r="G174" s="40">
        <v>140.56666666666663</v>
      </c>
      <c r="H174" s="40">
        <v>146.96666666666667</v>
      </c>
      <c r="I174" s="40">
        <v>148.98333333333338</v>
      </c>
      <c r="J174" s="40">
        <v>150.16666666666669</v>
      </c>
      <c r="K174" s="31">
        <v>147.80000000000001</v>
      </c>
      <c r="L174" s="31">
        <v>144.6</v>
      </c>
      <c r="M174" s="31">
        <v>5.9079600000000001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5981.6</v>
      </c>
      <c r="D175" s="40">
        <v>5977.2</v>
      </c>
      <c r="E175" s="40">
        <v>5954.4</v>
      </c>
      <c r="F175" s="40">
        <v>5927.2</v>
      </c>
      <c r="G175" s="40">
        <v>5904.4</v>
      </c>
      <c r="H175" s="40">
        <v>6004.4</v>
      </c>
      <c r="I175" s="40">
        <v>6027.2000000000007</v>
      </c>
      <c r="J175" s="40">
        <v>6054.4</v>
      </c>
      <c r="K175" s="31">
        <v>6000</v>
      </c>
      <c r="L175" s="31">
        <v>5950</v>
      </c>
      <c r="M175" s="31">
        <v>8.0930000000000002E-2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3949.5</v>
      </c>
      <c r="D176" s="40">
        <v>3965.1833333333329</v>
      </c>
      <c r="E176" s="40">
        <v>3922.3666666666659</v>
      </c>
      <c r="F176" s="40">
        <v>3895.2333333333331</v>
      </c>
      <c r="G176" s="40">
        <v>3852.4166666666661</v>
      </c>
      <c r="H176" s="40">
        <v>3992.3166666666657</v>
      </c>
      <c r="I176" s="40">
        <v>4035.1333333333323</v>
      </c>
      <c r="J176" s="40">
        <v>4062.2666666666655</v>
      </c>
      <c r="K176" s="31">
        <v>4008</v>
      </c>
      <c r="L176" s="31">
        <v>3938.05</v>
      </c>
      <c r="M176" s="31">
        <v>1.0343500000000001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1518.1</v>
      </c>
      <c r="D177" s="40">
        <v>1512.2833333333335</v>
      </c>
      <c r="E177" s="40">
        <v>1492.8166666666671</v>
      </c>
      <c r="F177" s="40">
        <v>1467.5333333333335</v>
      </c>
      <c r="G177" s="40">
        <v>1448.0666666666671</v>
      </c>
      <c r="H177" s="40">
        <v>1537.5666666666671</v>
      </c>
      <c r="I177" s="40">
        <v>1557.0333333333338</v>
      </c>
      <c r="J177" s="40">
        <v>1582.3166666666671</v>
      </c>
      <c r="K177" s="31">
        <v>1531.75</v>
      </c>
      <c r="L177" s="31">
        <v>1487</v>
      </c>
      <c r="M177" s="31">
        <v>0.94823999999999997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520.15</v>
      </c>
      <c r="D178" s="40">
        <v>522.81666666666672</v>
      </c>
      <c r="E178" s="40">
        <v>515.63333333333344</v>
      </c>
      <c r="F178" s="40">
        <v>511.11666666666667</v>
      </c>
      <c r="G178" s="40">
        <v>503.93333333333339</v>
      </c>
      <c r="H178" s="40">
        <v>527.33333333333348</v>
      </c>
      <c r="I178" s="40">
        <v>534.51666666666665</v>
      </c>
      <c r="J178" s="40">
        <v>539.03333333333353</v>
      </c>
      <c r="K178" s="31">
        <v>530</v>
      </c>
      <c r="L178" s="31">
        <v>518.29999999999995</v>
      </c>
      <c r="M178" s="31">
        <v>14.10873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977.25</v>
      </c>
      <c r="D179" s="40">
        <v>978.4</v>
      </c>
      <c r="E179" s="40">
        <v>971.84999999999991</v>
      </c>
      <c r="F179" s="40">
        <v>966.44999999999993</v>
      </c>
      <c r="G179" s="40">
        <v>959.89999999999986</v>
      </c>
      <c r="H179" s="40">
        <v>983.8</v>
      </c>
      <c r="I179" s="40">
        <v>990.34999999999991</v>
      </c>
      <c r="J179" s="40">
        <v>995.75</v>
      </c>
      <c r="K179" s="31">
        <v>984.95</v>
      </c>
      <c r="L179" s="31">
        <v>973</v>
      </c>
      <c r="M179" s="31">
        <v>0.12173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660.15</v>
      </c>
      <c r="D180" s="40">
        <v>662.05000000000007</v>
      </c>
      <c r="E180" s="40">
        <v>656.10000000000014</v>
      </c>
      <c r="F180" s="40">
        <v>652.05000000000007</v>
      </c>
      <c r="G180" s="40">
        <v>646.10000000000014</v>
      </c>
      <c r="H180" s="40">
        <v>666.10000000000014</v>
      </c>
      <c r="I180" s="40">
        <v>672.05000000000018</v>
      </c>
      <c r="J180" s="40">
        <v>676.10000000000014</v>
      </c>
      <c r="K180" s="31">
        <v>668</v>
      </c>
      <c r="L180" s="31">
        <v>658</v>
      </c>
      <c r="M180" s="31">
        <v>0.82382999999999995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1109.1500000000001</v>
      </c>
      <c r="D181" s="40">
        <v>1112.3333333333333</v>
      </c>
      <c r="E181" s="40">
        <v>1097.7666666666664</v>
      </c>
      <c r="F181" s="40">
        <v>1086.3833333333332</v>
      </c>
      <c r="G181" s="40">
        <v>1071.8166666666664</v>
      </c>
      <c r="H181" s="40">
        <v>1123.7166666666665</v>
      </c>
      <c r="I181" s="40">
        <v>1138.2833333333335</v>
      </c>
      <c r="J181" s="40">
        <v>1149.6666666666665</v>
      </c>
      <c r="K181" s="31">
        <v>1126.9000000000001</v>
      </c>
      <c r="L181" s="31">
        <v>1100.95</v>
      </c>
      <c r="M181" s="31">
        <v>10.15437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562.20000000000005</v>
      </c>
      <c r="D182" s="40">
        <v>564.6</v>
      </c>
      <c r="E182" s="40">
        <v>557.6</v>
      </c>
      <c r="F182" s="40">
        <v>553</v>
      </c>
      <c r="G182" s="40">
        <v>546</v>
      </c>
      <c r="H182" s="40">
        <v>569.20000000000005</v>
      </c>
      <c r="I182" s="40">
        <v>576.20000000000005</v>
      </c>
      <c r="J182" s="40">
        <v>580.80000000000007</v>
      </c>
      <c r="K182" s="31">
        <v>571.6</v>
      </c>
      <c r="L182" s="31">
        <v>560</v>
      </c>
      <c r="M182" s="31">
        <v>5.7098599999999999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1583.15</v>
      </c>
      <c r="D183" s="40">
        <v>1581.05</v>
      </c>
      <c r="E183" s="40">
        <v>1567.1</v>
      </c>
      <c r="F183" s="40">
        <v>1551.05</v>
      </c>
      <c r="G183" s="40">
        <v>1537.1</v>
      </c>
      <c r="H183" s="40">
        <v>1597.1</v>
      </c>
      <c r="I183" s="40">
        <v>1611.0500000000002</v>
      </c>
      <c r="J183" s="40">
        <v>1627.1</v>
      </c>
      <c r="K183" s="31">
        <v>1595</v>
      </c>
      <c r="L183" s="31">
        <v>1565</v>
      </c>
      <c r="M183" s="31">
        <v>3.32605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329.05</v>
      </c>
      <c r="D184" s="40">
        <v>329.34999999999997</v>
      </c>
      <c r="E184" s="40">
        <v>325.94999999999993</v>
      </c>
      <c r="F184" s="40">
        <v>322.84999999999997</v>
      </c>
      <c r="G184" s="40">
        <v>319.44999999999993</v>
      </c>
      <c r="H184" s="40">
        <v>332.44999999999993</v>
      </c>
      <c r="I184" s="40">
        <v>335.84999999999991</v>
      </c>
      <c r="J184" s="40">
        <v>338.94999999999993</v>
      </c>
      <c r="K184" s="31">
        <v>332.75</v>
      </c>
      <c r="L184" s="31">
        <v>326.25</v>
      </c>
      <c r="M184" s="31">
        <v>12.51984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633.04999999999995</v>
      </c>
      <c r="D185" s="40">
        <v>635.06666666666661</v>
      </c>
      <c r="E185" s="40">
        <v>628.98333333333323</v>
      </c>
      <c r="F185" s="40">
        <v>624.91666666666663</v>
      </c>
      <c r="G185" s="40">
        <v>618.83333333333326</v>
      </c>
      <c r="H185" s="40">
        <v>639.13333333333321</v>
      </c>
      <c r="I185" s="40">
        <v>645.2166666666667</v>
      </c>
      <c r="J185" s="40">
        <v>649.28333333333319</v>
      </c>
      <c r="K185" s="31">
        <v>641.15</v>
      </c>
      <c r="L185" s="31">
        <v>631</v>
      </c>
      <c r="M185" s="31">
        <v>1.61029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1576.7</v>
      </c>
      <c r="D186" s="40">
        <v>1579.25</v>
      </c>
      <c r="E186" s="40">
        <v>1549.85</v>
      </c>
      <c r="F186" s="40">
        <v>1523</v>
      </c>
      <c r="G186" s="40">
        <v>1493.6</v>
      </c>
      <c r="H186" s="40">
        <v>1606.1</v>
      </c>
      <c r="I186" s="40">
        <v>1635.5</v>
      </c>
      <c r="J186" s="40">
        <v>1662.35</v>
      </c>
      <c r="K186" s="31">
        <v>1608.65</v>
      </c>
      <c r="L186" s="31">
        <v>1552.4</v>
      </c>
      <c r="M186" s="31">
        <v>40.781469999999999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359.9</v>
      </c>
      <c r="D187" s="40">
        <v>359.76666666666665</v>
      </c>
      <c r="E187" s="40">
        <v>355.63333333333333</v>
      </c>
      <c r="F187" s="40">
        <v>351.36666666666667</v>
      </c>
      <c r="G187" s="40">
        <v>347.23333333333335</v>
      </c>
      <c r="H187" s="40">
        <v>364.0333333333333</v>
      </c>
      <c r="I187" s="40">
        <v>368.16666666666663</v>
      </c>
      <c r="J187" s="40">
        <v>372.43333333333328</v>
      </c>
      <c r="K187" s="31">
        <v>363.9</v>
      </c>
      <c r="L187" s="31">
        <v>355.5</v>
      </c>
      <c r="M187" s="31">
        <v>2.3102499999999999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138.1</v>
      </c>
      <c r="D188" s="40">
        <v>137.51666666666665</v>
      </c>
      <c r="E188" s="40">
        <v>134.43333333333331</v>
      </c>
      <c r="F188" s="40">
        <v>130.76666666666665</v>
      </c>
      <c r="G188" s="40">
        <v>127.68333333333331</v>
      </c>
      <c r="H188" s="40">
        <v>141.18333333333331</v>
      </c>
      <c r="I188" s="40">
        <v>144.26666666666668</v>
      </c>
      <c r="J188" s="40">
        <v>147.93333333333331</v>
      </c>
      <c r="K188" s="31">
        <v>140.6</v>
      </c>
      <c r="L188" s="31">
        <v>133.85</v>
      </c>
      <c r="M188" s="31">
        <v>22.675260000000002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1419.2</v>
      </c>
      <c r="D189" s="40">
        <v>1421.55</v>
      </c>
      <c r="E189" s="40">
        <v>1378.1</v>
      </c>
      <c r="F189" s="40">
        <v>1337</v>
      </c>
      <c r="G189" s="40">
        <v>1293.55</v>
      </c>
      <c r="H189" s="40">
        <v>1462.6499999999999</v>
      </c>
      <c r="I189" s="40">
        <v>1506.1000000000001</v>
      </c>
      <c r="J189" s="40">
        <v>1547.1999999999998</v>
      </c>
      <c r="K189" s="31">
        <v>1465</v>
      </c>
      <c r="L189" s="31">
        <v>1380.45</v>
      </c>
      <c r="M189" s="31">
        <v>4.0035400000000001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449.5</v>
      </c>
      <c r="D190" s="40">
        <v>451.3</v>
      </c>
      <c r="E190" s="40">
        <v>446.70000000000005</v>
      </c>
      <c r="F190" s="40">
        <v>443.90000000000003</v>
      </c>
      <c r="G190" s="40">
        <v>439.30000000000007</v>
      </c>
      <c r="H190" s="40">
        <v>454.1</v>
      </c>
      <c r="I190" s="40">
        <v>458.70000000000005</v>
      </c>
      <c r="J190" s="40">
        <v>461.5</v>
      </c>
      <c r="K190" s="31">
        <v>455.9</v>
      </c>
      <c r="L190" s="31">
        <v>448.5</v>
      </c>
      <c r="M190" s="31">
        <v>1.15554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174.2</v>
      </c>
      <c r="D191" s="40">
        <v>175.11666666666667</v>
      </c>
      <c r="E191" s="40">
        <v>172.33333333333334</v>
      </c>
      <c r="F191" s="40">
        <v>170.46666666666667</v>
      </c>
      <c r="G191" s="40">
        <v>167.68333333333334</v>
      </c>
      <c r="H191" s="40">
        <v>176.98333333333335</v>
      </c>
      <c r="I191" s="40">
        <v>179.76666666666665</v>
      </c>
      <c r="J191" s="40">
        <v>181.63333333333335</v>
      </c>
      <c r="K191" s="31">
        <v>177.9</v>
      </c>
      <c r="L191" s="31">
        <v>173.25</v>
      </c>
      <c r="M191" s="31">
        <v>2.0072199999999998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1665.2</v>
      </c>
      <c r="D192" s="40">
        <v>1673.3999999999999</v>
      </c>
      <c r="E192" s="40">
        <v>1646.7999999999997</v>
      </c>
      <c r="F192" s="40">
        <v>1628.3999999999999</v>
      </c>
      <c r="G192" s="40">
        <v>1601.7999999999997</v>
      </c>
      <c r="H192" s="40">
        <v>1691.7999999999997</v>
      </c>
      <c r="I192" s="40">
        <v>1718.3999999999996</v>
      </c>
      <c r="J192" s="40">
        <v>1736.7999999999997</v>
      </c>
      <c r="K192" s="31">
        <v>1700</v>
      </c>
      <c r="L192" s="31">
        <v>1655</v>
      </c>
      <c r="M192" s="31">
        <v>0.52853000000000006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689.1</v>
      </c>
      <c r="D193" s="40">
        <v>691.66666666666663</v>
      </c>
      <c r="E193" s="40">
        <v>682.68333333333328</v>
      </c>
      <c r="F193" s="40">
        <v>676.26666666666665</v>
      </c>
      <c r="G193" s="40">
        <v>667.2833333333333</v>
      </c>
      <c r="H193" s="40">
        <v>698.08333333333326</v>
      </c>
      <c r="I193" s="40">
        <v>707.06666666666661</v>
      </c>
      <c r="J193" s="40">
        <v>713.48333333333323</v>
      </c>
      <c r="K193" s="31">
        <v>700.65</v>
      </c>
      <c r="L193" s="31">
        <v>685.25</v>
      </c>
      <c r="M193" s="31">
        <v>9.4008500000000002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332.65</v>
      </c>
      <c r="D194" s="40">
        <v>334.91666666666669</v>
      </c>
      <c r="E194" s="40">
        <v>328.73333333333335</v>
      </c>
      <c r="F194" s="40">
        <v>324.81666666666666</v>
      </c>
      <c r="G194" s="40">
        <v>318.63333333333333</v>
      </c>
      <c r="H194" s="40">
        <v>338.83333333333337</v>
      </c>
      <c r="I194" s="40">
        <v>345.01666666666665</v>
      </c>
      <c r="J194" s="40">
        <v>348.93333333333339</v>
      </c>
      <c r="K194" s="31">
        <v>341.1</v>
      </c>
      <c r="L194" s="31">
        <v>331</v>
      </c>
      <c r="M194" s="31">
        <v>2.7848799999999998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101.4</v>
      </c>
      <c r="D195" s="40">
        <v>102.23333333333333</v>
      </c>
      <c r="E195" s="40">
        <v>99.466666666666669</v>
      </c>
      <c r="F195" s="40">
        <v>97.533333333333331</v>
      </c>
      <c r="G195" s="40">
        <v>94.766666666666666</v>
      </c>
      <c r="H195" s="40">
        <v>104.16666666666667</v>
      </c>
      <c r="I195" s="40">
        <v>106.93333333333335</v>
      </c>
      <c r="J195" s="40">
        <v>108.86666666666667</v>
      </c>
      <c r="K195" s="31">
        <v>105</v>
      </c>
      <c r="L195" s="31">
        <v>100.3</v>
      </c>
      <c r="M195" s="31">
        <v>6.7795899999999998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103</v>
      </c>
      <c r="D196" s="40">
        <v>103.11666666666667</v>
      </c>
      <c r="E196" s="40">
        <v>102.03333333333335</v>
      </c>
      <c r="F196" s="40">
        <v>101.06666666666668</v>
      </c>
      <c r="G196" s="40">
        <v>99.983333333333348</v>
      </c>
      <c r="H196" s="40">
        <v>104.08333333333334</v>
      </c>
      <c r="I196" s="40">
        <v>105.16666666666666</v>
      </c>
      <c r="J196" s="40">
        <v>106.13333333333334</v>
      </c>
      <c r="K196" s="31">
        <v>104.2</v>
      </c>
      <c r="L196" s="31">
        <v>102.15</v>
      </c>
      <c r="M196" s="31">
        <v>9.38307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348.15</v>
      </c>
      <c r="D197" s="40">
        <v>347.01666666666665</v>
      </c>
      <c r="E197" s="40">
        <v>344.13333333333333</v>
      </c>
      <c r="F197" s="40">
        <v>340.11666666666667</v>
      </c>
      <c r="G197" s="40">
        <v>337.23333333333335</v>
      </c>
      <c r="H197" s="40">
        <v>351.0333333333333</v>
      </c>
      <c r="I197" s="40">
        <v>353.91666666666663</v>
      </c>
      <c r="J197" s="40">
        <v>357.93333333333328</v>
      </c>
      <c r="K197" s="31">
        <v>349.9</v>
      </c>
      <c r="L197" s="31">
        <v>343</v>
      </c>
      <c r="M197" s="31">
        <v>2.6243099999999999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613.6</v>
      </c>
      <c r="D198" s="40">
        <v>612.85</v>
      </c>
      <c r="E198" s="40">
        <v>605.75</v>
      </c>
      <c r="F198" s="40">
        <v>597.9</v>
      </c>
      <c r="G198" s="40">
        <v>590.79999999999995</v>
      </c>
      <c r="H198" s="40">
        <v>620.70000000000005</v>
      </c>
      <c r="I198" s="40">
        <v>627.80000000000018</v>
      </c>
      <c r="J198" s="40">
        <v>635.65000000000009</v>
      </c>
      <c r="K198" s="31">
        <v>619.95000000000005</v>
      </c>
      <c r="L198" s="31">
        <v>605</v>
      </c>
      <c r="M198" s="31">
        <v>0.33200000000000002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2237.5</v>
      </c>
      <c r="D199" s="40">
        <v>2241.7999999999997</v>
      </c>
      <c r="E199" s="40">
        <v>2209.1499999999996</v>
      </c>
      <c r="F199" s="40">
        <v>2180.7999999999997</v>
      </c>
      <c r="G199" s="40">
        <v>2148.1499999999996</v>
      </c>
      <c r="H199" s="40">
        <v>2270.1499999999996</v>
      </c>
      <c r="I199" s="40">
        <v>2302.8000000000002</v>
      </c>
      <c r="J199" s="40">
        <v>2331.1499999999996</v>
      </c>
      <c r="K199" s="31">
        <v>2274.4499999999998</v>
      </c>
      <c r="L199" s="31">
        <v>2213.4499999999998</v>
      </c>
      <c r="M199" s="31">
        <v>0.70877999999999997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1188.8</v>
      </c>
      <c r="D200" s="40">
        <v>1182.3333333333333</v>
      </c>
      <c r="E200" s="40">
        <v>1173.5166666666664</v>
      </c>
      <c r="F200" s="40">
        <v>1158.2333333333331</v>
      </c>
      <c r="G200" s="40">
        <v>1149.4166666666663</v>
      </c>
      <c r="H200" s="40">
        <v>1197.6166666666666</v>
      </c>
      <c r="I200" s="40">
        <v>1206.4333333333336</v>
      </c>
      <c r="J200" s="40">
        <v>1221.7166666666667</v>
      </c>
      <c r="K200" s="31">
        <v>1191.1500000000001</v>
      </c>
      <c r="L200" s="31">
        <v>1167.05</v>
      </c>
      <c r="M200" s="31">
        <v>31.185179999999999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3267.65</v>
      </c>
      <c r="D201" s="40">
        <v>3230.7999999999997</v>
      </c>
      <c r="E201" s="40">
        <v>3162.5999999999995</v>
      </c>
      <c r="F201" s="40">
        <v>3057.5499999999997</v>
      </c>
      <c r="G201" s="40">
        <v>2989.3499999999995</v>
      </c>
      <c r="H201" s="40">
        <v>3335.8499999999995</v>
      </c>
      <c r="I201" s="40">
        <v>3404.0499999999993</v>
      </c>
      <c r="J201" s="40">
        <v>3509.0999999999995</v>
      </c>
      <c r="K201" s="31">
        <v>3299</v>
      </c>
      <c r="L201" s="31">
        <v>3125.75</v>
      </c>
      <c r="M201" s="31">
        <v>8.17014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1576.4</v>
      </c>
      <c r="D202" s="40">
        <v>1574.1666666666667</v>
      </c>
      <c r="E202" s="40">
        <v>1567.8333333333335</v>
      </c>
      <c r="F202" s="40">
        <v>1559.2666666666667</v>
      </c>
      <c r="G202" s="40">
        <v>1552.9333333333334</v>
      </c>
      <c r="H202" s="40">
        <v>1582.7333333333336</v>
      </c>
      <c r="I202" s="40">
        <v>1589.0666666666671</v>
      </c>
      <c r="J202" s="40">
        <v>1597.6333333333337</v>
      </c>
      <c r="K202" s="31">
        <v>1580.5</v>
      </c>
      <c r="L202" s="31">
        <v>1565.6</v>
      </c>
      <c r="M202" s="31">
        <v>33.620399999999997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743.65</v>
      </c>
      <c r="D203" s="40">
        <v>741.5</v>
      </c>
      <c r="E203" s="40">
        <v>736</v>
      </c>
      <c r="F203" s="40">
        <v>728.35</v>
      </c>
      <c r="G203" s="40">
        <v>722.85</v>
      </c>
      <c r="H203" s="40">
        <v>749.15</v>
      </c>
      <c r="I203" s="40">
        <v>754.65</v>
      </c>
      <c r="J203" s="40">
        <v>762.3</v>
      </c>
      <c r="K203" s="31">
        <v>747</v>
      </c>
      <c r="L203" s="31">
        <v>733.85</v>
      </c>
      <c r="M203" s="31">
        <v>30.706119999999999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74.8</v>
      </c>
      <c r="D204" s="40">
        <v>74.38333333333334</v>
      </c>
      <c r="E204" s="40">
        <v>73.26666666666668</v>
      </c>
      <c r="F204" s="40">
        <v>71.733333333333334</v>
      </c>
      <c r="G204" s="40">
        <v>70.616666666666674</v>
      </c>
      <c r="H204" s="40">
        <v>75.916666666666686</v>
      </c>
      <c r="I204" s="40">
        <v>77.033333333333331</v>
      </c>
      <c r="J204" s="40">
        <v>78.566666666666691</v>
      </c>
      <c r="K204" s="31">
        <v>75.5</v>
      </c>
      <c r="L204" s="31">
        <v>72.849999999999994</v>
      </c>
      <c r="M204" s="31">
        <v>33.92689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1449.75</v>
      </c>
      <c r="D205" s="40">
        <v>1458.5833333333333</v>
      </c>
      <c r="E205" s="40">
        <v>1436.1666666666665</v>
      </c>
      <c r="F205" s="40">
        <v>1422.5833333333333</v>
      </c>
      <c r="G205" s="40">
        <v>1400.1666666666665</v>
      </c>
      <c r="H205" s="40">
        <v>1472.1666666666665</v>
      </c>
      <c r="I205" s="40">
        <v>1494.583333333333</v>
      </c>
      <c r="J205" s="40">
        <v>1508.1666666666665</v>
      </c>
      <c r="K205" s="31">
        <v>1481</v>
      </c>
      <c r="L205" s="31">
        <v>1445</v>
      </c>
      <c r="M205" s="31">
        <v>5.7723699999999996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1198.45</v>
      </c>
      <c r="D206" s="40">
        <v>1204.2833333333335</v>
      </c>
      <c r="E206" s="40">
        <v>1184.166666666667</v>
      </c>
      <c r="F206" s="40">
        <v>1169.8833333333334</v>
      </c>
      <c r="G206" s="40">
        <v>1149.7666666666669</v>
      </c>
      <c r="H206" s="40">
        <v>1218.5666666666671</v>
      </c>
      <c r="I206" s="40">
        <v>1238.6833333333334</v>
      </c>
      <c r="J206" s="40">
        <v>1252.9666666666672</v>
      </c>
      <c r="K206" s="31">
        <v>1224.4000000000001</v>
      </c>
      <c r="L206" s="31">
        <v>1190</v>
      </c>
      <c r="M206" s="31">
        <v>2.3937900000000001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1432.65</v>
      </c>
      <c r="D207" s="40">
        <v>1434.9833333333333</v>
      </c>
      <c r="E207" s="40">
        <v>1415.6166666666668</v>
      </c>
      <c r="F207" s="40">
        <v>1398.5833333333335</v>
      </c>
      <c r="G207" s="40">
        <v>1379.2166666666669</v>
      </c>
      <c r="H207" s="40">
        <v>1452.0166666666667</v>
      </c>
      <c r="I207" s="40">
        <v>1471.383333333333</v>
      </c>
      <c r="J207" s="40">
        <v>1488.4166666666665</v>
      </c>
      <c r="K207" s="31">
        <v>1454.35</v>
      </c>
      <c r="L207" s="31">
        <v>1417.95</v>
      </c>
      <c r="M207" s="31">
        <v>10.78326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261.8</v>
      </c>
      <c r="D208" s="40">
        <v>263.05</v>
      </c>
      <c r="E208" s="40">
        <v>259.75</v>
      </c>
      <c r="F208" s="40">
        <v>257.7</v>
      </c>
      <c r="G208" s="40">
        <v>254.39999999999998</v>
      </c>
      <c r="H208" s="40">
        <v>265.10000000000002</v>
      </c>
      <c r="I208" s="40">
        <v>268.40000000000009</v>
      </c>
      <c r="J208" s="40">
        <v>270.45000000000005</v>
      </c>
      <c r="K208" s="31">
        <v>266.35000000000002</v>
      </c>
      <c r="L208" s="31">
        <v>261</v>
      </c>
      <c r="M208" s="31">
        <v>0.91996999999999995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132.6</v>
      </c>
      <c r="D209" s="40">
        <v>133.04999999999998</v>
      </c>
      <c r="E209" s="40">
        <v>131.19999999999996</v>
      </c>
      <c r="F209" s="40">
        <v>129.79999999999998</v>
      </c>
      <c r="G209" s="40">
        <v>127.94999999999996</v>
      </c>
      <c r="H209" s="40">
        <v>134.44999999999996</v>
      </c>
      <c r="I209" s="40">
        <v>136.29999999999998</v>
      </c>
      <c r="J209" s="40">
        <v>137.69999999999996</v>
      </c>
      <c r="K209" s="31">
        <v>134.9</v>
      </c>
      <c r="L209" s="31">
        <v>131.65</v>
      </c>
      <c r="M209" s="31">
        <v>3.3576800000000002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2798.35</v>
      </c>
      <c r="D210" s="40">
        <v>2796.0499999999997</v>
      </c>
      <c r="E210" s="40">
        <v>2782.2999999999993</v>
      </c>
      <c r="F210" s="40">
        <v>2766.2499999999995</v>
      </c>
      <c r="G210" s="40">
        <v>2752.4999999999991</v>
      </c>
      <c r="H210" s="40">
        <v>2812.0999999999995</v>
      </c>
      <c r="I210" s="40">
        <v>2825.8500000000004</v>
      </c>
      <c r="J210" s="40">
        <v>2841.8999999999996</v>
      </c>
      <c r="K210" s="31">
        <v>2809.8</v>
      </c>
      <c r="L210" s="31">
        <v>2780</v>
      </c>
      <c r="M210" s="31">
        <v>3.4120699999999999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46.15</v>
      </c>
      <c r="D211" s="40">
        <v>46.1</v>
      </c>
      <c r="E211" s="40">
        <v>45.45</v>
      </c>
      <c r="F211" s="40">
        <v>44.75</v>
      </c>
      <c r="G211" s="40">
        <v>44.1</v>
      </c>
      <c r="H211" s="40">
        <v>46.800000000000004</v>
      </c>
      <c r="I211" s="40">
        <v>47.449999999999996</v>
      </c>
      <c r="J211" s="40">
        <v>48.150000000000006</v>
      </c>
      <c r="K211" s="31">
        <v>46.75</v>
      </c>
      <c r="L211" s="31">
        <v>45.4</v>
      </c>
      <c r="M211" s="31">
        <v>23.6812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456.3</v>
      </c>
      <c r="D212" s="40">
        <v>459.11666666666673</v>
      </c>
      <c r="E212" s="40">
        <v>452.38333333333344</v>
      </c>
      <c r="F212" s="40">
        <v>448.4666666666667</v>
      </c>
      <c r="G212" s="40">
        <v>441.73333333333341</v>
      </c>
      <c r="H212" s="40">
        <v>463.03333333333347</v>
      </c>
      <c r="I212" s="40">
        <v>469.76666666666671</v>
      </c>
      <c r="J212" s="40">
        <v>473.68333333333351</v>
      </c>
      <c r="K212" s="31">
        <v>465.85</v>
      </c>
      <c r="L212" s="31">
        <v>455.2</v>
      </c>
      <c r="M212" s="31">
        <v>66.893429999999995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1367.95</v>
      </c>
      <c r="D213" s="40">
        <v>1370.6166666666668</v>
      </c>
      <c r="E213" s="40">
        <v>1348.7833333333335</v>
      </c>
      <c r="F213" s="40">
        <v>1329.6166666666668</v>
      </c>
      <c r="G213" s="40">
        <v>1307.7833333333335</v>
      </c>
      <c r="H213" s="40">
        <v>1389.7833333333335</v>
      </c>
      <c r="I213" s="40">
        <v>1411.6166666666666</v>
      </c>
      <c r="J213" s="40">
        <v>1430.7833333333335</v>
      </c>
      <c r="K213" s="31">
        <v>1392.45</v>
      </c>
      <c r="L213" s="31">
        <v>1351.45</v>
      </c>
      <c r="M213" s="31">
        <v>6.6772099999999996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116.95</v>
      </c>
      <c r="D214" s="40">
        <v>117.09999999999998</v>
      </c>
      <c r="E214" s="40">
        <v>115.94999999999996</v>
      </c>
      <c r="F214" s="40">
        <v>114.94999999999997</v>
      </c>
      <c r="G214" s="40">
        <v>113.79999999999995</v>
      </c>
      <c r="H214" s="40">
        <v>118.09999999999997</v>
      </c>
      <c r="I214" s="40">
        <v>119.24999999999997</v>
      </c>
      <c r="J214" s="40">
        <v>120.24999999999997</v>
      </c>
      <c r="K214" s="31">
        <v>118.25</v>
      </c>
      <c r="L214" s="31">
        <v>116.1</v>
      </c>
      <c r="M214" s="31">
        <v>13.9979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269.85000000000002</v>
      </c>
      <c r="D215" s="40">
        <v>269.06666666666666</v>
      </c>
      <c r="E215" s="40">
        <v>266.88333333333333</v>
      </c>
      <c r="F215" s="40">
        <v>263.91666666666669</v>
      </c>
      <c r="G215" s="40">
        <v>261.73333333333335</v>
      </c>
      <c r="H215" s="40">
        <v>272.0333333333333</v>
      </c>
      <c r="I215" s="40">
        <v>274.21666666666658</v>
      </c>
      <c r="J215" s="40">
        <v>277.18333333333328</v>
      </c>
      <c r="K215" s="31">
        <v>271.25</v>
      </c>
      <c r="L215" s="31">
        <v>266.10000000000002</v>
      </c>
      <c r="M215" s="31">
        <v>33.512740000000001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2800.9</v>
      </c>
      <c r="D216" s="40">
        <v>2792</v>
      </c>
      <c r="E216" s="40">
        <v>2774</v>
      </c>
      <c r="F216" s="40">
        <v>2747.1</v>
      </c>
      <c r="G216" s="40">
        <v>2729.1</v>
      </c>
      <c r="H216" s="40">
        <v>2818.9</v>
      </c>
      <c r="I216" s="40">
        <v>2836.9</v>
      </c>
      <c r="J216" s="40">
        <v>2863.8</v>
      </c>
      <c r="K216" s="31">
        <v>2810</v>
      </c>
      <c r="L216" s="31">
        <v>2765.1</v>
      </c>
      <c r="M216" s="31">
        <v>9.4671099999999999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329.95</v>
      </c>
      <c r="D217" s="40">
        <v>328.26666666666671</v>
      </c>
      <c r="E217" s="40">
        <v>326.03333333333342</v>
      </c>
      <c r="F217" s="40">
        <v>322.11666666666673</v>
      </c>
      <c r="G217" s="40">
        <v>319.88333333333344</v>
      </c>
      <c r="H217" s="40">
        <v>332.18333333333339</v>
      </c>
      <c r="I217" s="40">
        <v>334.41666666666663</v>
      </c>
      <c r="J217" s="40">
        <v>338.33333333333337</v>
      </c>
      <c r="K217" s="31">
        <v>330.5</v>
      </c>
      <c r="L217" s="31">
        <v>324.35000000000002</v>
      </c>
      <c r="M217" s="31">
        <v>6.1144299999999996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41510.199999999997</v>
      </c>
      <c r="D218" s="40">
        <v>41009.73333333333</v>
      </c>
      <c r="E218" s="40">
        <v>40320.46666666666</v>
      </c>
      <c r="F218" s="40">
        <v>39130.73333333333</v>
      </c>
      <c r="G218" s="40">
        <v>38441.46666666666</v>
      </c>
      <c r="H218" s="40">
        <v>42199.46666666666</v>
      </c>
      <c r="I218" s="40">
        <v>42888.733333333337</v>
      </c>
      <c r="J218" s="40">
        <v>44078.46666666666</v>
      </c>
      <c r="K218" s="31">
        <v>41699</v>
      </c>
      <c r="L218" s="31">
        <v>39820</v>
      </c>
      <c r="M218" s="31">
        <v>4.9020000000000001E-2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42.7</v>
      </c>
      <c r="D219" s="40">
        <v>42.733333333333327</v>
      </c>
      <c r="E219" s="40">
        <v>42.416666666666657</v>
      </c>
      <c r="F219" s="40">
        <v>42.133333333333333</v>
      </c>
      <c r="G219" s="40">
        <v>41.816666666666663</v>
      </c>
      <c r="H219" s="40">
        <v>43.016666666666652</v>
      </c>
      <c r="I219" s="40">
        <v>43.333333333333329</v>
      </c>
      <c r="J219" s="40">
        <v>43.616666666666646</v>
      </c>
      <c r="K219" s="31">
        <v>43.05</v>
      </c>
      <c r="L219" s="31">
        <v>42.45</v>
      </c>
      <c r="M219" s="31">
        <v>7.0728600000000004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2829.3</v>
      </c>
      <c r="D220" s="40">
        <v>2827.85</v>
      </c>
      <c r="E220" s="40">
        <v>2803.7</v>
      </c>
      <c r="F220" s="40">
        <v>2778.1</v>
      </c>
      <c r="G220" s="40">
        <v>2753.95</v>
      </c>
      <c r="H220" s="40">
        <v>2853.45</v>
      </c>
      <c r="I220" s="40">
        <v>2877.6000000000004</v>
      </c>
      <c r="J220" s="40">
        <v>2903.2</v>
      </c>
      <c r="K220" s="31">
        <v>2852</v>
      </c>
      <c r="L220" s="31">
        <v>2802.25</v>
      </c>
      <c r="M220" s="31">
        <v>22.74494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264.60000000000002</v>
      </c>
      <c r="D221" s="40">
        <v>264.56666666666666</v>
      </c>
      <c r="E221" s="40">
        <v>263.13333333333333</v>
      </c>
      <c r="F221" s="40">
        <v>261.66666666666669</v>
      </c>
      <c r="G221" s="40">
        <v>260.23333333333335</v>
      </c>
      <c r="H221" s="40">
        <v>266.0333333333333</v>
      </c>
      <c r="I221" s="40">
        <v>267.46666666666658</v>
      </c>
      <c r="J221" s="40">
        <v>268.93333333333328</v>
      </c>
      <c r="K221" s="31">
        <v>266</v>
      </c>
      <c r="L221" s="31">
        <v>263.10000000000002</v>
      </c>
      <c r="M221" s="31">
        <v>0.41889999999999999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720.95</v>
      </c>
      <c r="D222" s="40">
        <v>719.56666666666661</v>
      </c>
      <c r="E222" s="40">
        <v>716.38333333333321</v>
      </c>
      <c r="F222" s="40">
        <v>711.81666666666661</v>
      </c>
      <c r="G222" s="40">
        <v>708.63333333333321</v>
      </c>
      <c r="H222" s="40">
        <v>724.13333333333321</v>
      </c>
      <c r="I222" s="40">
        <v>727.31666666666661</v>
      </c>
      <c r="J222" s="40">
        <v>731.88333333333321</v>
      </c>
      <c r="K222" s="31">
        <v>722.75</v>
      </c>
      <c r="L222" s="31">
        <v>715</v>
      </c>
      <c r="M222" s="31">
        <v>71.180109999999999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1610.75</v>
      </c>
      <c r="D223" s="40">
        <v>1603.0333333333335</v>
      </c>
      <c r="E223" s="40">
        <v>1588.8166666666671</v>
      </c>
      <c r="F223" s="40">
        <v>1566.8833333333334</v>
      </c>
      <c r="G223" s="40">
        <v>1552.666666666667</v>
      </c>
      <c r="H223" s="40">
        <v>1624.9666666666672</v>
      </c>
      <c r="I223" s="40">
        <v>1639.1833333333338</v>
      </c>
      <c r="J223" s="40">
        <v>1661.1166666666672</v>
      </c>
      <c r="K223" s="31">
        <v>1617.25</v>
      </c>
      <c r="L223" s="31">
        <v>1581.1</v>
      </c>
      <c r="M223" s="31">
        <v>7.5222199999999999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717.15</v>
      </c>
      <c r="D224" s="40">
        <v>715.0333333333333</v>
      </c>
      <c r="E224" s="40">
        <v>705.76666666666665</v>
      </c>
      <c r="F224" s="40">
        <v>694.38333333333333</v>
      </c>
      <c r="G224" s="40">
        <v>685.11666666666667</v>
      </c>
      <c r="H224" s="40">
        <v>726.41666666666663</v>
      </c>
      <c r="I224" s="40">
        <v>735.68333333333328</v>
      </c>
      <c r="J224" s="40">
        <v>747.06666666666661</v>
      </c>
      <c r="K224" s="31">
        <v>724.3</v>
      </c>
      <c r="L224" s="31">
        <v>703.65</v>
      </c>
      <c r="M224" s="31">
        <v>50.810270000000003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728.85</v>
      </c>
      <c r="D225" s="40">
        <v>729.44999999999993</v>
      </c>
      <c r="E225" s="40">
        <v>719.89999999999986</v>
      </c>
      <c r="F225" s="40">
        <v>710.94999999999993</v>
      </c>
      <c r="G225" s="40">
        <v>701.39999999999986</v>
      </c>
      <c r="H225" s="40">
        <v>738.39999999999986</v>
      </c>
      <c r="I225" s="40">
        <v>747.94999999999982</v>
      </c>
      <c r="J225" s="40">
        <v>756.89999999999986</v>
      </c>
      <c r="K225" s="31">
        <v>739</v>
      </c>
      <c r="L225" s="31">
        <v>720.5</v>
      </c>
      <c r="M225" s="31">
        <v>3.6061899999999998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38.549999999999997</v>
      </c>
      <c r="D226" s="40">
        <v>38.93333333333333</v>
      </c>
      <c r="E226" s="40">
        <v>38.066666666666663</v>
      </c>
      <c r="F226" s="40">
        <v>37.583333333333336</v>
      </c>
      <c r="G226" s="40">
        <v>36.716666666666669</v>
      </c>
      <c r="H226" s="40">
        <v>39.416666666666657</v>
      </c>
      <c r="I226" s="40">
        <v>40.283333333333317</v>
      </c>
      <c r="J226" s="40">
        <v>40.766666666666652</v>
      </c>
      <c r="K226" s="31">
        <v>39.799999999999997</v>
      </c>
      <c r="L226" s="31">
        <v>38.450000000000003</v>
      </c>
      <c r="M226" s="31">
        <v>268.27087999999998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46.15</v>
      </c>
      <c r="D227" s="40">
        <v>46.5</v>
      </c>
      <c r="E227" s="40">
        <v>45.35</v>
      </c>
      <c r="F227" s="40">
        <v>44.550000000000004</v>
      </c>
      <c r="G227" s="40">
        <v>43.400000000000006</v>
      </c>
      <c r="H227" s="40">
        <v>47.3</v>
      </c>
      <c r="I227" s="40">
        <v>48.45</v>
      </c>
      <c r="J227" s="40">
        <v>49.249999999999993</v>
      </c>
      <c r="K227" s="31">
        <v>47.65</v>
      </c>
      <c r="L227" s="31">
        <v>45.7</v>
      </c>
      <c r="M227" s="31">
        <v>489.77773000000002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52.5</v>
      </c>
      <c r="D228" s="40">
        <v>52.050000000000004</v>
      </c>
      <c r="E228" s="40">
        <v>50.95000000000001</v>
      </c>
      <c r="F228" s="40">
        <v>49.400000000000006</v>
      </c>
      <c r="G228" s="40">
        <v>48.300000000000011</v>
      </c>
      <c r="H228" s="40">
        <v>53.600000000000009</v>
      </c>
      <c r="I228" s="40">
        <v>54.7</v>
      </c>
      <c r="J228" s="40">
        <v>56.250000000000007</v>
      </c>
      <c r="K228" s="31">
        <v>53.15</v>
      </c>
      <c r="L228" s="31">
        <v>50.5</v>
      </c>
      <c r="M228" s="31">
        <v>64.637010000000004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1096.8499999999999</v>
      </c>
      <c r="D229" s="40">
        <v>1110.7166666666665</v>
      </c>
      <c r="E229" s="40">
        <v>1077.133333333333</v>
      </c>
      <c r="F229" s="40">
        <v>1057.4166666666665</v>
      </c>
      <c r="G229" s="40">
        <v>1023.833333333333</v>
      </c>
      <c r="H229" s="40">
        <v>1130.4333333333329</v>
      </c>
      <c r="I229" s="40">
        <v>1164.0166666666664</v>
      </c>
      <c r="J229" s="40">
        <v>1183.7333333333329</v>
      </c>
      <c r="K229" s="31">
        <v>1144.3</v>
      </c>
      <c r="L229" s="31">
        <v>1091</v>
      </c>
      <c r="M229" s="31">
        <v>1.6170599999999999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280.7</v>
      </c>
      <c r="D230" s="40">
        <v>280.54999999999995</v>
      </c>
      <c r="E230" s="40">
        <v>276.19999999999993</v>
      </c>
      <c r="F230" s="40">
        <v>271.7</v>
      </c>
      <c r="G230" s="40">
        <v>267.34999999999997</v>
      </c>
      <c r="H230" s="40">
        <v>285.0499999999999</v>
      </c>
      <c r="I230" s="40">
        <v>289.39999999999992</v>
      </c>
      <c r="J230" s="40">
        <v>293.89999999999986</v>
      </c>
      <c r="K230" s="31">
        <v>284.89999999999998</v>
      </c>
      <c r="L230" s="31">
        <v>276.05</v>
      </c>
      <c r="M230" s="31">
        <v>0.35077999999999998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1600.15</v>
      </c>
      <c r="D231" s="40">
        <v>1588.6499999999999</v>
      </c>
      <c r="E231" s="40">
        <v>1572.2999999999997</v>
      </c>
      <c r="F231" s="40">
        <v>1544.4499999999998</v>
      </c>
      <c r="G231" s="40">
        <v>1528.0999999999997</v>
      </c>
      <c r="H231" s="40">
        <v>1616.4999999999998</v>
      </c>
      <c r="I231" s="40">
        <v>1632.8499999999997</v>
      </c>
      <c r="J231" s="40">
        <v>1660.6999999999998</v>
      </c>
      <c r="K231" s="31">
        <v>1605</v>
      </c>
      <c r="L231" s="31">
        <v>1560.8</v>
      </c>
      <c r="M231" s="31">
        <v>0.31923000000000001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553.9</v>
      </c>
      <c r="D232" s="40">
        <v>554.81666666666672</v>
      </c>
      <c r="E232" s="40">
        <v>548.13333333333344</v>
      </c>
      <c r="F232" s="40">
        <v>542.36666666666667</v>
      </c>
      <c r="G232" s="40">
        <v>535.68333333333339</v>
      </c>
      <c r="H232" s="40">
        <v>560.58333333333348</v>
      </c>
      <c r="I232" s="40">
        <v>567.26666666666665</v>
      </c>
      <c r="J232" s="40">
        <v>573.03333333333353</v>
      </c>
      <c r="K232" s="31">
        <v>561.5</v>
      </c>
      <c r="L232" s="31">
        <v>549.04999999999995</v>
      </c>
      <c r="M232" s="31">
        <v>2.6627700000000001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174.15</v>
      </c>
      <c r="D233" s="40">
        <v>174.96666666666667</v>
      </c>
      <c r="E233" s="40">
        <v>171.93333333333334</v>
      </c>
      <c r="F233" s="40">
        <v>169.71666666666667</v>
      </c>
      <c r="G233" s="40">
        <v>166.68333333333334</v>
      </c>
      <c r="H233" s="40">
        <v>177.18333333333334</v>
      </c>
      <c r="I233" s="40">
        <v>180.2166666666667</v>
      </c>
      <c r="J233" s="40">
        <v>182.43333333333334</v>
      </c>
      <c r="K233" s="31">
        <v>178</v>
      </c>
      <c r="L233" s="31">
        <v>172.75</v>
      </c>
      <c r="M233" s="31">
        <v>14.78375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44.95</v>
      </c>
      <c r="D234" s="40">
        <v>44.949999999999996</v>
      </c>
      <c r="E234" s="40">
        <v>44.149999999999991</v>
      </c>
      <c r="F234" s="40">
        <v>43.349999999999994</v>
      </c>
      <c r="G234" s="40">
        <v>42.54999999999999</v>
      </c>
      <c r="H234" s="40">
        <v>45.749999999999993</v>
      </c>
      <c r="I234" s="40">
        <v>46.54999999999999</v>
      </c>
      <c r="J234" s="40">
        <v>47.349999999999994</v>
      </c>
      <c r="K234" s="31">
        <v>45.75</v>
      </c>
      <c r="L234" s="31">
        <v>44.15</v>
      </c>
      <c r="M234" s="31">
        <v>58.448430000000002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211.25</v>
      </c>
      <c r="D235" s="40">
        <v>211.31666666666669</v>
      </c>
      <c r="E235" s="40">
        <v>209.63333333333338</v>
      </c>
      <c r="F235" s="40">
        <v>208.01666666666668</v>
      </c>
      <c r="G235" s="40">
        <v>206.33333333333337</v>
      </c>
      <c r="H235" s="40">
        <v>212.93333333333339</v>
      </c>
      <c r="I235" s="40">
        <v>214.61666666666673</v>
      </c>
      <c r="J235" s="40">
        <v>216.23333333333341</v>
      </c>
      <c r="K235" s="31">
        <v>213</v>
      </c>
      <c r="L235" s="31">
        <v>209.7</v>
      </c>
      <c r="M235" s="31">
        <v>172.33314999999999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118.95</v>
      </c>
      <c r="D236" s="40">
        <v>119.48333333333333</v>
      </c>
      <c r="E236" s="40">
        <v>116.51666666666667</v>
      </c>
      <c r="F236" s="40">
        <v>114.08333333333333</v>
      </c>
      <c r="G236" s="40">
        <v>111.11666666666666</v>
      </c>
      <c r="H236" s="40">
        <v>121.91666666666667</v>
      </c>
      <c r="I236" s="40">
        <v>124.88333333333334</v>
      </c>
      <c r="J236" s="40">
        <v>127.31666666666668</v>
      </c>
      <c r="K236" s="31">
        <v>122.45</v>
      </c>
      <c r="L236" s="31">
        <v>117.05</v>
      </c>
      <c r="M236" s="31">
        <v>12.17337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183.2</v>
      </c>
      <c r="D237" s="40">
        <v>182.88333333333333</v>
      </c>
      <c r="E237" s="40">
        <v>180.76666666666665</v>
      </c>
      <c r="F237" s="40">
        <v>178.33333333333331</v>
      </c>
      <c r="G237" s="40">
        <v>176.21666666666664</v>
      </c>
      <c r="H237" s="40">
        <v>185.31666666666666</v>
      </c>
      <c r="I237" s="40">
        <v>187.43333333333334</v>
      </c>
      <c r="J237" s="40">
        <v>189.86666666666667</v>
      </c>
      <c r="K237" s="31">
        <v>185</v>
      </c>
      <c r="L237" s="31">
        <v>180.45</v>
      </c>
      <c r="M237" s="31">
        <v>17.15943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229.75</v>
      </c>
      <c r="D238" s="40">
        <v>229.11666666666667</v>
      </c>
      <c r="E238" s="40">
        <v>227.23333333333335</v>
      </c>
      <c r="F238" s="40">
        <v>224.71666666666667</v>
      </c>
      <c r="G238" s="40">
        <v>222.83333333333334</v>
      </c>
      <c r="H238" s="40">
        <v>231.63333333333335</v>
      </c>
      <c r="I238" s="40">
        <v>233.51666666666668</v>
      </c>
      <c r="J238" s="40">
        <v>236.03333333333336</v>
      </c>
      <c r="K238" s="31">
        <v>231</v>
      </c>
      <c r="L238" s="31">
        <v>226.6</v>
      </c>
      <c r="M238" s="31">
        <v>55.38355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148.5</v>
      </c>
      <c r="D239" s="40">
        <v>146.91666666666666</v>
      </c>
      <c r="E239" s="40">
        <v>143.33333333333331</v>
      </c>
      <c r="F239" s="40">
        <v>138.16666666666666</v>
      </c>
      <c r="G239" s="40">
        <v>134.58333333333331</v>
      </c>
      <c r="H239" s="40">
        <v>152.08333333333331</v>
      </c>
      <c r="I239" s="40">
        <v>155.66666666666663</v>
      </c>
      <c r="J239" s="40">
        <v>160.83333333333331</v>
      </c>
      <c r="K239" s="31">
        <v>150.5</v>
      </c>
      <c r="L239" s="31">
        <v>141.75</v>
      </c>
      <c r="M239" s="31">
        <v>113.61503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8999.6</v>
      </c>
      <c r="D240" s="40">
        <v>9001.1999999999989</v>
      </c>
      <c r="E240" s="40">
        <v>8732.3999999999978</v>
      </c>
      <c r="F240" s="40">
        <v>8465.1999999999989</v>
      </c>
      <c r="G240" s="40">
        <v>8196.3999999999978</v>
      </c>
      <c r="H240" s="40">
        <v>9268.3999999999978</v>
      </c>
      <c r="I240" s="40">
        <v>9537.1999999999971</v>
      </c>
      <c r="J240" s="40">
        <v>9804.3999999999978</v>
      </c>
      <c r="K240" s="31">
        <v>9270</v>
      </c>
      <c r="L240" s="31">
        <v>8734</v>
      </c>
      <c r="M240" s="31">
        <v>6.7131299999999996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123.2</v>
      </c>
      <c r="D241" s="40">
        <v>123.51666666666665</v>
      </c>
      <c r="E241" s="40">
        <v>122.0333333333333</v>
      </c>
      <c r="F241" s="40">
        <v>120.86666666666665</v>
      </c>
      <c r="G241" s="40">
        <v>119.3833333333333</v>
      </c>
      <c r="H241" s="40">
        <v>124.68333333333331</v>
      </c>
      <c r="I241" s="40">
        <v>126.16666666666666</v>
      </c>
      <c r="J241" s="40">
        <v>127.33333333333331</v>
      </c>
      <c r="K241" s="31">
        <v>125</v>
      </c>
      <c r="L241" s="31">
        <v>122.35</v>
      </c>
      <c r="M241" s="31">
        <v>10.33483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591</v>
      </c>
      <c r="D242" s="40">
        <v>583.86666666666667</v>
      </c>
      <c r="E242" s="40">
        <v>572.23333333333335</v>
      </c>
      <c r="F242" s="40">
        <v>553.4666666666667</v>
      </c>
      <c r="G242" s="40">
        <v>541.83333333333337</v>
      </c>
      <c r="H242" s="40">
        <v>602.63333333333333</v>
      </c>
      <c r="I242" s="40">
        <v>614.26666666666677</v>
      </c>
      <c r="J242" s="40">
        <v>633.0333333333333</v>
      </c>
      <c r="K242" s="31">
        <v>595.5</v>
      </c>
      <c r="L242" s="31">
        <v>565.1</v>
      </c>
      <c r="M242" s="31">
        <v>126.78838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146.65</v>
      </c>
      <c r="D243" s="40">
        <v>146.03333333333333</v>
      </c>
      <c r="E243" s="40">
        <v>143.61666666666667</v>
      </c>
      <c r="F243" s="40">
        <v>140.58333333333334</v>
      </c>
      <c r="G243" s="40">
        <v>138.16666666666669</v>
      </c>
      <c r="H243" s="40">
        <v>149.06666666666666</v>
      </c>
      <c r="I243" s="40">
        <v>151.48333333333335</v>
      </c>
      <c r="J243" s="40">
        <v>154.51666666666665</v>
      </c>
      <c r="K243" s="31">
        <v>148.44999999999999</v>
      </c>
      <c r="L243" s="31">
        <v>143</v>
      </c>
      <c r="M243" s="31">
        <v>22.396249999999998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112.6</v>
      </c>
      <c r="D244" s="40">
        <v>112.2</v>
      </c>
      <c r="E244" s="40">
        <v>111.5</v>
      </c>
      <c r="F244" s="40">
        <v>110.39999999999999</v>
      </c>
      <c r="G244" s="40">
        <v>109.69999999999999</v>
      </c>
      <c r="H244" s="40">
        <v>113.30000000000001</v>
      </c>
      <c r="I244" s="40">
        <v>114.00000000000003</v>
      </c>
      <c r="J244" s="40">
        <v>115.10000000000002</v>
      </c>
      <c r="K244" s="31">
        <v>112.9</v>
      </c>
      <c r="L244" s="31">
        <v>111.1</v>
      </c>
      <c r="M244" s="31">
        <v>83.314809999999994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19.600000000000001</v>
      </c>
      <c r="D245" s="40">
        <v>19.666666666666668</v>
      </c>
      <c r="E245" s="40">
        <v>19.483333333333334</v>
      </c>
      <c r="F245" s="40">
        <v>19.366666666666667</v>
      </c>
      <c r="G245" s="40">
        <v>19.183333333333334</v>
      </c>
      <c r="H245" s="40">
        <v>19.783333333333335</v>
      </c>
      <c r="I245" s="40">
        <v>19.966666666666665</v>
      </c>
      <c r="J245" s="40">
        <v>20.083333333333336</v>
      </c>
      <c r="K245" s="31">
        <v>19.850000000000001</v>
      </c>
      <c r="L245" s="31">
        <v>19.55</v>
      </c>
      <c r="M245" s="31">
        <v>24.62285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3296.4</v>
      </c>
      <c r="D246" s="40">
        <v>3328.2000000000003</v>
      </c>
      <c r="E246" s="40">
        <v>3233.7500000000005</v>
      </c>
      <c r="F246" s="40">
        <v>3171.1000000000004</v>
      </c>
      <c r="G246" s="40">
        <v>3076.6500000000005</v>
      </c>
      <c r="H246" s="40">
        <v>3390.8500000000004</v>
      </c>
      <c r="I246" s="40">
        <v>3485.3</v>
      </c>
      <c r="J246" s="40">
        <v>3547.9500000000003</v>
      </c>
      <c r="K246" s="31">
        <v>3422.65</v>
      </c>
      <c r="L246" s="31">
        <v>3265.55</v>
      </c>
      <c r="M246" s="31">
        <v>88.727940000000004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265.95</v>
      </c>
      <c r="D247" s="40">
        <v>269.2166666666667</v>
      </c>
      <c r="E247" s="40">
        <v>261.18333333333339</v>
      </c>
      <c r="F247" s="40">
        <v>256.41666666666669</v>
      </c>
      <c r="G247" s="40">
        <v>248.38333333333338</v>
      </c>
      <c r="H247" s="40">
        <v>273.98333333333341</v>
      </c>
      <c r="I247" s="40">
        <v>282.01666666666671</v>
      </c>
      <c r="J247" s="40">
        <v>286.78333333333342</v>
      </c>
      <c r="K247" s="31">
        <v>277.25</v>
      </c>
      <c r="L247" s="31">
        <v>264.45</v>
      </c>
      <c r="M247" s="31">
        <v>6.6208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460.55</v>
      </c>
      <c r="D248" s="40">
        <v>462.3</v>
      </c>
      <c r="E248" s="40">
        <v>457.05</v>
      </c>
      <c r="F248" s="40">
        <v>453.55</v>
      </c>
      <c r="G248" s="40">
        <v>448.3</v>
      </c>
      <c r="H248" s="40">
        <v>465.8</v>
      </c>
      <c r="I248" s="40">
        <v>471.05</v>
      </c>
      <c r="J248" s="40">
        <v>474.55</v>
      </c>
      <c r="K248" s="31">
        <v>467.55</v>
      </c>
      <c r="L248" s="31">
        <v>458.8</v>
      </c>
      <c r="M248" s="31">
        <v>1.4253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565</v>
      </c>
      <c r="D249" s="40">
        <v>564.4666666666667</v>
      </c>
      <c r="E249" s="40">
        <v>560.93333333333339</v>
      </c>
      <c r="F249" s="40">
        <v>556.86666666666667</v>
      </c>
      <c r="G249" s="40">
        <v>553.33333333333337</v>
      </c>
      <c r="H249" s="40">
        <v>568.53333333333342</v>
      </c>
      <c r="I249" s="40">
        <v>572.06666666666672</v>
      </c>
      <c r="J249" s="40">
        <v>576.13333333333344</v>
      </c>
      <c r="K249" s="31">
        <v>568</v>
      </c>
      <c r="L249" s="31">
        <v>560.4</v>
      </c>
      <c r="M249" s="31">
        <v>9.8501399999999997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235.85</v>
      </c>
      <c r="D250" s="40">
        <v>238.31666666666669</v>
      </c>
      <c r="E250" s="40">
        <v>228.73333333333338</v>
      </c>
      <c r="F250" s="40">
        <v>221.61666666666667</v>
      </c>
      <c r="G250" s="40">
        <v>212.03333333333336</v>
      </c>
      <c r="H250" s="40">
        <v>245.43333333333339</v>
      </c>
      <c r="I250" s="40">
        <v>255.01666666666671</v>
      </c>
      <c r="J250" s="40">
        <v>262.13333333333344</v>
      </c>
      <c r="K250" s="31">
        <v>247.9</v>
      </c>
      <c r="L250" s="31">
        <v>231.2</v>
      </c>
      <c r="M250" s="31">
        <v>170.79606000000001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999.6</v>
      </c>
      <c r="D251" s="40">
        <v>1004.6</v>
      </c>
      <c r="E251" s="40">
        <v>987.40000000000009</v>
      </c>
      <c r="F251" s="40">
        <v>975.2</v>
      </c>
      <c r="G251" s="40">
        <v>958.00000000000011</v>
      </c>
      <c r="H251" s="40">
        <v>1016.8000000000001</v>
      </c>
      <c r="I251" s="40">
        <v>1034</v>
      </c>
      <c r="J251" s="40">
        <v>1046.2</v>
      </c>
      <c r="K251" s="31">
        <v>1021.8</v>
      </c>
      <c r="L251" s="31">
        <v>992.4</v>
      </c>
      <c r="M251" s="31">
        <v>63.852240000000002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43.8</v>
      </c>
      <c r="D252" s="40">
        <v>44.033333333333331</v>
      </c>
      <c r="E252" s="40">
        <v>43.36666666666666</v>
      </c>
      <c r="F252" s="40">
        <v>42.93333333333333</v>
      </c>
      <c r="G252" s="40">
        <v>42.266666666666659</v>
      </c>
      <c r="H252" s="40">
        <v>44.466666666666661</v>
      </c>
      <c r="I252" s="40">
        <v>45.133333333333333</v>
      </c>
      <c r="J252" s="40">
        <v>45.566666666666663</v>
      </c>
      <c r="K252" s="31">
        <v>44.7</v>
      </c>
      <c r="L252" s="31">
        <v>43.6</v>
      </c>
      <c r="M252" s="31">
        <v>22.98075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6715.25</v>
      </c>
      <c r="D253" s="40">
        <v>6555.0666666666666</v>
      </c>
      <c r="E253" s="40">
        <v>6360.1833333333334</v>
      </c>
      <c r="F253" s="40">
        <v>6005.1166666666668</v>
      </c>
      <c r="G253" s="40">
        <v>5810.2333333333336</v>
      </c>
      <c r="H253" s="40">
        <v>6910.1333333333332</v>
      </c>
      <c r="I253" s="40">
        <v>7105.0166666666664</v>
      </c>
      <c r="J253" s="40">
        <v>7460.083333333333</v>
      </c>
      <c r="K253" s="31">
        <v>6749.95</v>
      </c>
      <c r="L253" s="31">
        <v>6200</v>
      </c>
      <c r="M253" s="31">
        <v>27.487310000000001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1693.25</v>
      </c>
      <c r="D254" s="40">
        <v>1692.3500000000001</v>
      </c>
      <c r="E254" s="40">
        <v>1683.8500000000004</v>
      </c>
      <c r="F254" s="40">
        <v>1674.4500000000003</v>
      </c>
      <c r="G254" s="40">
        <v>1665.9500000000005</v>
      </c>
      <c r="H254" s="40">
        <v>1701.7500000000002</v>
      </c>
      <c r="I254" s="40">
        <v>1710.2499999999998</v>
      </c>
      <c r="J254" s="40">
        <v>1719.65</v>
      </c>
      <c r="K254" s="31">
        <v>1700.85</v>
      </c>
      <c r="L254" s="31">
        <v>1682.95</v>
      </c>
      <c r="M254" s="31">
        <v>45.848959999999998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916.05</v>
      </c>
      <c r="D255" s="40">
        <v>920.15</v>
      </c>
      <c r="E255" s="40">
        <v>907.94999999999993</v>
      </c>
      <c r="F255" s="40">
        <v>899.84999999999991</v>
      </c>
      <c r="G255" s="40">
        <v>887.64999999999986</v>
      </c>
      <c r="H255" s="40">
        <v>928.25</v>
      </c>
      <c r="I255" s="40">
        <v>940.45</v>
      </c>
      <c r="J255" s="40">
        <v>948.55000000000007</v>
      </c>
      <c r="K255" s="31">
        <v>932.35</v>
      </c>
      <c r="L255" s="31">
        <v>912.05</v>
      </c>
      <c r="M255" s="31">
        <v>0.29298000000000002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306</v>
      </c>
      <c r="D256" s="40">
        <v>306.40000000000003</v>
      </c>
      <c r="E256" s="40">
        <v>304.05000000000007</v>
      </c>
      <c r="F256" s="40">
        <v>302.10000000000002</v>
      </c>
      <c r="G256" s="40">
        <v>299.75000000000006</v>
      </c>
      <c r="H256" s="40">
        <v>308.35000000000008</v>
      </c>
      <c r="I256" s="40">
        <v>310.7000000000001</v>
      </c>
      <c r="J256" s="40">
        <v>312.65000000000009</v>
      </c>
      <c r="K256" s="31">
        <v>308.75</v>
      </c>
      <c r="L256" s="31">
        <v>304.45</v>
      </c>
      <c r="M256" s="31">
        <v>4.1126699999999996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635.20000000000005</v>
      </c>
      <c r="D257" s="40">
        <v>639.81666666666661</v>
      </c>
      <c r="E257" s="40">
        <v>629.73333333333323</v>
      </c>
      <c r="F257" s="40">
        <v>624.26666666666665</v>
      </c>
      <c r="G257" s="40">
        <v>614.18333333333328</v>
      </c>
      <c r="H257" s="40">
        <v>645.28333333333319</v>
      </c>
      <c r="I257" s="40">
        <v>655.36666666666667</v>
      </c>
      <c r="J257" s="40">
        <v>660.83333333333314</v>
      </c>
      <c r="K257" s="31">
        <v>649.9</v>
      </c>
      <c r="L257" s="31">
        <v>634.35</v>
      </c>
      <c r="M257" s="31">
        <v>1.5920000000000001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1950.65</v>
      </c>
      <c r="D258" s="40">
        <v>1944.8833333333334</v>
      </c>
      <c r="E258" s="40">
        <v>1930.3166666666668</v>
      </c>
      <c r="F258" s="40">
        <v>1909.9833333333333</v>
      </c>
      <c r="G258" s="40">
        <v>1895.4166666666667</v>
      </c>
      <c r="H258" s="40">
        <v>1965.2166666666669</v>
      </c>
      <c r="I258" s="40">
        <v>1979.7833333333335</v>
      </c>
      <c r="J258" s="40">
        <v>2000.116666666667</v>
      </c>
      <c r="K258" s="31">
        <v>1959.45</v>
      </c>
      <c r="L258" s="31">
        <v>1924.55</v>
      </c>
      <c r="M258" s="31">
        <v>3.67903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2536.1</v>
      </c>
      <c r="D259" s="40">
        <v>2519.7666666666669</v>
      </c>
      <c r="E259" s="40">
        <v>2489.5333333333338</v>
      </c>
      <c r="F259" s="40">
        <v>2442.9666666666667</v>
      </c>
      <c r="G259" s="40">
        <v>2412.7333333333336</v>
      </c>
      <c r="H259" s="40">
        <v>2566.3333333333339</v>
      </c>
      <c r="I259" s="40">
        <v>2596.5666666666666</v>
      </c>
      <c r="J259" s="40">
        <v>2643.1333333333341</v>
      </c>
      <c r="K259" s="31">
        <v>2550</v>
      </c>
      <c r="L259" s="31">
        <v>2473.1999999999998</v>
      </c>
      <c r="M259" s="31">
        <v>1.4883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1785.6</v>
      </c>
      <c r="D260" s="40">
        <v>1776.7166666666665</v>
      </c>
      <c r="E260" s="40">
        <v>1758.4333333333329</v>
      </c>
      <c r="F260" s="40">
        <v>1731.2666666666664</v>
      </c>
      <c r="G260" s="40">
        <v>1712.9833333333329</v>
      </c>
      <c r="H260" s="40">
        <v>1803.883333333333</v>
      </c>
      <c r="I260" s="40">
        <v>1822.1666666666663</v>
      </c>
      <c r="J260" s="40">
        <v>1849.333333333333</v>
      </c>
      <c r="K260" s="31">
        <v>1795</v>
      </c>
      <c r="L260" s="31">
        <v>1749.55</v>
      </c>
      <c r="M260" s="31">
        <v>1.70652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3478</v>
      </c>
      <c r="D261" s="40">
        <v>3497.3333333333335</v>
      </c>
      <c r="E261" s="40">
        <v>3419.666666666667</v>
      </c>
      <c r="F261" s="40">
        <v>3361.3333333333335</v>
      </c>
      <c r="G261" s="40">
        <v>3283.666666666667</v>
      </c>
      <c r="H261" s="40">
        <v>3555.666666666667</v>
      </c>
      <c r="I261" s="40">
        <v>3633.3333333333339</v>
      </c>
      <c r="J261" s="40">
        <v>3691.666666666667</v>
      </c>
      <c r="K261" s="31">
        <v>3575</v>
      </c>
      <c r="L261" s="31">
        <v>3439</v>
      </c>
      <c r="M261" s="31">
        <v>0.55559999999999998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731.15</v>
      </c>
      <c r="D262" s="40">
        <v>734.7166666666667</v>
      </c>
      <c r="E262" s="40">
        <v>721.83333333333337</v>
      </c>
      <c r="F262" s="40">
        <v>712.51666666666665</v>
      </c>
      <c r="G262" s="40">
        <v>699.63333333333333</v>
      </c>
      <c r="H262" s="40">
        <v>744.03333333333342</v>
      </c>
      <c r="I262" s="40">
        <v>756.91666666666663</v>
      </c>
      <c r="J262" s="40">
        <v>766.23333333333346</v>
      </c>
      <c r="K262" s="31">
        <v>747.6</v>
      </c>
      <c r="L262" s="31">
        <v>725.4</v>
      </c>
      <c r="M262" s="31">
        <v>5.5782999999999996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253</v>
      </c>
      <c r="D263" s="40">
        <v>251.11666666666667</v>
      </c>
      <c r="E263" s="40">
        <v>243.88333333333333</v>
      </c>
      <c r="F263" s="40">
        <v>234.76666666666665</v>
      </c>
      <c r="G263" s="40">
        <v>227.5333333333333</v>
      </c>
      <c r="H263" s="40">
        <v>260.23333333333335</v>
      </c>
      <c r="I263" s="40">
        <v>267.4666666666667</v>
      </c>
      <c r="J263" s="40">
        <v>276.58333333333337</v>
      </c>
      <c r="K263" s="31">
        <v>258.35000000000002</v>
      </c>
      <c r="L263" s="31">
        <v>242</v>
      </c>
      <c r="M263" s="31">
        <v>49.56803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152.80000000000001</v>
      </c>
      <c r="D264" s="40">
        <v>153.56666666666669</v>
      </c>
      <c r="E264" s="40">
        <v>151.63333333333338</v>
      </c>
      <c r="F264" s="40">
        <v>150.4666666666667</v>
      </c>
      <c r="G264" s="40">
        <v>148.53333333333339</v>
      </c>
      <c r="H264" s="40">
        <v>154.73333333333338</v>
      </c>
      <c r="I264" s="40">
        <v>156.66666666666671</v>
      </c>
      <c r="J264" s="40">
        <v>157.83333333333337</v>
      </c>
      <c r="K264" s="31">
        <v>155.5</v>
      </c>
      <c r="L264" s="31">
        <v>152.4</v>
      </c>
      <c r="M264" s="31">
        <v>5.8575900000000001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89.55</v>
      </c>
      <c r="D265" s="40">
        <v>89.716666666666654</v>
      </c>
      <c r="E265" s="40">
        <v>88.733333333333306</v>
      </c>
      <c r="F265" s="40">
        <v>87.916666666666657</v>
      </c>
      <c r="G265" s="40">
        <v>86.933333333333309</v>
      </c>
      <c r="H265" s="40">
        <v>90.533333333333303</v>
      </c>
      <c r="I265" s="40">
        <v>91.516666666666652</v>
      </c>
      <c r="J265" s="40">
        <v>92.3333333333333</v>
      </c>
      <c r="K265" s="31">
        <v>90.7</v>
      </c>
      <c r="L265" s="31">
        <v>88.9</v>
      </c>
      <c r="M265" s="31">
        <v>11.626860000000001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265.95</v>
      </c>
      <c r="D266" s="40">
        <v>262.25</v>
      </c>
      <c r="E266" s="40">
        <v>257.2</v>
      </c>
      <c r="F266" s="40">
        <v>248.45</v>
      </c>
      <c r="G266" s="40">
        <v>243.39999999999998</v>
      </c>
      <c r="H266" s="40">
        <v>271</v>
      </c>
      <c r="I266" s="40">
        <v>276.04999999999995</v>
      </c>
      <c r="J266" s="40">
        <v>284.8</v>
      </c>
      <c r="K266" s="31">
        <v>267.3</v>
      </c>
      <c r="L266" s="31">
        <v>253.5</v>
      </c>
      <c r="M266" s="31">
        <v>16.61159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687.05</v>
      </c>
      <c r="D267" s="40">
        <v>686.75</v>
      </c>
      <c r="E267" s="40">
        <v>682</v>
      </c>
      <c r="F267" s="40">
        <v>676.95</v>
      </c>
      <c r="G267" s="40">
        <v>672.2</v>
      </c>
      <c r="H267" s="40">
        <v>691.8</v>
      </c>
      <c r="I267" s="40">
        <v>696.55</v>
      </c>
      <c r="J267" s="40">
        <v>701.59999999999991</v>
      </c>
      <c r="K267" s="31">
        <v>691.5</v>
      </c>
      <c r="L267" s="31">
        <v>681.7</v>
      </c>
      <c r="M267" s="31">
        <v>32.885710000000003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100.25</v>
      </c>
      <c r="D268" s="40">
        <v>100.83333333333333</v>
      </c>
      <c r="E268" s="40">
        <v>99.166666666666657</v>
      </c>
      <c r="F268" s="40">
        <v>98.083333333333329</v>
      </c>
      <c r="G268" s="40">
        <v>96.416666666666657</v>
      </c>
      <c r="H268" s="40">
        <v>101.91666666666666</v>
      </c>
      <c r="I268" s="40">
        <v>103.58333333333331</v>
      </c>
      <c r="J268" s="40">
        <v>104.66666666666666</v>
      </c>
      <c r="K268" s="31">
        <v>102.5</v>
      </c>
      <c r="L268" s="31">
        <v>99.75</v>
      </c>
      <c r="M268" s="31">
        <v>1.9949699999999999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86</v>
      </c>
      <c r="D269" s="40">
        <v>86.3</v>
      </c>
      <c r="E269" s="40">
        <v>84.899999999999991</v>
      </c>
      <c r="F269" s="40">
        <v>83.8</v>
      </c>
      <c r="G269" s="40">
        <v>82.399999999999991</v>
      </c>
      <c r="H269" s="40">
        <v>87.399999999999991</v>
      </c>
      <c r="I269" s="40">
        <v>88.8</v>
      </c>
      <c r="J269" s="40">
        <v>89.899999999999991</v>
      </c>
      <c r="K269" s="31">
        <v>87.7</v>
      </c>
      <c r="L269" s="31">
        <v>85.2</v>
      </c>
      <c r="M269" s="31">
        <v>9.2295099999999994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118.25</v>
      </c>
      <c r="D270" s="40">
        <v>118.86666666666667</v>
      </c>
      <c r="E270" s="40">
        <v>117.08333333333334</v>
      </c>
      <c r="F270" s="40">
        <v>115.91666666666667</v>
      </c>
      <c r="G270" s="40">
        <v>114.13333333333334</v>
      </c>
      <c r="H270" s="40">
        <v>120.03333333333335</v>
      </c>
      <c r="I270" s="40">
        <v>121.81666666666668</v>
      </c>
      <c r="J270" s="40">
        <v>122.98333333333335</v>
      </c>
      <c r="K270" s="31">
        <v>120.65</v>
      </c>
      <c r="L270" s="31">
        <v>117.7</v>
      </c>
      <c r="M270" s="31">
        <v>11.76652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289.85000000000002</v>
      </c>
      <c r="D271" s="40">
        <v>291.05</v>
      </c>
      <c r="E271" s="40">
        <v>287.3</v>
      </c>
      <c r="F271" s="40">
        <v>284.75</v>
      </c>
      <c r="G271" s="40">
        <v>281</v>
      </c>
      <c r="H271" s="40">
        <v>293.60000000000002</v>
      </c>
      <c r="I271" s="40">
        <v>297.35000000000002</v>
      </c>
      <c r="J271" s="40">
        <v>299.90000000000003</v>
      </c>
      <c r="K271" s="31">
        <v>294.8</v>
      </c>
      <c r="L271" s="31">
        <v>288.5</v>
      </c>
      <c r="M271" s="31">
        <v>2.5907200000000001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159.4</v>
      </c>
      <c r="D272" s="40">
        <v>159.33333333333334</v>
      </c>
      <c r="E272" s="40">
        <v>157.06666666666669</v>
      </c>
      <c r="F272" s="40">
        <v>154.73333333333335</v>
      </c>
      <c r="G272" s="40">
        <v>152.4666666666667</v>
      </c>
      <c r="H272" s="40">
        <v>161.66666666666669</v>
      </c>
      <c r="I272" s="40">
        <v>163.93333333333334</v>
      </c>
      <c r="J272" s="40">
        <v>166.26666666666668</v>
      </c>
      <c r="K272" s="31">
        <v>161.6</v>
      </c>
      <c r="L272" s="31">
        <v>157</v>
      </c>
      <c r="M272" s="31">
        <v>15.981009999999999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395.8</v>
      </c>
      <c r="D273" s="40">
        <v>397.43333333333334</v>
      </c>
      <c r="E273" s="40">
        <v>391.41666666666669</v>
      </c>
      <c r="F273" s="40">
        <v>387.03333333333336</v>
      </c>
      <c r="G273" s="40">
        <v>381.01666666666671</v>
      </c>
      <c r="H273" s="40">
        <v>401.81666666666666</v>
      </c>
      <c r="I273" s="40">
        <v>407.83333333333331</v>
      </c>
      <c r="J273" s="40">
        <v>412.21666666666664</v>
      </c>
      <c r="K273" s="31">
        <v>403.45</v>
      </c>
      <c r="L273" s="31">
        <v>393.05</v>
      </c>
      <c r="M273" s="31">
        <v>60.354289999999999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2246.8000000000002</v>
      </c>
      <c r="D274" s="40">
        <v>2249.5333333333333</v>
      </c>
      <c r="E274" s="40">
        <v>2229.3166666666666</v>
      </c>
      <c r="F274" s="40">
        <v>2211.8333333333335</v>
      </c>
      <c r="G274" s="40">
        <v>2191.6166666666668</v>
      </c>
      <c r="H274" s="40">
        <v>2267.0166666666664</v>
      </c>
      <c r="I274" s="40">
        <v>2287.2333333333327</v>
      </c>
      <c r="J274" s="40">
        <v>2304.7166666666662</v>
      </c>
      <c r="K274" s="31">
        <v>2269.75</v>
      </c>
      <c r="L274" s="31">
        <v>2232.0500000000002</v>
      </c>
      <c r="M274" s="31">
        <v>0.13264999999999999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4050.8</v>
      </c>
      <c r="D275" s="40">
        <v>4052.1666666666665</v>
      </c>
      <c r="E275" s="40">
        <v>4007.833333333333</v>
      </c>
      <c r="F275" s="40">
        <v>3964.8666666666663</v>
      </c>
      <c r="G275" s="40">
        <v>3920.5333333333328</v>
      </c>
      <c r="H275" s="40">
        <v>4095.1333333333332</v>
      </c>
      <c r="I275" s="40">
        <v>4139.4666666666662</v>
      </c>
      <c r="J275" s="40">
        <v>4182.4333333333334</v>
      </c>
      <c r="K275" s="31">
        <v>4096.5</v>
      </c>
      <c r="L275" s="31">
        <v>4009.2</v>
      </c>
      <c r="M275" s="31">
        <v>3.5988600000000002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998.35</v>
      </c>
      <c r="D276" s="40">
        <v>998.75</v>
      </c>
      <c r="E276" s="40">
        <v>989.5</v>
      </c>
      <c r="F276" s="40">
        <v>980.65</v>
      </c>
      <c r="G276" s="40">
        <v>971.4</v>
      </c>
      <c r="H276" s="40">
        <v>1007.6</v>
      </c>
      <c r="I276" s="40">
        <v>1016.85</v>
      </c>
      <c r="J276" s="40">
        <v>1025.7</v>
      </c>
      <c r="K276" s="31">
        <v>1008</v>
      </c>
      <c r="L276" s="31">
        <v>989.9</v>
      </c>
      <c r="M276" s="31">
        <v>9.8589900000000004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177.5</v>
      </c>
      <c r="D277" s="40">
        <v>178.48333333333335</v>
      </c>
      <c r="E277" s="40">
        <v>174.01666666666671</v>
      </c>
      <c r="F277" s="40">
        <v>170.53333333333336</v>
      </c>
      <c r="G277" s="40">
        <v>166.06666666666672</v>
      </c>
      <c r="H277" s="40">
        <v>181.9666666666667</v>
      </c>
      <c r="I277" s="40">
        <v>186.43333333333334</v>
      </c>
      <c r="J277" s="40">
        <v>189.91666666666669</v>
      </c>
      <c r="K277" s="31">
        <v>182.95</v>
      </c>
      <c r="L277" s="31">
        <v>175</v>
      </c>
      <c r="M277" s="31">
        <v>23.233329999999999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2007.2</v>
      </c>
      <c r="D278" s="40">
        <v>2006.0833333333333</v>
      </c>
      <c r="E278" s="40">
        <v>1982.1666666666665</v>
      </c>
      <c r="F278" s="40">
        <v>1957.1333333333332</v>
      </c>
      <c r="G278" s="40">
        <v>1933.2166666666665</v>
      </c>
      <c r="H278" s="40">
        <v>2031.1166666666666</v>
      </c>
      <c r="I278" s="40">
        <v>2055.0333333333328</v>
      </c>
      <c r="J278" s="40">
        <v>2080.0666666666666</v>
      </c>
      <c r="K278" s="31">
        <v>2030</v>
      </c>
      <c r="L278" s="31">
        <v>1981.05</v>
      </c>
      <c r="M278" s="31">
        <v>0.82006999999999997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825.9</v>
      </c>
      <c r="D279" s="40">
        <v>813.9666666666667</v>
      </c>
      <c r="E279" s="40">
        <v>786.93333333333339</v>
      </c>
      <c r="F279" s="40">
        <v>747.9666666666667</v>
      </c>
      <c r="G279" s="40">
        <v>720.93333333333339</v>
      </c>
      <c r="H279" s="40">
        <v>852.93333333333339</v>
      </c>
      <c r="I279" s="40">
        <v>879.9666666666667</v>
      </c>
      <c r="J279" s="40">
        <v>918.93333333333339</v>
      </c>
      <c r="K279" s="31">
        <v>841</v>
      </c>
      <c r="L279" s="31">
        <v>775</v>
      </c>
      <c r="M279" s="31">
        <v>25.586790000000001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317.10000000000002</v>
      </c>
      <c r="D280" s="40">
        <v>319.2833333333333</v>
      </c>
      <c r="E280" s="40">
        <v>313.86666666666662</v>
      </c>
      <c r="F280" s="40">
        <v>310.63333333333333</v>
      </c>
      <c r="G280" s="40">
        <v>305.21666666666664</v>
      </c>
      <c r="H280" s="40">
        <v>322.51666666666659</v>
      </c>
      <c r="I280" s="40">
        <v>327.93333333333334</v>
      </c>
      <c r="J280" s="40">
        <v>331.16666666666657</v>
      </c>
      <c r="K280" s="31">
        <v>324.7</v>
      </c>
      <c r="L280" s="31">
        <v>316.05</v>
      </c>
      <c r="M280" s="31">
        <v>3.9630700000000001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329.8</v>
      </c>
      <c r="D281" s="40">
        <v>331.34999999999997</v>
      </c>
      <c r="E281" s="40">
        <v>324.89999999999992</v>
      </c>
      <c r="F281" s="40">
        <v>319.99999999999994</v>
      </c>
      <c r="G281" s="40">
        <v>313.5499999999999</v>
      </c>
      <c r="H281" s="40">
        <v>336.24999999999994</v>
      </c>
      <c r="I281" s="40">
        <v>342.7</v>
      </c>
      <c r="J281" s="40">
        <v>347.59999999999997</v>
      </c>
      <c r="K281" s="31">
        <v>337.8</v>
      </c>
      <c r="L281" s="31">
        <v>326.45</v>
      </c>
      <c r="M281" s="31">
        <v>7.1171199999999999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258.25</v>
      </c>
      <c r="D282" s="40">
        <v>255.83333333333334</v>
      </c>
      <c r="E282" s="40">
        <v>251.76666666666671</v>
      </c>
      <c r="F282" s="40">
        <v>245.28333333333336</v>
      </c>
      <c r="G282" s="40">
        <v>241.21666666666673</v>
      </c>
      <c r="H282" s="40">
        <v>262.31666666666672</v>
      </c>
      <c r="I282" s="40">
        <v>266.38333333333333</v>
      </c>
      <c r="J282" s="40">
        <v>272.86666666666667</v>
      </c>
      <c r="K282" s="31">
        <v>259.89999999999998</v>
      </c>
      <c r="L282" s="31">
        <v>249.35</v>
      </c>
      <c r="M282" s="31">
        <v>8.44834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1194.8</v>
      </c>
      <c r="D283" s="40">
        <v>1196.1666666666665</v>
      </c>
      <c r="E283" s="40">
        <v>1186.7333333333331</v>
      </c>
      <c r="F283" s="40">
        <v>1178.6666666666665</v>
      </c>
      <c r="G283" s="40">
        <v>1169.2333333333331</v>
      </c>
      <c r="H283" s="40">
        <v>1204.2333333333331</v>
      </c>
      <c r="I283" s="40">
        <v>1213.6666666666665</v>
      </c>
      <c r="J283" s="40">
        <v>1221.7333333333331</v>
      </c>
      <c r="K283" s="31">
        <v>1205.5999999999999</v>
      </c>
      <c r="L283" s="31">
        <v>1188.0999999999999</v>
      </c>
      <c r="M283" s="31">
        <v>0.16133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1196.45</v>
      </c>
      <c r="D284" s="40">
        <v>1192.5333333333333</v>
      </c>
      <c r="E284" s="40">
        <v>1175.0666666666666</v>
      </c>
      <c r="F284" s="40">
        <v>1153.6833333333334</v>
      </c>
      <c r="G284" s="40">
        <v>1136.2166666666667</v>
      </c>
      <c r="H284" s="40">
        <v>1213.9166666666665</v>
      </c>
      <c r="I284" s="40">
        <v>1231.3833333333332</v>
      </c>
      <c r="J284" s="40">
        <v>1252.7666666666664</v>
      </c>
      <c r="K284" s="31">
        <v>1210</v>
      </c>
      <c r="L284" s="31">
        <v>1171.1500000000001</v>
      </c>
      <c r="M284" s="31">
        <v>1.3704400000000001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412.95</v>
      </c>
      <c r="D285" s="40">
        <v>412.48333333333335</v>
      </c>
      <c r="E285" s="40">
        <v>409.51666666666671</v>
      </c>
      <c r="F285" s="40">
        <v>406.08333333333337</v>
      </c>
      <c r="G285" s="40">
        <v>403.11666666666673</v>
      </c>
      <c r="H285" s="40">
        <v>415.91666666666669</v>
      </c>
      <c r="I285" s="40">
        <v>418.88333333333338</v>
      </c>
      <c r="J285" s="40">
        <v>422.31666666666666</v>
      </c>
      <c r="K285" s="31">
        <v>415.45</v>
      </c>
      <c r="L285" s="31">
        <v>409.05</v>
      </c>
      <c r="M285" s="31">
        <v>1.59291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615.5</v>
      </c>
      <c r="D286" s="40">
        <v>617.20000000000005</v>
      </c>
      <c r="E286" s="40">
        <v>611.00000000000011</v>
      </c>
      <c r="F286" s="40">
        <v>606.50000000000011</v>
      </c>
      <c r="G286" s="40">
        <v>600.30000000000018</v>
      </c>
      <c r="H286" s="40">
        <v>621.70000000000005</v>
      </c>
      <c r="I286" s="40">
        <v>627.89999999999986</v>
      </c>
      <c r="J286" s="40">
        <v>632.4</v>
      </c>
      <c r="K286" s="31">
        <v>623.4</v>
      </c>
      <c r="L286" s="31">
        <v>612.70000000000005</v>
      </c>
      <c r="M286" s="31">
        <v>1.32124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42.5</v>
      </c>
      <c r="D287" s="40">
        <v>42.699999999999996</v>
      </c>
      <c r="E287" s="40">
        <v>42.04999999999999</v>
      </c>
      <c r="F287" s="40">
        <v>41.599999999999994</v>
      </c>
      <c r="G287" s="40">
        <v>40.949999999999989</v>
      </c>
      <c r="H287" s="40">
        <v>43.149999999999991</v>
      </c>
      <c r="I287" s="40">
        <v>43.8</v>
      </c>
      <c r="J287" s="40">
        <v>44.249999999999993</v>
      </c>
      <c r="K287" s="31">
        <v>43.35</v>
      </c>
      <c r="L287" s="31">
        <v>42.25</v>
      </c>
      <c r="M287" s="31">
        <v>11.060919999999999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601.35</v>
      </c>
      <c r="D288" s="40">
        <v>599.98333333333335</v>
      </c>
      <c r="E288" s="40">
        <v>594.36666666666667</v>
      </c>
      <c r="F288" s="40">
        <v>587.38333333333333</v>
      </c>
      <c r="G288" s="40">
        <v>581.76666666666665</v>
      </c>
      <c r="H288" s="40">
        <v>606.9666666666667</v>
      </c>
      <c r="I288" s="40">
        <v>612.58333333333348</v>
      </c>
      <c r="J288" s="40">
        <v>619.56666666666672</v>
      </c>
      <c r="K288" s="31">
        <v>605.6</v>
      </c>
      <c r="L288" s="31">
        <v>593</v>
      </c>
      <c r="M288" s="31">
        <v>2.6620300000000001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431.7</v>
      </c>
      <c r="D289" s="40">
        <v>429.2833333333333</v>
      </c>
      <c r="E289" s="40">
        <v>425.21666666666658</v>
      </c>
      <c r="F289" s="40">
        <v>418.73333333333329</v>
      </c>
      <c r="G289" s="40">
        <v>414.66666666666657</v>
      </c>
      <c r="H289" s="40">
        <v>435.76666666666659</v>
      </c>
      <c r="I289" s="40">
        <v>439.83333333333331</v>
      </c>
      <c r="J289" s="40">
        <v>446.31666666666661</v>
      </c>
      <c r="K289" s="31">
        <v>433.35</v>
      </c>
      <c r="L289" s="31">
        <v>422.8</v>
      </c>
      <c r="M289" s="31">
        <v>2.5726800000000001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1815.35</v>
      </c>
      <c r="D290" s="40">
        <v>1799.45</v>
      </c>
      <c r="E290" s="40">
        <v>1770.9</v>
      </c>
      <c r="F290" s="40">
        <v>1726.45</v>
      </c>
      <c r="G290" s="40">
        <v>1697.9</v>
      </c>
      <c r="H290" s="40">
        <v>1843.9</v>
      </c>
      <c r="I290" s="40">
        <v>1872.4499999999998</v>
      </c>
      <c r="J290" s="40">
        <v>1916.9</v>
      </c>
      <c r="K290" s="31">
        <v>1828</v>
      </c>
      <c r="L290" s="31">
        <v>1755</v>
      </c>
      <c r="M290" s="31">
        <v>152.49556999999999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84.7</v>
      </c>
      <c r="D291" s="40">
        <v>84.733333333333334</v>
      </c>
      <c r="E291" s="40">
        <v>83.966666666666669</v>
      </c>
      <c r="F291" s="40">
        <v>83.233333333333334</v>
      </c>
      <c r="G291" s="40">
        <v>82.466666666666669</v>
      </c>
      <c r="H291" s="40">
        <v>85.466666666666669</v>
      </c>
      <c r="I291" s="40">
        <v>86.233333333333348</v>
      </c>
      <c r="J291" s="40">
        <v>86.966666666666669</v>
      </c>
      <c r="K291" s="31">
        <v>85.5</v>
      </c>
      <c r="L291" s="31">
        <v>84</v>
      </c>
      <c r="M291" s="31">
        <v>55.301929999999999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4336.8</v>
      </c>
      <c r="D292" s="40">
        <v>4321.9666666666672</v>
      </c>
      <c r="E292" s="40">
        <v>4280.0833333333339</v>
      </c>
      <c r="F292" s="40">
        <v>4223.3666666666668</v>
      </c>
      <c r="G292" s="40">
        <v>4181.4833333333336</v>
      </c>
      <c r="H292" s="40">
        <v>4378.6833333333343</v>
      </c>
      <c r="I292" s="40">
        <v>4420.5666666666675</v>
      </c>
      <c r="J292" s="40">
        <v>4477.2833333333347</v>
      </c>
      <c r="K292" s="31">
        <v>4363.8500000000004</v>
      </c>
      <c r="L292" s="31">
        <v>4265.25</v>
      </c>
      <c r="M292" s="31">
        <v>2.6821299999999999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418.45</v>
      </c>
      <c r="D293" s="40">
        <v>420.63333333333338</v>
      </c>
      <c r="E293" s="40">
        <v>412.81666666666678</v>
      </c>
      <c r="F293" s="40">
        <v>407.18333333333339</v>
      </c>
      <c r="G293" s="40">
        <v>399.36666666666679</v>
      </c>
      <c r="H293" s="40">
        <v>426.26666666666677</v>
      </c>
      <c r="I293" s="40">
        <v>434.08333333333337</v>
      </c>
      <c r="J293" s="40">
        <v>439.71666666666675</v>
      </c>
      <c r="K293" s="31">
        <v>428.45</v>
      </c>
      <c r="L293" s="31">
        <v>415</v>
      </c>
      <c r="M293" s="31">
        <v>52.997280000000003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297.64999999999998</v>
      </c>
      <c r="D294" s="40">
        <v>299.48333333333335</v>
      </c>
      <c r="E294" s="40">
        <v>293.7166666666667</v>
      </c>
      <c r="F294" s="40">
        <v>289.78333333333336</v>
      </c>
      <c r="G294" s="40">
        <v>284.01666666666671</v>
      </c>
      <c r="H294" s="40">
        <v>303.41666666666669</v>
      </c>
      <c r="I294" s="40">
        <v>309.18333333333334</v>
      </c>
      <c r="J294" s="40">
        <v>313.11666666666667</v>
      </c>
      <c r="K294" s="31">
        <v>305.25</v>
      </c>
      <c r="L294" s="31">
        <v>295.55</v>
      </c>
      <c r="M294" s="31">
        <v>1.9453400000000001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7804.85</v>
      </c>
      <c r="D295" s="40">
        <v>7879.9333333333343</v>
      </c>
      <c r="E295" s="40">
        <v>7709.8166666666684</v>
      </c>
      <c r="F295" s="40">
        <v>7614.7833333333338</v>
      </c>
      <c r="G295" s="40">
        <v>7444.6666666666679</v>
      </c>
      <c r="H295" s="40">
        <v>7974.966666666669</v>
      </c>
      <c r="I295" s="40">
        <v>8145.0833333333339</v>
      </c>
      <c r="J295" s="40">
        <v>8240.1166666666686</v>
      </c>
      <c r="K295" s="31">
        <v>8050.05</v>
      </c>
      <c r="L295" s="31">
        <v>7784.9</v>
      </c>
      <c r="M295" s="31">
        <v>0.12157999999999999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5398.3</v>
      </c>
      <c r="D296" s="40">
        <v>5389.0999999999995</v>
      </c>
      <c r="E296" s="40">
        <v>5329.1999999999989</v>
      </c>
      <c r="F296" s="40">
        <v>5260.0999999999995</v>
      </c>
      <c r="G296" s="40">
        <v>5200.1999999999989</v>
      </c>
      <c r="H296" s="40">
        <v>5458.1999999999989</v>
      </c>
      <c r="I296" s="40">
        <v>5518.0999999999985</v>
      </c>
      <c r="J296" s="40">
        <v>5587.1999999999989</v>
      </c>
      <c r="K296" s="31">
        <v>5449</v>
      </c>
      <c r="L296" s="31">
        <v>5320</v>
      </c>
      <c r="M296" s="31">
        <v>1.88426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1666.55</v>
      </c>
      <c r="D297" s="40">
        <v>1673.0833333333333</v>
      </c>
      <c r="E297" s="40">
        <v>1651.4666666666665</v>
      </c>
      <c r="F297" s="40">
        <v>1636.3833333333332</v>
      </c>
      <c r="G297" s="40">
        <v>1614.7666666666664</v>
      </c>
      <c r="H297" s="40">
        <v>1688.1666666666665</v>
      </c>
      <c r="I297" s="40">
        <v>1709.7833333333333</v>
      </c>
      <c r="J297" s="40">
        <v>1724.8666666666666</v>
      </c>
      <c r="K297" s="31">
        <v>1694.7</v>
      </c>
      <c r="L297" s="31">
        <v>1658</v>
      </c>
      <c r="M297" s="31">
        <v>16.443919999999999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656.9</v>
      </c>
      <c r="D298" s="40">
        <v>660.3</v>
      </c>
      <c r="E298" s="40">
        <v>651.79999999999995</v>
      </c>
      <c r="F298" s="40">
        <v>646.70000000000005</v>
      </c>
      <c r="G298" s="40">
        <v>638.20000000000005</v>
      </c>
      <c r="H298" s="40">
        <v>665.39999999999986</v>
      </c>
      <c r="I298" s="40">
        <v>673.89999999999986</v>
      </c>
      <c r="J298" s="40">
        <v>678.99999999999977</v>
      </c>
      <c r="K298" s="31">
        <v>668.8</v>
      </c>
      <c r="L298" s="31">
        <v>655.20000000000005</v>
      </c>
      <c r="M298" s="31">
        <v>16.669370000000001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38.85</v>
      </c>
      <c r="D299" s="40">
        <v>38.933333333333337</v>
      </c>
      <c r="E299" s="40">
        <v>38.566666666666677</v>
      </c>
      <c r="F299" s="40">
        <v>38.283333333333339</v>
      </c>
      <c r="G299" s="40">
        <v>37.916666666666679</v>
      </c>
      <c r="H299" s="40">
        <v>39.216666666666676</v>
      </c>
      <c r="I299" s="40">
        <v>39.583333333333336</v>
      </c>
      <c r="J299" s="40">
        <v>39.866666666666674</v>
      </c>
      <c r="K299" s="31">
        <v>39.299999999999997</v>
      </c>
      <c r="L299" s="31">
        <v>38.65</v>
      </c>
      <c r="M299" s="31">
        <v>5.2763900000000001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2550.75</v>
      </c>
      <c r="D300" s="40">
        <v>2579.6666666666665</v>
      </c>
      <c r="E300" s="40">
        <v>2502.333333333333</v>
      </c>
      <c r="F300" s="40">
        <v>2453.9166666666665</v>
      </c>
      <c r="G300" s="40">
        <v>2376.583333333333</v>
      </c>
      <c r="H300" s="40">
        <v>2628.083333333333</v>
      </c>
      <c r="I300" s="40">
        <v>2705.4166666666661</v>
      </c>
      <c r="J300" s="40">
        <v>2753.833333333333</v>
      </c>
      <c r="K300" s="31">
        <v>2657</v>
      </c>
      <c r="L300" s="31">
        <v>2531.25</v>
      </c>
      <c r="M300" s="31">
        <v>3.74491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982.15</v>
      </c>
      <c r="D301" s="40">
        <v>981.81666666666661</v>
      </c>
      <c r="E301" s="40">
        <v>973.58333333333326</v>
      </c>
      <c r="F301" s="40">
        <v>965.01666666666665</v>
      </c>
      <c r="G301" s="40">
        <v>956.7833333333333</v>
      </c>
      <c r="H301" s="40">
        <v>990.38333333333321</v>
      </c>
      <c r="I301" s="40">
        <v>998.61666666666656</v>
      </c>
      <c r="J301" s="40">
        <v>1007.1833333333332</v>
      </c>
      <c r="K301" s="31">
        <v>990.05</v>
      </c>
      <c r="L301" s="31">
        <v>973.25</v>
      </c>
      <c r="M301" s="31">
        <v>16.160699999999999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3982.75</v>
      </c>
      <c r="D302" s="40">
        <v>4007</v>
      </c>
      <c r="E302" s="40">
        <v>3940.75</v>
      </c>
      <c r="F302" s="40">
        <v>3898.75</v>
      </c>
      <c r="G302" s="40">
        <v>3832.5</v>
      </c>
      <c r="H302" s="40">
        <v>4049</v>
      </c>
      <c r="I302" s="40">
        <v>4115.25</v>
      </c>
      <c r="J302" s="40">
        <v>4157.25</v>
      </c>
      <c r="K302" s="31">
        <v>4073.25</v>
      </c>
      <c r="L302" s="31">
        <v>3965</v>
      </c>
      <c r="M302" s="31">
        <v>0.42727999999999999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757.3</v>
      </c>
      <c r="D303" s="40">
        <v>763.75</v>
      </c>
      <c r="E303" s="40">
        <v>744.55</v>
      </c>
      <c r="F303" s="40">
        <v>731.8</v>
      </c>
      <c r="G303" s="40">
        <v>712.59999999999991</v>
      </c>
      <c r="H303" s="40">
        <v>776.5</v>
      </c>
      <c r="I303" s="40">
        <v>795.7</v>
      </c>
      <c r="J303" s="40">
        <v>808.45</v>
      </c>
      <c r="K303" s="31">
        <v>782.95</v>
      </c>
      <c r="L303" s="31">
        <v>751</v>
      </c>
      <c r="M303" s="31">
        <v>0.30589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46.35</v>
      </c>
      <c r="D304" s="40">
        <v>46.433333333333337</v>
      </c>
      <c r="E304" s="40">
        <v>45.916666666666671</v>
      </c>
      <c r="F304" s="40">
        <v>45.483333333333334</v>
      </c>
      <c r="G304" s="40">
        <v>44.966666666666669</v>
      </c>
      <c r="H304" s="40">
        <v>46.866666666666674</v>
      </c>
      <c r="I304" s="40">
        <v>47.38333333333334</v>
      </c>
      <c r="J304" s="40">
        <v>47.816666666666677</v>
      </c>
      <c r="K304" s="31">
        <v>46.95</v>
      </c>
      <c r="L304" s="31">
        <v>46</v>
      </c>
      <c r="M304" s="31">
        <v>14.18698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169.35</v>
      </c>
      <c r="D305" s="40">
        <v>170.75</v>
      </c>
      <c r="E305" s="40">
        <v>167.6</v>
      </c>
      <c r="F305" s="40">
        <v>165.85</v>
      </c>
      <c r="G305" s="40">
        <v>162.69999999999999</v>
      </c>
      <c r="H305" s="40">
        <v>172.5</v>
      </c>
      <c r="I305" s="40">
        <v>175.64999999999998</v>
      </c>
      <c r="J305" s="40">
        <v>177.4</v>
      </c>
      <c r="K305" s="31">
        <v>173.9</v>
      </c>
      <c r="L305" s="31">
        <v>169</v>
      </c>
      <c r="M305" s="31">
        <v>5.4678800000000001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80240</v>
      </c>
      <c r="D306" s="40">
        <v>80493.21666666666</v>
      </c>
      <c r="E306" s="40">
        <v>79556.783333333326</v>
      </c>
      <c r="F306" s="40">
        <v>78873.566666666666</v>
      </c>
      <c r="G306" s="40">
        <v>77937.133333333331</v>
      </c>
      <c r="H306" s="40">
        <v>81176.43333333332</v>
      </c>
      <c r="I306" s="40">
        <v>82112.86666666664</v>
      </c>
      <c r="J306" s="40">
        <v>82796.083333333314</v>
      </c>
      <c r="K306" s="31">
        <v>81429.649999999994</v>
      </c>
      <c r="L306" s="31">
        <v>79810</v>
      </c>
      <c r="M306" s="31">
        <v>9.4130000000000005E-2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1176.9000000000001</v>
      </c>
      <c r="D307" s="40">
        <v>1177.2500000000002</v>
      </c>
      <c r="E307" s="40">
        <v>1165.0500000000004</v>
      </c>
      <c r="F307" s="40">
        <v>1153.2000000000003</v>
      </c>
      <c r="G307" s="40">
        <v>1141.0000000000005</v>
      </c>
      <c r="H307" s="40">
        <v>1189.1000000000004</v>
      </c>
      <c r="I307" s="40">
        <v>1201.3000000000002</v>
      </c>
      <c r="J307" s="40">
        <v>1213.1500000000003</v>
      </c>
      <c r="K307" s="31">
        <v>1189.45</v>
      </c>
      <c r="L307" s="31">
        <v>1165.4000000000001</v>
      </c>
      <c r="M307" s="31">
        <v>2.0091399999999999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4537.7</v>
      </c>
      <c r="D308" s="40">
        <v>4553.2</v>
      </c>
      <c r="E308" s="40">
        <v>4519.5</v>
      </c>
      <c r="F308" s="40">
        <v>4501.3</v>
      </c>
      <c r="G308" s="40">
        <v>4467.6000000000004</v>
      </c>
      <c r="H308" s="40">
        <v>4571.3999999999996</v>
      </c>
      <c r="I308" s="40">
        <v>4605.0999999999985</v>
      </c>
      <c r="J308" s="40">
        <v>4623.2999999999993</v>
      </c>
      <c r="K308" s="31">
        <v>4586.8999999999996</v>
      </c>
      <c r="L308" s="31">
        <v>4535</v>
      </c>
      <c r="M308" s="31">
        <v>3.9300000000000002E-2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310.60000000000002</v>
      </c>
      <c r="D309" s="40">
        <v>312.36666666666667</v>
      </c>
      <c r="E309" s="40">
        <v>308.33333333333337</v>
      </c>
      <c r="F309" s="40">
        <v>306.06666666666672</v>
      </c>
      <c r="G309" s="40">
        <v>302.03333333333342</v>
      </c>
      <c r="H309" s="40">
        <v>314.63333333333333</v>
      </c>
      <c r="I309" s="40">
        <v>318.66666666666663</v>
      </c>
      <c r="J309" s="40">
        <v>320.93333333333328</v>
      </c>
      <c r="K309" s="31">
        <v>316.39999999999998</v>
      </c>
      <c r="L309" s="31">
        <v>310.10000000000002</v>
      </c>
      <c r="M309" s="31">
        <v>1.2225600000000001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168.1</v>
      </c>
      <c r="D310" s="40">
        <v>168.16666666666666</v>
      </c>
      <c r="E310" s="40">
        <v>165.48333333333332</v>
      </c>
      <c r="F310" s="40">
        <v>162.86666666666667</v>
      </c>
      <c r="G310" s="40">
        <v>160.18333333333334</v>
      </c>
      <c r="H310" s="40">
        <v>170.7833333333333</v>
      </c>
      <c r="I310" s="40">
        <v>173.46666666666664</v>
      </c>
      <c r="J310" s="40">
        <v>176.08333333333329</v>
      </c>
      <c r="K310" s="31">
        <v>170.85</v>
      </c>
      <c r="L310" s="31">
        <v>165.55</v>
      </c>
      <c r="M310" s="31">
        <v>45.822009999999999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754.75</v>
      </c>
      <c r="D311" s="40">
        <v>753.85</v>
      </c>
      <c r="E311" s="40">
        <v>749.90000000000009</v>
      </c>
      <c r="F311" s="40">
        <v>745.05000000000007</v>
      </c>
      <c r="G311" s="40">
        <v>741.10000000000014</v>
      </c>
      <c r="H311" s="40">
        <v>758.7</v>
      </c>
      <c r="I311" s="40">
        <v>762.65000000000009</v>
      </c>
      <c r="J311" s="40">
        <v>767.5</v>
      </c>
      <c r="K311" s="31">
        <v>757.8</v>
      </c>
      <c r="L311" s="31">
        <v>749</v>
      </c>
      <c r="M311" s="31">
        <v>23.80939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219.8</v>
      </c>
      <c r="D312" s="40">
        <v>221.61666666666667</v>
      </c>
      <c r="E312" s="40">
        <v>217.23333333333335</v>
      </c>
      <c r="F312" s="40">
        <v>214.66666666666669</v>
      </c>
      <c r="G312" s="40">
        <v>210.28333333333336</v>
      </c>
      <c r="H312" s="40">
        <v>224.18333333333334</v>
      </c>
      <c r="I312" s="40">
        <v>228.56666666666666</v>
      </c>
      <c r="J312" s="40">
        <v>231.13333333333333</v>
      </c>
      <c r="K312" s="31">
        <v>226</v>
      </c>
      <c r="L312" s="31">
        <v>219.05</v>
      </c>
      <c r="M312" s="31">
        <v>7.6562799999999998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237.6</v>
      </c>
      <c r="D313" s="40">
        <v>241.65</v>
      </c>
      <c r="E313" s="40">
        <v>228.55</v>
      </c>
      <c r="F313" s="40">
        <v>219.5</v>
      </c>
      <c r="G313" s="40">
        <v>206.4</v>
      </c>
      <c r="H313" s="40">
        <v>250.70000000000002</v>
      </c>
      <c r="I313" s="40">
        <v>263.79999999999995</v>
      </c>
      <c r="J313" s="40">
        <v>272.85000000000002</v>
      </c>
      <c r="K313" s="31">
        <v>254.75</v>
      </c>
      <c r="L313" s="31">
        <v>232.6</v>
      </c>
      <c r="M313" s="31">
        <v>26.578479999999999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733.2</v>
      </c>
      <c r="D314" s="40">
        <v>725.5333333333333</v>
      </c>
      <c r="E314" s="40">
        <v>714.56666666666661</v>
      </c>
      <c r="F314" s="40">
        <v>695.93333333333328</v>
      </c>
      <c r="G314" s="40">
        <v>684.96666666666658</v>
      </c>
      <c r="H314" s="40">
        <v>744.16666666666663</v>
      </c>
      <c r="I314" s="40">
        <v>755.13333333333333</v>
      </c>
      <c r="J314" s="40">
        <v>773.76666666666665</v>
      </c>
      <c r="K314" s="31">
        <v>736.5</v>
      </c>
      <c r="L314" s="31">
        <v>706.9</v>
      </c>
      <c r="M314" s="31">
        <v>2.12738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164.8</v>
      </c>
      <c r="D315" s="40">
        <v>164.23333333333335</v>
      </c>
      <c r="E315" s="40">
        <v>162.4666666666667</v>
      </c>
      <c r="F315" s="40">
        <v>160.13333333333335</v>
      </c>
      <c r="G315" s="40">
        <v>158.3666666666667</v>
      </c>
      <c r="H315" s="40">
        <v>166.56666666666669</v>
      </c>
      <c r="I315" s="40">
        <v>168.33333333333334</v>
      </c>
      <c r="J315" s="40">
        <v>170.66666666666669</v>
      </c>
      <c r="K315" s="31">
        <v>166</v>
      </c>
      <c r="L315" s="31">
        <v>161.9</v>
      </c>
      <c r="M315" s="31">
        <v>32.810169999999999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42.8</v>
      </c>
      <c r="D316" s="40">
        <v>42.9</v>
      </c>
      <c r="E316" s="40">
        <v>42.449999999999996</v>
      </c>
      <c r="F316" s="40">
        <v>42.099999999999994</v>
      </c>
      <c r="G316" s="40">
        <v>41.649999999999991</v>
      </c>
      <c r="H316" s="40">
        <v>43.25</v>
      </c>
      <c r="I316" s="40">
        <v>43.7</v>
      </c>
      <c r="J316" s="40">
        <v>44.050000000000004</v>
      </c>
      <c r="K316" s="31">
        <v>43.35</v>
      </c>
      <c r="L316" s="31">
        <v>42.55</v>
      </c>
      <c r="M316" s="31">
        <v>5.3949600000000002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560.95000000000005</v>
      </c>
      <c r="D317" s="40">
        <v>558.18333333333339</v>
      </c>
      <c r="E317" s="40">
        <v>553.61666666666679</v>
      </c>
      <c r="F317" s="40">
        <v>546.28333333333342</v>
      </c>
      <c r="G317" s="40">
        <v>541.71666666666681</v>
      </c>
      <c r="H317" s="40">
        <v>565.51666666666677</v>
      </c>
      <c r="I317" s="40">
        <v>570.08333333333337</v>
      </c>
      <c r="J317" s="40">
        <v>577.41666666666674</v>
      </c>
      <c r="K317" s="31">
        <v>562.75</v>
      </c>
      <c r="L317" s="31">
        <v>550.85</v>
      </c>
      <c r="M317" s="31">
        <v>20.923870000000001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6781.25</v>
      </c>
      <c r="D318" s="40">
        <v>6798.5333333333328</v>
      </c>
      <c r="E318" s="40">
        <v>6738.7166666666653</v>
      </c>
      <c r="F318" s="40">
        <v>6696.1833333333325</v>
      </c>
      <c r="G318" s="40">
        <v>6636.366666666665</v>
      </c>
      <c r="H318" s="40">
        <v>6841.0666666666657</v>
      </c>
      <c r="I318" s="40">
        <v>6900.8833333333332</v>
      </c>
      <c r="J318" s="40">
        <v>6943.4166666666661</v>
      </c>
      <c r="K318" s="31">
        <v>6858.35</v>
      </c>
      <c r="L318" s="31">
        <v>6756</v>
      </c>
      <c r="M318" s="31">
        <v>8.4776699999999998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1089.5999999999999</v>
      </c>
      <c r="D319" s="40">
        <v>1089.6166666666666</v>
      </c>
      <c r="E319" s="40">
        <v>1074.2333333333331</v>
      </c>
      <c r="F319" s="40">
        <v>1058.8666666666666</v>
      </c>
      <c r="G319" s="40">
        <v>1043.4833333333331</v>
      </c>
      <c r="H319" s="40">
        <v>1104.9833333333331</v>
      </c>
      <c r="I319" s="40">
        <v>1120.3666666666668</v>
      </c>
      <c r="J319" s="40">
        <v>1135.7333333333331</v>
      </c>
      <c r="K319" s="31">
        <v>1105</v>
      </c>
      <c r="L319" s="31">
        <v>1074.25</v>
      </c>
      <c r="M319" s="31">
        <v>8.3319200000000002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384.95</v>
      </c>
      <c r="D320" s="40">
        <v>383.11666666666662</v>
      </c>
      <c r="E320" s="40">
        <v>379.63333333333321</v>
      </c>
      <c r="F320" s="40">
        <v>374.31666666666661</v>
      </c>
      <c r="G320" s="40">
        <v>370.8333333333332</v>
      </c>
      <c r="H320" s="40">
        <v>388.43333333333322</v>
      </c>
      <c r="I320" s="40">
        <v>391.91666666666669</v>
      </c>
      <c r="J320" s="40">
        <v>397.23333333333323</v>
      </c>
      <c r="K320" s="31">
        <v>386.6</v>
      </c>
      <c r="L320" s="31">
        <v>377.8</v>
      </c>
      <c r="M320" s="31">
        <v>5.7822100000000001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242.85</v>
      </c>
      <c r="D321" s="40">
        <v>244.56666666666669</v>
      </c>
      <c r="E321" s="40">
        <v>240.13333333333338</v>
      </c>
      <c r="F321" s="40">
        <v>237.41666666666669</v>
      </c>
      <c r="G321" s="40">
        <v>232.98333333333338</v>
      </c>
      <c r="H321" s="40">
        <v>247.28333333333339</v>
      </c>
      <c r="I321" s="40">
        <v>251.71666666666673</v>
      </c>
      <c r="J321" s="40">
        <v>254.43333333333339</v>
      </c>
      <c r="K321" s="31">
        <v>249</v>
      </c>
      <c r="L321" s="31">
        <v>241.85</v>
      </c>
      <c r="M321" s="31">
        <v>3.21976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2929.25</v>
      </c>
      <c r="D322" s="40">
        <v>2914.4666666666667</v>
      </c>
      <c r="E322" s="40">
        <v>2877.7833333333333</v>
      </c>
      <c r="F322" s="40">
        <v>2826.3166666666666</v>
      </c>
      <c r="G322" s="40">
        <v>2789.6333333333332</v>
      </c>
      <c r="H322" s="40">
        <v>2965.9333333333334</v>
      </c>
      <c r="I322" s="40">
        <v>3002.6166666666668</v>
      </c>
      <c r="J322" s="40">
        <v>3054.0833333333335</v>
      </c>
      <c r="K322" s="31">
        <v>2951.15</v>
      </c>
      <c r="L322" s="31">
        <v>2863</v>
      </c>
      <c r="M322" s="31">
        <v>1.4359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3750.1</v>
      </c>
      <c r="D323" s="40">
        <v>3768.0166666666664</v>
      </c>
      <c r="E323" s="40">
        <v>3719.4333333333329</v>
      </c>
      <c r="F323" s="40">
        <v>3688.7666666666664</v>
      </c>
      <c r="G323" s="40">
        <v>3640.1833333333329</v>
      </c>
      <c r="H323" s="40">
        <v>3798.6833333333329</v>
      </c>
      <c r="I323" s="40">
        <v>3847.2666666666669</v>
      </c>
      <c r="J323" s="40">
        <v>3877.9333333333329</v>
      </c>
      <c r="K323" s="31">
        <v>3816.6</v>
      </c>
      <c r="L323" s="31">
        <v>3737.35</v>
      </c>
      <c r="M323" s="31">
        <v>7.2297099999999999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124.85</v>
      </c>
      <c r="D324" s="40">
        <v>125.14999999999999</v>
      </c>
      <c r="E324" s="40">
        <v>124.19999999999999</v>
      </c>
      <c r="F324" s="40">
        <v>123.55</v>
      </c>
      <c r="G324" s="40">
        <v>122.6</v>
      </c>
      <c r="H324" s="40">
        <v>125.79999999999998</v>
      </c>
      <c r="I324" s="40">
        <v>126.75</v>
      </c>
      <c r="J324" s="40">
        <v>127.39999999999998</v>
      </c>
      <c r="K324" s="31">
        <v>126.1</v>
      </c>
      <c r="L324" s="31">
        <v>124.5</v>
      </c>
      <c r="M324" s="31">
        <v>1.1121700000000001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695.65</v>
      </c>
      <c r="D325" s="40">
        <v>697.4</v>
      </c>
      <c r="E325" s="40">
        <v>689.25</v>
      </c>
      <c r="F325" s="40">
        <v>682.85</v>
      </c>
      <c r="G325" s="40">
        <v>674.7</v>
      </c>
      <c r="H325" s="40">
        <v>703.8</v>
      </c>
      <c r="I325" s="40">
        <v>711.94999999999982</v>
      </c>
      <c r="J325" s="40">
        <v>718.34999999999991</v>
      </c>
      <c r="K325" s="31">
        <v>705.55</v>
      </c>
      <c r="L325" s="31">
        <v>691</v>
      </c>
      <c r="M325" s="31">
        <v>1.3898900000000001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183.8</v>
      </c>
      <c r="D326" s="40">
        <v>184.29999999999998</v>
      </c>
      <c r="E326" s="40">
        <v>182.99999999999997</v>
      </c>
      <c r="F326" s="40">
        <v>182.2</v>
      </c>
      <c r="G326" s="40">
        <v>180.89999999999998</v>
      </c>
      <c r="H326" s="40">
        <v>185.09999999999997</v>
      </c>
      <c r="I326" s="40">
        <v>186.39999999999998</v>
      </c>
      <c r="J326" s="40">
        <v>187.19999999999996</v>
      </c>
      <c r="K326" s="31">
        <v>185.6</v>
      </c>
      <c r="L326" s="31">
        <v>183.5</v>
      </c>
      <c r="M326" s="31">
        <v>1.2613399999999999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802.9</v>
      </c>
      <c r="D327" s="40">
        <v>807.2833333333333</v>
      </c>
      <c r="E327" s="40">
        <v>795.66666666666663</v>
      </c>
      <c r="F327" s="40">
        <v>788.43333333333328</v>
      </c>
      <c r="G327" s="40">
        <v>776.81666666666661</v>
      </c>
      <c r="H327" s="40">
        <v>814.51666666666665</v>
      </c>
      <c r="I327" s="40">
        <v>826.13333333333344</v>
      </c>
      <c r="J327" s="40">
        <v>833.36666666666667</v>
      </c>
      <c r="K327" s="31">
        <v>818.9</v>
      </c>
      <c r="L327" s="31">
        <v>800.05</v>
      </c>
      <c r="M327" s="31">
        <v>2.4117000000000002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2958.3</v>
      </c>
      <c r="D328" s="40">
        <v>2962.7666666666664</v>
      </c>
      <c r="E328" s="40">
        <v>2928.5333333333328</v>
      </c>
      <c r="F328" s="40">
        <v>2898.7666666666664</v>
      </c>
      <c r="G328" s="40">
        <v>2864.5333333333328</v>
      </c>
      <c r="H328" s="40">
        <v>2992.5333333333328</v>
      </c>
      <c r="I328" s="40">
        <v>3026.7666666666664</v>
      </c>
      <c r="J328" s="40">
        <v>3056.5333333333328</v>
      </c>
      <c r="K328" s="31">
        <v>2997</v>
      </c>
      <c r="L328" s="31">
        <v>2933</v>
      </c>
      <c r="M328" s="31">
        <v>4.8956900000000001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1627.8</v>
      </c>
      <c r="D329" s="40">
        <v>1637.2333333333333</v>
      </c>
      <c r="E329" s="40">
        <v>1607.5666666666666</v>
      </c>
      <c r="F329" s="40">
        <v>1587.3333333333333</v>
      </c>
      <c r="G329" s="40">
        <v>1557.6666666666665</v>
      </c>
      <c r="H329" s="40">
        <v>1657.4666666666667</v>
      </c>
      <c r="I329" s="40">
        <v>1687.1333333333332</v>
      </c>
      <c r="J329" s="40">
        <v>1707.3666666666668</v>
      </c>
      <c r="K329" s="31">
        <v>1666.9</v>
      </c>
      <c r="L329" s="31">
        <v>1617</v>
      </c>
      <c r="M329" s="31">
        <v>5.8256500000000004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1544.95</v>
      </c>
      <c r="D330" s="40">
        <v>1544.4833333333333</v>
      </c>
      <c r="E330" s="40">
        <v>1524.0166666666667</v>
      </c>
      <c r="F330" s="40">
        <v>1503.0833333333333</v>
      </c>
      <c r="G330" s="40">
        <v>1482.6166666666666</v>
      </c>
      <c r="H330" s="40">
        <v>1565.4166666666667</v>
      </c>
      <c r="I330" s="40">
        <v>1585.8833333333334</v>
      </c>
      <c r="J330" s="40">
        <v>1606.8166666666668</v>
      </c>
      <c r="K330" s="31">
        <v>1564.95</v>
      </c>
      <c r="L330" s="31">
        <v>1523.55</v>
      </c>
      <c r="M330" s="31">
        <v>7.3840199999999996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974.4</v>
      </c>
      <c r="D331" s="40">
        <v>978.0333333333333</v>
      </c>
      <c r="E331" s="40">
        <v>967.46666666666658</v>
      </c>
      <c r="F331" s="40">
        <v>960.5333333333333</v>
      </c>
      <c r="G331" s="40">
        <v>949.96666666666658</v>
      </c>
      <c r="H331" s="40">
        <v>984.96666666666658</v>
      </c>
      <c r="I331" s="40">
        <v>995.53333333333319</v>
      </c>
      <c r="J331" s="40">
        <v>1002.4666666666666</v>
      </c>
      <c r="K331" s="31">
        <v>988.6</v>
      </c>
      <c r="L331" s="31">
        <v>971.1</v>
      </c>
      <c r="M331" s="31">
        <v>1.14906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43.85</v>
      </c>
      <c r="D332" s="40">
        <v>44</v>
      </c>
      <c r="E332" s="40">
        <v>43.6</v>
      </c>
      <c r="F332" s="40">
        <v>43.35</v>
      </c>
      <c r="G332" s="40">
        <v>42.95</v>
      </c>
      <c r="H332" s="40">
        <v>44.25</v>
      </c>
      <c r="I332" s="40">
        <v>44.650000000000006</v>
      </c>
      <c r="J332" s="40">
        <v>44.9</v>
      </c>
      <c r="K332" s="31">
        <v>44.4</v>
      </c>
      <c r="L332" s="31">
        <v>43.75</v>
      </c>
      <c r="M332" s="31">
        <v>23.517029999999998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76.95</v>
      </c>
      <c r="D333" s="40">
        <v>77.233333333333334</v>
      </c>
      <c r="E333" s="40">
        <v>75.566666666666663</v>
      </c>
      <c r="F333" s="40">
        <v>74.183333333333323</v>
      </c>
      <c r="G333" s="40">
        <v>72.516666666666652</v>
      </c>
      <c r="H333" s="40">
        <v>78.616666666666674</v>
      </c>
      <c r="I333" s="40">
        <v>80.283333333333331</v>
      </c>
      <c r="J333" s="40">
        <v>81.666666666666686</v>
      </c>
      <c r="K333" s="31">
        <v>78.900000000000006</v>
      </c>
      <c r="L333" s="31">
        <v>75.849999999999994</v>
      </c>
      <c r="M333" s="31">
        <v>24.48115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594.20000000000005</v>
      </c>
      <c r="D334" s="40">
        <v>591.53333333333342</v>
      </c>
      <c r="E334" s="40">
        <v>585.11666666666679</v>
      </c>
      <c r="F334" s="40">
        <v>576.03333333333342</v>
      </c>
      <c r="G334" s="40">
        <v>569.61666666666679</v>
      </c>
      <c r="H334" s="40">
        <v>600.61666666666679</v>
      </c>
      <c r="I334" s="40">
        <v>607.03333333333353</v>
      </c>
      <c r="J334" s="40">
        <v>616.11666666666679</v>
      </c>
      <c r="K334" s="31">
        <v>597.95000000000005</v>
      </c>
      <c r="L334" s="31">
        <v>582.45000000000005</v>
      </c>
      <c r="M334" s="31">
        <v>0.21235999999999999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27.5</v>
      </c>
      <c r="D335" s="40">
        <v>27.45</v>
      </c>
      <c r="E335" s="40">
        <v>27.299999999999997</v>
      </c>
      <c r="F335" s="40">
        <v>27.099999999999998</v>
      </c>
      <c r="G335" s="40">
        <v>26.949999999999996</v>
      </c>
      <c r="H335" s="40">
        <v>27.65</v>
      </c>
      <c r="I335" s="40">
        <v>27.799999999999997</v>
      </c>
      <c r="J335" s="40">
        <v>28</v>
      </c>
      <c r="K335" s="31">
        <v>27.6</v>
      </c>
      <c r="L335" s="31">
        <v>27.25</v>
      </c>
      <c r="M335" s="31">
        <v>20.15915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52.5</v>
      </c>
      <c r="D336" s="40">
        <v>52.383333333333333</v>
      </c>
      <c r="E336" s="40">
        <v>51.966666666666669</v>
      </c>
      <c r="F336" s="40">
        <v>51.433333333333337</v>
      </c>
      <c r="G336" s="40">
        <v>51.016666666666673</v>
      </c>
      <c r="H336" s="40">
        <v>52.916666666666664</v>
      </c>
      <c r="I336" s="40">
        <v>53.333333333333336</v>
      </c>
      <c r="J336" s="40">
        <v>53.86666666666666</v>
      </c>
      <c r="K336" s="31">
        <v>52.8</v>
      </c>
      <c r="L336" s="31">
        <v>51.85</v>
      </c>
      <c r="M336" s="31">
        <v>12.40387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152.25</v>
      </c>
      <c r="D337" s="40">
        <v>152.03333333333333</v>
      </c>
      <c r="E337" s="40">
        <v>151.16666666666666</v>
      </c>
      <c r="F337" s="40">
        <v>150.08333333333331</v>
      </c>
      <c r="G337" s="40">
        <v>149.21666666666664</v>
      </c>
      <c r="H337" s="40">
        <v>153.11666666666667</v>
      </c>
      <c r="I337" s="40">
        <v>153.98333333333335</v>
      </c>
      <c r="J337" s="40">
        <v>155.06666666666669</v>
      </c>
      <c r="K337" s="31">
        <v>152.9</v>
      </c>
      <c r="L337" s="31">
        <v>150.94999999999999</v>
      </c>
      <c r="M337" s="31">
        <v>55.317439999999998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277.5</v>
      </c>
      <c r="D338" s="40">
        <v>275.81666666666666</v>
      </c>
      <c r="E338" s="40">
        <v>272.63333333333333</v>
      </c>
      <c r="F338" s="40">
        <v>267.76666666666665</v>
      </c>
      <c r="G338" s="40">
        <v>264.58333333333331</v>
      </c>
      <c r="H338" s="40">
        <v>280.68333333333334</v>
      </c>
      <c r="I338" s="40">
        <v>283.86666666666662</v>
      </c>
      <c r="J338" s="40">
        <v>288.73333333333335</v>
      </c>
      <c r="K338" s="31">
        <v>279</v>
      </c>
      <c r="L338" s="31">
        <v>270.95</v>
      </c>
      <c r="M338" s="31">
        <v>11.345940000000001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114.05</v>
      </c>
      <c r="D339" s="40">
        <v>113.68333333333332</v>
      </c>
      <c r="E339" s="40">
        <v>112.76666666666665</v>
      </c>
      <c r="F339" s="40">
        <v>111.48333333333333</v>
      </c>
      <c r="G339" s="40">
        <v>110.56666666666666</v>
      </c>
      <c r="H339" s="40">
        <v>114.96666666666664</v>
      </c>
      <c r="I339" s="40">
        <v>115.8833333333333</v>
      </c>
      <c r="J339" s="40">
        <v>117.16666666666663</v>
      </c>
      <c r="K339" s="31">
        <v>114.6</v>
      </c>
      <c r="L339" s="31">
        <v>112.4</v>
      </c>
      <c r="M339" s="31">
        <v>105.08654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525.85</v>
      </c>
      <c r="D340" s="40">
        <v>524.0333333333333</v>
      </c>
      <c r="E340" s="40">
        <v>518.06666666666661</v>
      </c>
      <c r="F340" s="40">
        <v>510.2833333333333</v>
      </c>
      <c r="G340" s="40">
        <v>504.31666666666661</v>
      </c>
      <c r="H340" s="40">
        <v>531.81666666666661</v>
      </c>
      <c r="I340" s="40">
        <v>537.7833333333333</v>
      </c>
      <c r="J340" s="40">
        <v>545.56666666666661</v>
      </c>
      <c r="K340" s="31">
        <v>530</v>
      </c>
      <c r="L340" s="31">
        <v>516.25</v>
      </c>
      <c r="M340" s="31">
        <v>0.53581999999999996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96.4</v>
      </c>
      <c r="D341" s="40">
        <v>96.850000000000009</v>
      </c>
      <c r="E341" s="40">
        <v>94.500000000000014</v>
      </c>
      <c r="F341" s="40">
        <v>92.600000000000009</v>
      </c>
      <c r="G341" s="40">
        <v>90.250000000000014</v>
      </c>
      <c r="H341" s="40">
        <v>98.750000000000014</v>
      </c>
      <c r="I341" s="40">
        <v>101.10000000000001</v>
      </c>
      <c r="J341" s="40">
        <v>103.00000000000001</v>
      </c>
      <c r="K341" s="31">
        <v>99.2</v>
      </c>
      <c r="L341" s="31">
        <v>94.95</v>
      </c>
      <c r="M341" s="31">
        <v>343.69715000000002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54.75</v>
      </c>
      <c r="D342" s="40">
        <v>55.016666666666673</v>
      </c>
      <c r="E342" s="40">
        <v>54.283333333333346</v>
      </c>
      <c r="F342" s="40">
        <v>53.81666666666667</v>
      </c>
      <c r="G342" s="40">
        <v>53.083333333333343</v>
      </c>
      <c r="H342" s="40">
        <v>55.483333333333348</v>
      </c>
      <c r="I342" s="40">
        <v>56.216666666666683</v>
      </c>
      <c r="J342" s="40">
        <v>56.683333333333351</v>
      </c>
      <c r="K342" s="31">
        <v>55.75</v>
      </c>
      <c r="L342" s="31">
        <v>54.55</v>
      </c>
      <c r="M342" s="31">
        <v>3.8975300000000002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4008.05</v>
      </c>
      <c r="D343" s="40">
        <v>4034.3666666666668</v>
      </c>
      <c r="E343" s="40">
        <v>3933.7333333333336</v>
      </c>
      <c r="F343" s="40">
        <v>3859.416666666667</v>
      </c>
      <c r="G343" s="40">
        <v>3758.7833333333338</v>
      </c>
      <c r="H343" s="40">
        <v>4108.6833333333334</v>
      </c>
      <c r="I343" s="40">
        <v>4209.3166666666666</v>
      </c>
      <c r="J343" s="40">
        <v>4283.6333333333332</v>
      </c>
      <c r="K343" s="31">
        <v>4135</v>
      </c>
      <c r="L343" s="31">
        <v>3960.05</v>
      </c>
      <c r="M343" s="31">
        <v>4.2356699999999998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19839.599999999999</v>
      </c>
      <c r="D344" s="40">
        <v>20051.533333333333</v>
      </c>
      <c r="E344" s="40">
        <v>19573.066666666666</v>
      </c>
      <c r="F344" s="40">
        <v>19306.533333333333</v>
      </c>
      <c r="G344" s="40">
        <v>18828.066666666666</v>
      </c>
      <c r="H344" s="40">
        <v>20318.066666666666</v>
      </c>
      <c r="I344" s="40">
        <v>20796.533333333333</v>
      </c>
      <c r="J344" s="40">
        <v>21063.066666666666</v>
      </c>
      <c r="K344" s="31">
        <v>20530</v>
      </c>
      <c r="L344" s="31">
        <v>19785</v>
      </c>
      <c r="M344" s="31">
        <v>1.72373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50.8</v>
      </c>
      <c r="D345" s="40">
        <v>51.316666666666663</v>
      </c>
      <c r="E345" s="40">
        <v>50.083333333333329</v>
      </c>
      <c r="F345" s="40">
        <v>49.366666666666667</v>
      </c>
      <c r="G345" s="40">
        <v>48.133333333333333</v>
      </c>
      <c r="H345" s="40">
        <v>52.033333333333324</v>
      </c>
      <c r="I345" s="40">
        <v>53.266666666666659</v>
      </c>
      <c r="J345" s="40">
        <v>53.98333333333332</v>
      </c>
      <c r="K345" s="31">
        <v>52.55</v>
      </c>
      <c r="L345" s="31">
        <v>50.6</v>
      </c>
      <c r="M345" s="31">
        <v>10.005559999999999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2852.9</v>
      </c>
      <c r="D346" s="40">
        <v>2845.2833333333333</v>
      </c>
      <c r="E346" s="40">
        <v>2802.6166666666668</v>
      </c>
      <c r="F346" s="40">
        <v>2752.3333333333335</v>
      </c>
      <c r="G346" s="40">
        <v>2709.666666666667</v>
      </c>
      <c r="H346" s="40">
        <v>2895.5666666666666</v>
      </c>
      <c r="I346" s="40">
        <v>2938.2333333333336</v>
      </c>
      <c r="J346" s="40">
        <v>2988.5166666666664</v>
      </c>
      <c r="K346" s="31">
        <v>2887.95</v>
      </c>
      <c r="L346" s="31">
        <v>2795</v>
      </c>
      <c r="M346" s="31">
        <v>0.1041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435.8</v>
      </c>
      <c r="D347" s="40">
        <v>429.4666666666667</v>
      </c>
      <c r="E347" s="40">
        <v>419.93333333333339</v>
      </c>
      <c r="F347" s="40">
        <v>404.06666666666672</v>
      </c>
      <c r="G347" s="40">
        <v>394.53333333333342</v>
      </c>
      <c r="H347" s="40">
        <v>445.33333333333337</v>
      </c>
      <c r="I347" s="40">
        <v>454.86666666666667</v>
      </c>
      <c r="J347" s="40">
        <v>470.73333333333335</v>
      </c>
      <c r="K347" s="31">
        <v>439</v>
      </c>
      <c r="L347" s="31">
        <v>413.6</v>
      </c>
      <c r="M347" s="31">
        <v>32.058590000000002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774.2</v>
      </c>
      <c r="D348" s="40">
        <v>779.48333333333323</v>
      </c>
      <c r="E348" s="40">
        <v>763.21666666666647</v>
      </c>
      <c r="F348" s="40">
        <v>752.23333333333323</v>
      </c>
      <c r="G348" s="40">
        <v>735.96666666666647</v>
      </c>
      <c r="H348" s="40">
        <v>790.46666666666647</v>
      </c>
      <c r="I348" s="40">
        <v>806.73333333333312</v>
      </c>
      <c r="J348" s="40">
        <v>817.71666666666647</v>
      </c>
      <c r="K348" s="31">
        <v>795.75</v>
      </c>
      <c r="L348" s="31">
        <v>768.5</v>
      </c>
      <c r="M348" s="31">
        <v>7.2645099999999996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118.95</v>
      </c>
      <c r="D349" s="40">
        <v>118.64999999999999</v>
      </c>
      <c r="E349" s="40">
        <v>117.79999999999998</v>
      </c>
      <c r="F349" s="40">
        <v>116.64999999999999</v>
      </c>
      <c r="G349" s="40">
        <v>115.79999999999998</v>
      </c>
      <c r="H349" s="40">
        <v>119.79999999999998</v>
      </c>
      <c r="I349" s="40">
        <v>120.64999999999998</v>
      </c>
      <c r="J349" s="40">
        <v>121.79999999999998</v>
      </c>
      <c r="K349" s="31">
        <v>119.5</v>
      </c>
      <c r="L349" s="31">
        <v>117.5</v>
      </c>
      <c r="M349" s="31">
        <v>78.017210000000006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189.65</v>
      </c>
      <c r="D350" s="40">
        <v>187.21666666666667</v>
      </c>
      <c r="E350" s="40">
        <v>183.43333333333334</v>
      </c>
      <c r="F350" s="40">
        <v>177.21666666666667</v>
      </c>
      <c r="G350" s="40">
        <v>173.43333333333334</v>
      </c>
      <c r="H350" s="40">
        <v>193.43333333333334</v>
      </c>
      <c r="I350" s="40">
        <v>197.2166666666667</v>
      </c>
      <c r="J350" s="40">
        <v>203.43333333333334</v>
      </c>
      <c r="K350" s="31">
        <v>191</v>
      </c>
      <c r="L350" s="31">
        <v>181</v>
      </c>
      <c r="M350" s="31">
        <v>32.369010000000003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4711.2</v>
      </c>
      <c r="D351" s="40">
        <v>4731.7166666666672</v>
      </c>
      <c r="E351" s="40">
        <v>4670.9333333333343</v>
      </c>
      <c r="F351" s="40">
        <v>4630.666666666667</v>
      </c>
      <c r="G351" s="40">
        <v>4569.8833333333341</v>
      </c>
      <c r="H351" s="40">
        <v>4771.9833333333345</v>
      </c>
      <c r="I351" s="40">
        <v>4832.7666666666673</v>
      </c>
      <c r="J351" s="40">
        <v>4873.0333333333347</v>
      </c>
      <c r="K351" s="31">
        <v>4792.5</v>
      </c>
      <c r="L351" s="31">
        <v>4691.45</v>
      </c>
      <c r="M351" s="31">
        <v>1.3813800000000001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344.2</v>
      </c>
      <c r="D352" s="40">
        <v>341.01666666666665</v>
      </c>
      <c r="E352" s="40">
        <v>333.18333333333328</v>
      </c>
      <c r="F352" s="40">
        <v>322.16666666666663</v>
      </c>
      <c r="G352" s="40">
        <v>314.33333333333326</v>
      </c>
      <c r="H352" s="40">
        <v>352.0333333333333</v>
      </c>
      <c r="I352" s="40">
        <v>359.86666666666667</v>
      </c>
      <c r="J352" s="40">
        <v>370.88333333333333</v>
      </c>
      <c r="K352" s="31">
        <v>348.85</v>
      </c>
      <c r="L352" s="31">
        <v>330</v>
      </c>
      <c r="M352" s="31">
        <v>12.573560000000001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3380.8</v>
      </c>
      <c r="D354" s="40">
        <v>3410.6833333333329</v>
      </c>
      <c r="E354" s="40">
        <v>3326.6666666666661</v>
      </c>
      <c r="F354" s="40">
        <v>3272.5333333333333</v>
      </c>
      <c r="G354" s="40">
        <v>3188.5166666666664</v>
      </c>
      <c r="H354" s="40">
        <v>3464.8166666666657</v>
      </c>
      <c r="I354" s="40">
        <v>3548.833333333333</v>
      </c>
      <c r="J354" s="40">
        <v>3602.9666666666653</v>
      </c>
      <c r="K354" s="31">
        <v>3494.7</v>
      </c>
      <c r="L354" s="31">
        <v>3356.55</v>
      </c>
      <c r="M354" s="31">
        <v>4.6039899999999996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643.54999999999995</v>
      </c>
      <c r="D355" s="40">
        <v>646.85</v>
      </c>
      <c r="E355" s="40">
        <v>638.70000000000005</v>
      </c>
      <c r="F355" s="40">
        <v>633.85</v>
      </c>
      <c r="G355" s="40">
        <v>625.70000000000005</v>
      </c>
      <c r="H355" s="40">
        <v>651.70000000000005</v>
      </c>
      <c r="I355" s="40">
        <v>659.84999999999991</v>
      </c>
      <c r="J355" s="40">
        <v>664.7</v>
      </c>
      <c r="K355" s="31">
        <v>655</v>
      </c>
      <c r="L355" s="31">
        <v>642</v>
      </c>
      <c r="M355" s="31">
        <v>0.24268999999999999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367.55</v>
      </c>
      <c r="D356" s="40">
        <v>369.45</v>
      </c>
      <c r="E356" s="40">
        <v>363.09999999999997</v>
      </c>
      <c r="F356" s="40">
        <v>358.65</v>
      </c>
      <c r="G356" s="40">
        <v>352.29999999999995</v>
      </c>
      <c r="H356" s="40">
        <v>373.9</v>
      </c>
      <c r="I356" s="40">
        <v>380.25</v>
      </c>
      <c r="J356" s="40">
        <v>384.7</v>
      </c>
      <c r="K356" s="31">
        <v>375.8</v>
      </c>
      <c r="L356" s="31">
        <v>365</v>
      </c>
      <c r="M356" s="31">
        <v>4.0884299999999998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1353.3</v>
      </c>
      <c r="D357" s="40">
        <v>1360.25</v>
      </c>
      <c r="E357" s="40">
        <v>1333.5</v>
      </c>
      <c r="F357" s="40">
        <v>1313.7</v>
      </c>
      <c r="G357" s="40">
        <v>1286.95</v>
      </c>
      <c r="H357" s="40">
        <v>1380.05</v>
      </c>
      <c r="I357" s="40">
        <v>1406.8</v>
      </c>
      <c r="J357" s="40">
        <v>1426.6</v>
      </c>
      <c r="K357" s="31">
        <v>1387</v>
      </c>
      <c r="L357" s="31">
        <v>1340.45</v>
      </c>
      <c r="M357" s="31">
        <v>6.3873199999999999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31900.7</v>
      </c>
      <c r="D358" s="40">
        <v>31883.200000000001</v>
      </c>
      <c r="E358" s="40">
        <v>31517.5</v>
      </c>
      <c r="F358" s="40">
        <v>31134.3</v>
      </c>
      <c r="G358" s="40">
        <v>30768.6</v>
      </c>
      <c r="H358" s="40">
        <v>32266.400000000001</v>
      </c>
      <c r="I358" s="40">
        <v>32632.100000000006</v>
      </c>
      <c r="J358" s="40">
        <v>33015.300000000003</v>
      </c>
      <c r="K358" s="31">
        <v>32248.9</v>
      </c>
      <c r="L358" s="31">
        <v>31500</v>
      </c>
      <c r="M358" s="31">
        <v>0.43575999999999998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3462.8</v>
      </c>
      <c r="D359" s="40">
        <v>3483.2666666666664</v>
      </c>
      <c r="E359" s="40">
        <v>3431.5333333333328</v>
      </c>
      <c r="F359" s="40">
        <v>3400.2666666666664</v>
      </c>
      <c r="G359" s="40">
        <v>3348.5333333333328</v>
      </c>
      <c r="H359" s="40">
        <v>3514.5333333333328</v>
      </c>
      <c r="I359" s="40">
        <v>3566.2666666666664</v>
      </c>
      <c r="J359" s="40">
        <v>3597.5333333333328</v>
      </c>
      <c r="K359" s="31">
        <v>3535</v>
      </c>
      <c r="L359" s="31">
        <v>3452</v>
      </c>
      <c r="M359" s="31">
        <v>1.6903900000000001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230.5</v>
      </c>
      <c r="D360" s="40">
        <v>230.5</v>
      </c>
      <c r="E360" s="40">
        <v>228.75</v>
      </c>
      <c r="F360" s="40">
        <v>227</v>
      </c>
      <c r="G360" s="40">
        <v>225.25</v>
      </c>
      <c r="H360" s="40">
        <v>232.25</v>
      </c>
      <c r="I360" s="40">
        <v>234</v>
      </c>
      <c r="J360" s="40">
        <v>235.75</v>
      </c>
      <c r="K360" s="31">
        <v>232.25</v>
      </c>
      <c r="L360" s="31">
        <v>228.75</v>
      </c>
      <c r="M360" s="31">
        <v>17.201789999999999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6098.2</v>
      </c>
      <c r="D361" s="40">
        <v>6084.0666666666666</v>
      </c>
      <c r="E361" s="40">
        <v>5999.1333333333332</v>
      </c>
      <c r="F361" s="40">
        <v>5900.0666666666666</v>
      </c>
      <c r="G361" s="40">
        <v>5815.1333333333332</v>
      </c>
      <c r="H361" s="40">
        <v>6183.1333333333332</v>
      </c>
      <c r="I361" s="40">
        <v>6268.0666666666657</v>
      </c>
      <c r="J361" s="40">
        <v>6367.1333333333332</v>
      </c>
      <c r="K361" s="31">
        <v>6169</v>
      </c>
      <c r="L361" s="31">
        <v>5985</v>
      </c>
      <c r="M361" s="31">
        <v>1.05315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241.6</v>
      </c>
      <c r="D362" s="40">
        <v>242.38333333333335</v>
      </c>
      <c r="E362" s="40">
        <v>239.51666666666671</v>
      </c>
      <c r="F362" s="40">
        <v>237.43333333333337</v>
      </c>
      <c r="G362" s="40">
        <v>234.56666666666672</v>
      </c>
      <c r="H362" s="40">
        <v>244.4666666666667</v>
      </c>
      <c r="I362" s="40">
        <v>247.33333333333331</v>
      </c>
      <c r="J362" s="40">
        <v>249.41666666666669</v>
      </c>
      <c r="K362" s="31">
        <v>245.25</v>
      </c>
      <c r="L362" s="31">
        <v>240.3</v>
      </c>
      <c r="M362" s="31">
        <v>3.7298300000000002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871.8</v>
      </c>
      <c r="D363" s="40">
        <v>872.26666666666677</v>
      </c>
      <c r="E363" s="40">
        <v>860.53333333333353</v>
      </c>
      <c r="F363" s="40">
        <v>849.26666666666677</v>
      </c>
      <c r="G363" s="40">
        <v>837.53333333333353</v>
      </c>
      <c r="H363" s="40">
        <v>883.53333333333353</v>
      </c>
      <c r="I363" s="40">
        <v>895.26666666666688</v>
      </c>
      <c r="J363" s="40">
        <v>906.53333333333353</v>
      </c>
      <c r="K363" s="31">
        <v>884</v>
      </c>
      <c r="L363" s="31">
        <v>861</v>
      </c>
      <c r="M363" s="31">
        <v>4.0174700000000003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2313.3000000000002</v>
      </c>
      <c r="D364" s="40">
        <v>2310.416666666667</v>
      </c>
      <c r="E364" s="40">
        <v>2284.6833333333338</v>
      </c>
      <c r="F364" s="40">
        <v>2256.0666666666671</v>
      </c>
      <c r="G364" s="40">
        <v>2230.3333333333339</v>
      </c>
      <c r="H364" s="40">
        <v>2339.0333333333338</v>
      </c>
      <c r="I364" s="40">
        <v>2364.7666666666673</v>
      </c>
      <c r="J364" s="40">
        <v>2393.3833333333337</v>
      </c>
      <c r="K364" s="31">
        <v>2336.15</v>
      </c>
      <c r="L364" s="31">
        <v>2281.8000000000002</v>
      </c>
      <c r="M364" s="31">
        <v>5.35562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2579.4499999999998</v>
      </c>
      <c r="D365" s="40">
        <v>2580.35</v>
      </c>
      <c r="E365" s="40">
        <v>2552.7999999999997</v>
      </c>
      <c r="F365" s="40">
        <v>2526.1499999999996</v>
      </c>
      <c r="G365" s="40">
        <v>2498.5999999999995</v>
      </c>
      <c r="H365" s="40">
        <v>2607</v>
      </c>
      <c r="I365" s="40">
        <v>2634.55</v>
      </c>
      <c r="J365" s="40">
        <v>2661.2000000000003</v>
      </c>
      <c r="K365" s="31">
        <v>2607.9</v>
      </c>
      <c r="L365" s="31">
        <v>2553.6999999999998</v>
      </c>
      <c r="M365" s="31">
        <v>7.3171299999999997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982.05</v>
      </c>
      <c r="D366" s="40">
        <v>979</v>
      </c>
      <c r="E366" s="40">
        <v>958</v>
      </c>
      <c r="F366" s="40">
        <v>933.95</v>
      </c>
      <c r="G366" s="40">
        <v>912.95</v>
      </c>
      <c r="H366" s="40">
        <v>1003.05</v>
      </c>
      <c r="I366" s="40">
        <v>1024.05</v>
      </c>
      <c r="J366" s="40">
        <v>1048.0999999999999</v>
      </c>
      <c r="K366" s="31">
        <v>1000</v>
      </c>
      <c r="L366" s="31">
        <v>954.95</v>
      </c>
      <c r="M366" s="31">
        <v>1.69753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2406.6999999999998</v>
      </c>
      <c r="D367" s="40">
        <v>2413.9166666666665</v>
      </c>
      <c r="E367" s="40">
        <v>2377.833333333333</v>
      </c>
      <c r="F367" s="40">
        <v>2348.9666666666667</v>
      </c>
      <c r="G367" s="40">
        <v>2312.8833333333332</v>
      </c>
      <c r="H367" s="40">
        <v>2442.7833333333328</v>
      </c>
      <c r="I367" s="40">
        <v>2478.8666666666659</v>
      </c>
      <c r="J367" s="40">
        <v>2507.7333333333327</v>
      </c>
      <c r="K367" s="31">
        <v>2450</v>
      </c>
      <c r="L367" s="31">
        <v>2385.0500000000002</v>
      </c>
      <c r="M367" s="31">
        <v>6.9605600000000001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1543.75</v>
      </c>
      <c r="D368" s="40">
        <v>1541.8999999999999</v>
      </c>
      <c r="E368" s="40">
        <v>1533.8499999999997</v>
      </c>
      <c r="F368" s="40">
        <v>1523.9499999999998</v>
      </c>
      <c r="G368" s="40">
        <v>1515.8999999999996</v>
      </c>
      <c r="H368" s="40">
        <v>1551.7999999999997</v>
      </c>
      <c r="I368" s="40">
        <v>1559.85</v>
      </c>
      <c r="J368" s="40">
        <v>1569.7499999999998</v>
      </c>
      <c r="K368" s="31">
        <v>1549.95</v>
      </c>
      <c r="L368" s="31">
        <v>1532</v>
      </c>
      <c r="M368" s="31">
        <v>0.62473000000000001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132.19999999999999</v>
      </c>
      <c r="D369" s="40">
        <v>130.66666666666666</v>
      </c>
      <c r="E369" s="40">
        <v>128.38333333333333</v>
      </c>
      <c r="F369" s="40">
        <v>124.56666666666666</v>
      </c>
      <c r="G369" s="40">
        <v>122.28333333333333</v>
      </c>
      <c r="H369" s="40">
        <v>134.48333333333332</v>
      </c>
      <c r="I369" s="40">
        <v>136.76666666666668</v>
      </c>
      <c r="J369" s="40">
        <v>140.58333333333331</v>
      </c>
      <c r="K369" s="31">
        <v>132.94999999999999</v>
      </c>
      <c r="L369" s="31">
        <v>126.85</v>
      </c>
      <c r="M369" s="31">
        <v>70.157839999999993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172.85</v>
      </c>
      <c r="D370" s="40">
        <v>172.21666666666667</v>
      </c>
      <c r="E370" s="40">
        <v>170.83333333333334</v>
      </c>
      <c r="F370" s="40">
        <v>168.81666666666666</v>
      </c>
      <c r="G370" s="40">
        <v>167.43333333333334</v>
      </c>
      <c r="H370" s="40">
        <v>174.23333333333335</v>
      </c>
      <c r="I370" s="40">
        <v>175.61666666666667</v>
      </c>
      <c r="J370" s="40">
        <v>177.63333333333335</v>
      </c>
      <c r="K370" s="31">
        <v>173.6</v>
      </c>
      <c r="L370" s="31">
        <v>170.2</v>
      </c>
      <c r="M370" s="31">
        <v>190.27722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442.75</v>
      </c>
      <c r="D371" s="40">
        <v>444.08333333333331</v>
      </c>
      <c r="E371" s="40">
        <v>432.66666666666663</v>
      </c>
      <c r="F371" s="40">
        <v>422.58333333333331</v>
      </c>
      <c r="G371" s="40">
        <v>411.16666666666663</v>
      </c>
      <c r="H371" s="40">
        <v>454.16666666666663</v>
      </c>
      <c r="I371" s="40">
        <v>465.58333333333326</v>
      </c>
      <c r="J371" s="40">
        <v>475.66666666666663</v>
      </c>
      <c r="K371" s="31">
        <v>455.5</v>
      </c>
      <c r="L371" s="31">
        <v>434</v>
      </c>
      <c r="M371" s="31">
        <v>18.92022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696.1</v>
      </c>
      <c r="D372" s="40">
        <v>687.38333333333333</v>
      </c>
      <c r="E372" s="40">
        <v>672.9666666666667</v>
      </c>
      <c r="F372" s="40">
        <v>649.83333333333337</v>
      </c>
      <c r="G372" s="40">
        <v>635.41666666666674</v>
      </c>
      <c r="H372" s="40">
        <v>710.51666666666665</v>
      </c>
      <c r="I372" s="40">
        <v>724.93333333333339</v>
      </c>
      <c r="J372" s="40">
        <v>748.06666666666661</v>
      </c>
      <c r="K372" s="31">
        <v>701.8</v>
      </c>
      <c r="L372" s="31">
        <v>664.25</v>
      </c>
      <c r="M372" s="31">
        <v>7.3369600000000004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126.2</v>
      </c>
      <c r="D373" s="40">
        <v>126.63333333333333</v>
      </c>
      <c r="E373" s="40">
        <v>124.56666666666666</v>
      </c>
      <c r="F373" s="40">
        <v>122.93333333333334</v>
      </c>
      <c r="G373" s="40">
        <v>120.86666666666667</v>
      </c>
      <c r="H373" s="40">
        <v>128.26666666666665</v>
      </c>
      <c r="I373" s="40">
        <v>130.33333333333331</v>
      </c>
      <c r="J373" s="40">
        <v>131.96666666666664</v>
      </c>
      <c r="K373" s="31">
        <v>128.69999999999999</v>
      </c>
      <c r="L373" s="31">
        <v>125</v>
      </c>
      <c r="M373" s="31">
        <v>1.97332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5344.7</v>
      </c>
      <c r="D374" s="40">
        <v>5357</v>
      </c>
      <c r="E374" s="40">
        <v>5317.7</v>
      </c>
      <c r="F374" s="40">
        <v>5290.7</v>
      </c>
      <c r="G374" s="40">
        <v>5251.4</v>
      </c>
      <c r="H374" s="40">
        <v>5384</v>
      </c>
      <c r="I374" s="40">
        <v>5423.2999999999993</v>
      </c>
      <c r="J374" s="40">
        <v>5450.3</v>
      </c>
      <c r="K374" s="31">
        <v>5396.3</v>
      </c>
      <c r="L374" s="31">
        <v>5330</v>
      </c>
      <c r="M374" s="31">
        <v>0.18506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13764.05</v>
      </c>
      <c r="D375" s="40">
        <v>13938.466666666667</v>
      </c>
      <c r="E375" s="40">
        <v>13476.933333333334</v>
      </c>
      <c r="F375" s="40">
        <v>13189.816666666668</v>
      </c>
      <c r="G375" s="40">
        <v>12728.283333333335</v>
      </c>
      <c r="H375" s="40">
        <v>14225.583333333334</v>
      </c>
      <c r="I375" s="40">
        <v>14687.116666666667</v>
      </c>
      <c r="J375" s="40">
        <v>14974.233333333334</v>
      </c>
      <c r="K375" s="31">
        <v>14400</v>
      </c>
      <c r="L375" s="31">
        <v>13651.35</v>
      </c>
      <c r="M375" s="31">
        <v>0.22907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37.65</v>
      </c>
      <c r="D376" s="40">
        <v>37.75</v>
      </c>
      <c r="E376" s="40">
        <v>37.15</v>
      </c>
      <c r="F376" s="40">
        <v>36.65</v>
      </c>
      <c r="G376" s="40">
        <v>36.049999999999997</v>
      </c>
      <c r="H376" s="40">
        <v>38.25</v>
      </c>
      <c r="I376" s="40">
        <v>38.849999999999994</v>
      </c>
      <c r="J376" s="40">
        <v>39.35</v>
      </c>
      <c r="K376" s="31">
        <v>38.35</v>
      </c>
      <c r="L376" s="31">
        <v>37.25</v>
      </c>
      <c r="M376" s="31">
        <v>471.39154000000002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862.1</v>
      </c>
      <c r="D377" s="40">
        <v>853.9</v>
      </c>
      <c r="E377" s="40">
        <v>841.4</v>
      </c>
      <c r="F377" s="40">
        <v>820.7</v>
      </c>
      <c r="G377" s="40">
        <v>808.2</v>
      </c>
      <c r="H377" s="40">
        <v>874.59999999999991</v>
      </c>
      <c r="I377" s="40">
        <v>887.09999999999991</v>
      </c>
      <c r="J377" s="40">
        <v>907.79999999999984</v>
      </c>
      <c r="K377" s="31">
        <v>866.4</v>
      </c>
      <c r="L377" s="31">
        <v>833.2</v>
      </c>
      <c r="M377" s="31">
        <v>5.3177000000000003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173.8</v>
      </c>
      <c r="D378" s="40">
        <v>174.06666666666669</v>
      </c>
      <c r="E378" s="40">
        <v>171.53333333333339</v>
      </c>
      <c r="F378" s="40">
        <v>169.26666666666671</v>
      </c>
      <c r="G378" s="40">
        <v>166.73333333333341</v>
      </c>
      <c r="H378" s="40">
        <v>176.33333333333337</v>
      </c>
      <c r="I378" s="40">
        <v>178.86666666666667</v>
      </c>
      <c r="J378" s="40">
        <v>181.13333333333335</v>
      </c>
      <c r="K378" s="31">
        <v>176.6</v>
      </c>
      <c r="L378" s="31">
        <v>171.8</v>
      </c>
      <c r="M378" s="31">
        <v>56.405180000000001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157.55000000000001</v>
      </c>
      <c r="D379" s="40">
        <v>155.4</v>
      </c>
      <c r="E379" s="40">
        <v>152.55000000000001</v>
      </c>
      <c r="F379" s="40">
        <v>147.55000000000001</v>
      </c>
      <c r="G379" s="40">
        <v>144.70000000000002</v>
      </c>
      <c r="H379" s="40">
        <v>160.4</v>
      </c>
      <c r="I379" s="40">
        <v>163.24999999999997</v>
      </c>
      <c r="J379" s="40">
        <v>168.25</v>
      </c>
      <c r="K379" s="31">
        <v>158.25</v>
      </c>
      <c r="L379" s="31">
        <v>150.4</v>
      </c>
      <c r="M379" s="31">
        <v>66.654960000000003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274.25</v>
      </c>
      <c r="D380" s="40">
        <v>274.26666666666665</v>
      </c>
      <c r="E380" s="40">
        <v>270.98333333333329</v>
      </c>
      <c r="F380" s="40">
        <v>267.71666666666664</v>
      </c>
      <c r="G380" s="40">
        <v>264.43333333333328</v>
      </c>
      <c r="H380" s="40">
        <v>277.5333333333333</v>
      </c>
      <c r="I380" s="40">
        <v>280.81666666666661</v>
      </c>
      <c r="J380" s="40">
        <v>284.08333333333331</v>
      </c>
      <c r="K380" s="31">
        <v>277.55</v>
      </c>
      <c r="L380" s="31">
        <v>271</v>
      </c>
      <c r="M380" s="31">
        <v>1.8932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893.15</v>
      </c>
      <c r="D381" s="40">
        <v>896.25</v>
      </c>
      <c r="E381" s="40">
        <v>882.9</v>
      </c>
      <c r="F381" s="40">
        <v>872.65</v>
      </c>
      <c r="G381" s="40">
        <v>859.3</v>
      </c>
      <c r="H381" s="40">
        <v>906.5</v>
      </c>
      <c r="I381" s="40">
        <v>919.84999999999991</v>
      </c>
      <c r="J381" s="40">
        <v>930.1</v>
      </c>
      <c r="K381" s="31">
        <v>909.6</v>
      </c>
      <c r="L381" s="31">
        <v>886</v>
      </c>
      <c r="M381" s="31">
        <v>2.8786999999999998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31</v>
      </c>
      <c r="D382" s="40">
        <v>31.2</v>
      </c>
      <c r="E382" s="40">
        <v>30.599999999999998</v>
      </c>
      <c r="F382" s="40">
        <v>30.2</v>
      </c>
      <c r="G382" s="40">
        <v>29.599999999999998</v>
      </c>
      <c r="H382" s="40">
        <v>31.599999999999998</v>
      </c>
      <c r="I382" s="40">
        <v>32.200000000000003</v>
      </c>
      <c r="J382" s="40">
        <v>32.599999999999994</v>
      </c>
      <c r="K382" s="31">
        <v>31.8</v>
      </c>
      <c r="L382" s="31">
        <v>30.8</v>
      </c>
      <c r="M382" s="31">
        <v>86.855580000000003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229.25</v>
      </c>
      <c r="D383" s="40">
        <v>231.04999999999998</v>
      </c>
      <c r="E383" s="40">
        <v>226.19999999999996</v>
      </c>
      <c r="F383" s="40">
        <v>223.14999999999998</v>
      </c>
      <c r="G383" s="40">
        <v>218.29999999999995</v>
      </c>
      <c r="H383" s="40">
        <v>234.09999999999997</v>
      </c>
      <c r="I383" s="40">
        <v>238.95</v>
      </c>
      <c r="J383" s="40">
        <v>241.99999999999997</v>
      </c>
      <c r="K383" s="31">
        <v>235.9</v>
      </c>
      <c r="L383" s="31">
        <v>228</v>
      </c>
      <c r="M383" s="31">
        <v>17.286480000000001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611.1</v>
      </c>
      <c r="D384" s="40">
        <v>611.69999999999993</v>
      </c>
      <c r="E384" s="40">
        <v>603.39999999999986</v>
      </c>
      <c r="F384" s="40">
        <v>595.69999999999993</v>
      </c>
      <c r="G384" s="40">
        <v>587.39999999999986</v>
      </c>
      <c r="H384" s="40">
        <v>619.39999999999986</v>
      </c>
      <c r="I384" s="40">
        <v>627.69999999999982</v>
      </c>
      <c r="J384" s="40">
        <v>635.39999999999986</v>
      </c>
      <c r="K384" s="31">
        <v>620</v>
      </c>
      <c r="L384" s="31">
        <v>604</v>
      </c>
      <c r="M384" s="31">
        <v>1.40052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290.89999999999998</v>
      </c>
      <c r="D385" s="40">
        <v>292.35000000000002</v>
      </c>
      <c r="E385" s="40">
        <v>288.15000000000003</v>
      </c>
      <c r="F385" s="40">
        <v>285.40000000000003</v>
      </c>
      <c r="G385" s="40">
        <v>281.20000000000005</v>
      </c>
      <c r="H385" s="40">
        <v>295.10000000000002</v>
      </c>
      <c r="I385" s="40">
        <v>299.30000000000007</v>
      </c>
      <c r="J385" s="40">
        <v>302.05</v>
      </c>
      <c r="K385" s="31">
        <v>296.55</v>
      </c>
      <c r="L385" s="31">
        <v>289.60000000000002</v>
      </c>
      <c r="M385" s="31">
        <v>8.2881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73.599999999999994</v>
      </c>
      <c r="D386" s="40">
        <v>73.683333333333323</v>
      </c>
      <c r="E386" s="40">
        <v>73.016666666666652</v>
      </c>
      <c r="F386" s="40">
        <v>72.433333333333323</v>
      </c>
      <c r="G386" s="40">
        <v>71.766666666666652</v>
      </c>
      <c r="H386" s="40">
        <v>74.266666666666652</v>
      </c>
      <c r="I386" s="40">
        <v>74.933333333333309</v>
      </c>
      <c r="J386" s="40">
        <v>75.516666666666652</v>
      </c>
      <c r="K386" s="31">
        <v>74.349999999999994</v>
      </c>
      <c r="L386" s="31">
        <v>73.099999999999994</v>
      </c>
      <c r="M386" s="31">
        <v>6.8416699999999997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2142.5</v>
      </c>
      <c r="D387" s="40">
        <v>2136.4500000000003</v>
      </c>
      <c r="E387" s="40">
        <v>2122.9000000000005</v>
      </c>
      <c r="F387" s="40">
        <v>2103.3000000000002</v>
      </c>
      <c r="G387" s="40">
        <v>2089.7500000000005</v>
      </c>
      <c r="H387" s="40">
        <v>2156.0500000000006</v>
      </c>
      <c r="I387" s="40">
        <v>2169.6000000000008</v>
      </c>
      <c r="J387" s="40">
        <v>2189.2000000000007</v>
      </c>
      <c r="K387" s="31">
        <v>2150</v>
      </c>
      <c r="L387" s="31">
        <v>2116.85</v>
      </c>
      <c r="M387" s="31">
        <v>0.34105999999999997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433.45</v>
      </c>
      <c r="D388" s="40">
        <v>435.88333333333327</v>
      </c>
      <c r="E388" s="40">
        <v>428.11666666666656</v>
      </c>
      <c r="F388" s="40">
        <v>422.7833333333333</v>
      </c>
      <c r="G388" s="40">
        <v>415.01666666666659</v>
      </c>
      <c r="H388" s="40">
        <v>441.21666666666653</v>
      </c>
      <c r="I388" s="40">
        <v>448.98333333333329</v>
      </c>
      <c r="J388" s="40">
        <v>454.31666666666649</v>
      </c>
      <c r="K388" s="31">
        <v>443.65</v>
      </c>
      <c r="L388" s="31">
        <v>430.55</v>
      </c>
      <c r="M388" s="31">
        <v>12.15141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141.75</v>
      </c>
      <c r="D389" s="40">
        <v>141.03333333333333</v>
      </c>
      <c r="E389" s="40">
        <v>138.71666666666667</v>
      </c>
      <c r="F389" s="40">
        <v>135.68333333333334</v>
      </c>
      <c r="G389" s="40">
        <v>133.36666666666667</v>
      </c>
      <c r="H389" s="40">
        <v>144.06666666666666</v>
      </c>
      <c r="I389" s="40">
        <v>146.38333333333333</v>
      </c>
      <c r="J389" s="40">
        <v>149.41666666666666</v>
      </c>
      <c r="K389" s="31">
        <v>143.35</v>
      </c>
      <c r="L389" s="31">
        <v>138</v>
      </c>
      <c r="M389" s="31">
        <v>23.224640000000001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1180.75</v>
      </c>
      <c r="D390" s="40">
        <v>1184.4333333333334</v>
      </c>
      <c r="E390" s="40">
        <v>1172.3166666666668</v>
      </c>
      <c r="F390" s="40">
        <v>1163.8833333333334</v>
      </c>
      <c r="G390" s="40">
        <v>1151.7666666666669</v>
      </c>
      <c r="H390" s="40">
        <v>1192.8666666666668</v>
      </c>
      <c r="I390" s="40">
        <v>1204.9833333333336</v>
      </c>
      <c r="J390" s="40">
        <v>1213.4166666666667</v>
      </c>
      <c r="K390" s="31">
        <v>1196.55</v>
      </c>
      <c r="L390" s="31">
        <v>1176</v>
      </c>
      <c r="M390" s="31">
        <v>1.5798000000000001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2431.35</v>
      </c>
      <c r="D391" s="40">
        <v>2430.6666666666665</v>
      </c>
      <c r="E391" s="40">
        <v>2407.333333333333</v>
      </c>
      <c r="F391" s="40">
        <v>2383.3166666666666</v>
      </c>
      <c r="G391" s="40">
        <v>2359.9833333333331</v>
      </c>
      <c r="H391" s="40">
        <v>2454.6833333333329</v>
      </c>
      <c r="I391" s="40">
        <v>2478.016666666666</v>
      </c>
      <c r="J391" s="40">
        <v>2502.0333333333328</v>
      </c>
      <c r="K391" s="31">
        <v>2454</v>
      </c>
      <c r="L391" s="31">
        <v>2406.65</v>
      </c>
      <c r="M391" s="31">
        <v>66.002099999999999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126.3</v>
      </c>
      <c r="D392" s="40">
        <v>126.81666666666668</v>
      </c>
      <c r="E392" s="40">
        <v>125.58333333333334</v>
      </c>
      <c r="F392" s="40">
        <v>124.86666666666666</v>
      </c>
      <c r="G392" s="40">
        <v>123.63333333333333</v>
      </c>
      <c r="H392" s="40">
        <v>127.53333333333336</v>
      </c>
      <c r="I392" s="40">
        <v>128.76666666666668</v>
      </c>
      <c r="J392" s="40">
        <v>129.48333333333338</v>
      </c>
      <c r="K392" s="31">
        <v>128.05000000000001</v>
      </c>
      <c r="L392" s="31">
        <v>126.1</v>
      </c>
      <c r="M392" s="31">
        <v>0.49196000000000001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1395</v>
      </c>
      <c r="D393" s="40">
        <v>1396.9333333333334</v>
      </c>
      <c r="E393" s="40">
        <v>1375.0666666666668</v>
      </c>
      <c r="F393" s="40">
        <v>1355.1333333333334</v>
      </c>
      <c r="G393" s="40">
        <v>1333.2666666666669</v>
      </c>
      <c r="H393" s="40">
        <v>1416.8666666666668</v>
      </c>
      <c r="I393" s="40">
        <v>1438.7333333333336</v>
      </c>
      <c r="J393" s="40">
        <v>1458.6666666666667</v>
      </c>
      <c r="K393" s="31">
        <v>1418.8</v>
      </c>
      <c r="L393" s="31">
        <v>1377</v>
      </c>
      <c r="M393" s="31">
        <v>0.57226999999999995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2005.5</v>
      </c>
      <c r="D394" s="40">
        <v>2007.7333333333333</v>
      </c>
      <c r="E394" s="40">
        <v>1987.8166666666666</v>
      </c>
      <c r="F394" s="40">
        <v>1970.1333333333332</v>
      </c>
      <c r="G394" s="40">
        <v>1950.2166666666665</v>
      </c>
      <c r="H394" s="40">
        <v>2025.4166666666667</v>
      </c>
      <c r="I394" s="40">
        <v>2045.3333333333333</v>
      </c>
      <c r="J394" s="40">
        <v>2063.0166666666669</v>
      </c>
      <c r="K394" s="31">
        <v>2027.65</v>
      </c>
      <c r="L394" s="31">
        <v>1990.05</v>
      </c>
      <c r="M394" s="31">
        <v>1.9487099999999999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1108.4000000000001</v>
      </c>
      <c r="D395" s="40">
        <v>1104.5666666666666</v>
      </c>
      <c r="E395" s="40">
        <v>1085.8333333333333</v>
      </c>
      <c r="F395" s="40">
        <v>1063.2666666666667</v>
      </c>
      <c r="G395" s="40">
        <v>1044.5333333333333</v>
      </c>
      <c r="H395" s="40">
        <v>1127.1333333333332</v>
      </c>
      <c r="I395" s="40">
        <v>1145.8666666666668</v>
      </c>
      <c r="J395" s="40">
        <v>1168.4333333333332</v>
      </c>
      <c r="K395" s="31">
        <v>1123.3</v>
      </c>
      <c r="L395" s="31">
        <v>1082</v>
      </c>
      <c r="M395" s="31">
        <v>16.37527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1220.05</v>
      </c>
      <c r="D396" s="40">
        <v>1226.3166666666666</v>
      </c>
      <c r="E396" s="40">
        <v>1205.6833333333332</v>
      </c>
      <c r="F396" s="40">
        <v>1191.3166666666666</v>
      </c>
      <c r="G396" s="40">
        <v>1170.6833333333332</v>
      </c>
      <c r="H396" s="40">
        <v>1240.6833333333332</v>
      </c>
      <c r="I396" s="40">
        <v>1261.3166666666664</v>
      </c>
      <c r="J396" s="40">
        <v>1275.6833333333332</v>
      </c>
      <c r="K396" s="31">
        <v>1246.95</v>
      </c>
      <c r="L396" s="31">
        <v>1211.95</v>
      </c>
      <c r="M396" s="31">
        <v>19.090869999999999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482.7</v>
      </c>
      <c r="D397" s="40">
        <v>483.63333333333338</v>
      </c>
      <c r="E397" s="40">
        <v>480.31666666666678</v>
      </c>
      <c r="F397" s="40">
        <v>477.93333333333339</v>
      </c>
      <c r="G397" s="40">
        <v>474.61666666666679</v>
      </c>
      <c r="H397" s="40">
        <v>486.01666666666677</v>
      </c>
      <c r="I397" s="40">
        <v>489.33333333333337</v>
      </c>
      <c r="J397" s="40">
        <v>491.71666666666675</v>
      </c>
      <c r="K397" s="31">
        <v>486.95</v>
      </c>
      <c r="L397" s="31">
        <v>481.25</v>
      </c>
      <c r="M397" s="31">
        <v>0.92801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26.6</v>
      </c>
      <c r="D398" s="40">
        <v>26.716666666666669</v>
      </c>
      <c r="E398" s="40">
        <v>26.483333333333338</v>
      </c>
      <c r="F398" s="40">
        <v>26.366666666666671</v>
      </c>
      <c r="G398" s="40">
        <v>26.13333333333334</v>
      </c>
      <c r="H398" s="40">
        <v>26.833333333333336</v>
      </c>
      <c r="I398" s="40">
        <v>27.06666666666667</v>
      </c>
      <c r="J398" s="40">
        <v>27.183333333333334</v>
      </c>
      <c r="K398" s="31">
        <v>26.95</v>
      </c>
      <c r="L398" s="31">
        <v>26.6</v>
      </c>
      <c r="M398" s="31">
        <v>10.33183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3164.4</v>
      </c>
      <c r="D399" s="40">
        <v>3156.2000000000003</v>
      </c>
      <c r="E399" s="40">
        <v>3113.3000000000006</v>
      </c>
      <c r="F399" s="40">
        <v>3062.2000000000003</v>
      </c>
      <c r="G399" s="40">
        <v>3019.3000000000006</v>
      </c>
      <c r="H399" s="40">
        <v>3207.3000000000006</v>
      </c>
      <c r="I399" s="40">
        <v>3250.2000000000003</v>
      </c>
      <c r="J399" s="40">
        <v>3301.3000000000006</v>
      </c>
      <c r="K399" s="31">
        <v>3199.1</v>
      </c>
      <c r="L399" s="31">
        <v>3105.1</v>
      </c>
      <c r="M399" s="31">
        <v>0.51656999999999997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10171.9</v>
      </c>
      <c r="D400" s="40">
        <v>10138.966666666667</v>
      </c>
      <c r="E400" s="40">
        <v>10033.933333333334</v>
      </c>
      <c r="F400" s="40">
        <v>9895.9666666666672</v>
      </c>
      <c r="G400" s="40">
        <v>9790.9333333333343</v>
      </c>
      <c r="H400" s="40">
        <v>10276.933333333334</v>
      </c>
      <c r="I400" s="40">
        <v>10381.966666666667</v>
      </c>
      <c r="J400" s="40">
        <v>10519.933333333334</v>
      </c>
      <c r="K400" s="31">
        <v>10244</v>
      </c>
      <c r="L400" s="31">
        <v>10001</v>
      </c>
      <c r="M400" s="31">
        <v>1.86443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8203.4</v>
      </c>
      <c r="D401" s="40">
        <v>8215.3333333333339</v>
      </c>
      <c r="E401" s="40">
        <v>8113.0166666666682</v>
      </c>
      <c r="F401" s="40">
        <v>8022.6333333333341</v>
      </c>
      <c r="G401" s="40">
        <v>7920.3166666666684</v>
      </c>
      <c r="H401" s="40">
        <v>8305.7166666666672</v>
      </c>
      <c r="I401" s="40">
        <v>8408.0333333333328</v>
      </c>
      <c r="J401" s="40">
        <v>8498.4166666666679</v>
      </c>
      <c r="K401" s="31">
        <v>8317.65</v>
      </c>
      <c r="L401" s="31">
        <v>8124.95</v>
      </c>
      <c r="M401" s="31">
        <v>0.39418999999999998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7528</v>
      </c>
      <c r="D402" s="40">
        <v>7499.0666666666666</v>
      </c>
      <c r="E402" s="40">
        <v>7424.2833333333328</v>
      </c>
      <c r="F402" s="40">
        <v>7320.5666666666666</v>
      </c>
      <c r="G402" s="40">
        <v>7245.7833333333328</v>
      </c>
      <c r="H402" s="40">
        <v>7602.7833333333328</v>
      </c>
      <c r="I402" s="40">
        <v>7677.5666666666675</v>
      </c>
      <c r="J402" s="40">
        <v>7781.2833333333328</v>
      </c>
      <c r="K402" s="31">
        <v>7573.85</v>
      </c>
      <c r="L402" s="31">
        <v>7395.35</v>
      </c>
      <c r="M402" s="31">
        <v>0.25430999999999998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114.9</v>
      </c>
      <c r="D403" s="40">
        <v>115.14999999999999</v>
      </c>
      <c r="E403" s="40">
        <v>113.79999999999998</v>
      </c>
      <c r="F403" s="40">
        <v>112.69999999999999</v>
      </c>
      <c r="G403" s="40">
        <v>111.34999999999998</v>
      </c>
      <c r="H403" s="40">
        <v>116.24999999999999</v>
      </c>
      <c r="I403" s="40">
        <v>117.59999999999998</v>
      </c>
      <c r="J403" s="40">
        <v>118.69999999999999</v>
      </c>
      <c r="K403" s="31">
        <v>116.5</v>
      </c>
      <c r="L403" s="31">
        <v>114.05</v>
      </c>
      <c r="M403" s="31">
        <v>4.31257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227.9</v>
      </c>
      <c r="D404" s="40">
        <v>228.68333333333331</v>
      </c>
      <c r="E404" s="40">
        <v>226.26666666666662</v>
      </c>
      <c r="F404" s="40">
        <v>224.63333333333333</v>
      </c>
      <c r="G404" s="40">
        <v>222.21666666666664</v>
      </c>
      <c r="H404" s="40">
        <v>230.31666666666661</v>
      </c>
      <c r="I404" s="40">
        <v>232.73333333333329</v>
      </c>
      <c r="J404" s="40">
        <v>234.36666666666659</v>
      </c>
      <c r="K404" s="31">
        <v>231.1</v>
      </c>
      <c r="L404" s="31">
        <v>227.05</v>
      </c>
      <c r="M404" s="31">
        <v>4.2974100000000002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325.45</v>
      </c>
      <c r="D405" s="40">
        <v>325.68333333333334</v>
      </c>
      <c r="E405" s="40">
        <v>321.86666666666667</v>
      </c>
      <c r="F405" s="40">
        <v>318.28333333333336</v>
      </c>
      <c r="G405" s="40">
        <v>314.4666666666667</v>
      </c>
      <c r="H405" s="40">
        <v>329.26666666666665</v>
      </c>
      <c r="I405" s="40">
        <v>333.08333333333337</v>
      </c>
      <c r="J405" s="40">
        <v>336.66666666666663</v>
      </c>
      <c r="K405" s="31">
        <v>329.5</v>
      </c>
      <c r="L405" s="31">
        <v>322.10000000000002</v>
      </c>
      <c r="M405" s="31">
        <v>4.2811500000000002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2300.1999999999998</v>
      </c>
      <c r="D406" s="40">
        <v>2304.7000000000003</v>
      </c>
      <c r="E406" s="40">
        <v>2284.4000000000005</v>
      </c>
      <c r="F406" s="40">
        <v>2268.6000000000004</v>
      </c>
      <c r="G406" s="40">
        <v>2248.3000000000006</v>
      </c>
      <c r="H406" s="40">
        <v>2320.5000000000005</v>
      </c>
      <c r="I406" s="40">
        <v>2340.8000000000006</v>
      </c>
      <c r="J406" s="40">
        <v>2356.6000000000004</v>
      </c>
      <c r="K406" s="31">
        <v>2325</v>
      </c>
      <c r="L406" s="31">
        <v>2288.9</v>
      </c>
      <c r="M406" s="31">
        <v>0.29239999999999999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616.15</v>
      </c>
      <c r="D407" s="40">
        <v>618.75</v>
      </c>
      <c r="E407" s="40">
        <v>605.79999999999995</v>
      </c>
      <c r="F407" s="40">
        <v>595.44999999999993</v>
      </c>
      <c r="G407" s="40">
        <v>582.49999999999989</v>
      </c>
      <c r="H407" s="40">
        <v>629.1</v>
      </c>
      <c r="I407" s="40">
        <v>642.05000000000007</v>
      </c>
      <c r="J407" s="40">
        <v>652.40000000000009</v>
      </c>
      <c r="K407" s="31">
        <v>631.70000000000005</v>
      </c>
      <c r="L407" s="31">
        <v>608.4</v>
      </c>
      <c r="M407" s="31">
        <v>5.2914099999999999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108.7</v>
      </c>
      <c r="D408" s="40">
        <v>108.48333333333335</v>
      </c>
      <c r="E408" s="40">
        <v>106.56666666666669</v>
      </c>
      <c r="F408" s="40">
        <v>104.43333333333334</v>
      </c>
      <c r="G408" s="40">
        <v>102.51666666666668</v>
      </c>
      <c r="H408" s="40">
        <v>110.6166666666667</v>
      </c>
      <c r="I408" s="40">
        <v>112.53333333333336</v>
      </c>
      <c r="J408" s="40">
        <v>114.66666666666671</v>
      </c>
      <c r="K408" s="31">
        <v>110.4</v>
      </c>
      <c r="L408" s="31">
        <v>106.35</v>
      </c>
      <c r="M408" s="31">
        <v>32.44068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251.85</v>
      </c>
      <c r="D409" s="40">
        <v>252.36666666666667</v>
      </c>
      <c r="E409" s="40">
        <v>245.33333333333337</v>
      </c>
      <c r="F409" s="40">
        <v>238.81666666666669</v>
      </c>
      <c r="G409" s="40">
        <v>231.78333333333339</v>
      </c>
      <c r="H409" s="40">
        <v>258.88333333333333</v>
      </c>
      <c r="I409" s="40">
        <v>265.91666666666663</v>
      </c>
      <c r="J409" s="40">
        <v>272.43333333333334</v>
      </c>
      <c r="K409" s="31">
        <v>259.39999999999998</v>
      </c>
      <c r="L409" s="31">
        <v>245.85</v>
      </c>
      <c r="M409" s="31">
        <v>5.03376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30794.799999999999</v>
      </c>
      <c r="D410" s="40">
        <v>30675.033333333336</v>
      </c>
      <c r="E410" s="40">
        <v>30419.766666666674</v>
      </c>
      <c r="F410" s="40">
        <v>30044.733333333337</v>
      </c>
      <c r="G410" s="40">
        <v>29789.466666666674</v>
      </c>
      <c r="H410" s="40">
        <v>31050.066666666673</v>
      </c>
      <c r="I410" s="40">
        <v>31305.333333333336</v>
      </c>
      <c r="J410" s="40">
        <v>31680.366666666672</v>
      </c>
      <c r="K410" s="31">
        <v>30930.3</v>
      </c>
      <c r="L410" s="31">
        <v>30300</v>
      </c>
      <c r="M410" s="31">
        <v>0.45813999999999999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2355.15</v>
      </c>
      <c r="D411" s="40">
        <v>2356.4166666666665</v>
      </c>
      <c r="E411" s="40">
        <v>2315.833333333333</v>
      </c>
      <c r="F411" s="40">
        <v>2276.5166666666664</v>
      </c>
      <c r="G411" s="40">
        <v>2235.9333333333329</v>
      </c>
      <c r="H411" s="40">
        <v>2395.7333333333331</v>
      </c>
      <c r="I411" s="40">
        <v>2436.3166666666662</v>
      </c>
      <c r="J411" s="40">
        <v>2475.6333333333332</v>
      </c>
      <c r="K411" s="31">
        <v>2397</v>
      </c>
      <c r="L411" s="31">
        <v>2317.1</v>
      </c>
      <c r="M411" s="31">
        <v>0.64171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1365.05</v>
      </c>
      <c r="D412" s="40">
        <v>1361.6</v>
      </c>
      <c r="E412" s="40">
        <v>1341.7999999999997</v>
      </c>
      <c r="F412" s="40">
        <v>1318.5499999999997</v>
      </c>
      <c r="G412" s="40">
        <v>1298.7499999999995</v>
      </c>
      <c r="H412" s="40">
        <v>1384.85</v>
      </c>
      <c r="I412" s="40">
        <v>1404.65</v>
      </c>
      <c r="J412" s="40">
        <v>1427.9</v>
      </c>
      <c r="K412" s="31">
        <v>1381.4</v>
      </c>
      <c r="L412" s="31">
        <v>1338.35</v>
      </c>
      <c r="M412" s="31">
        <v>17.092849999999999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2210.4</v>
      </c>
      <c r="D413" s="40">
        <v>2200.9500000000003</v>
      </c>
      <c r="E413" s="40">
        <v>2182.4500000000007</v>
      </c>
      <c r="F413" s="40">
        <v>2154.5000000000005</v>
      </c>
      <c r="G413" s="40">
        <v>2136.0000000000009</v>
      </c>
      <c r="H413" s="40">
        <v>2228.9000000000005</v>
      </c>
      <c r="I413" s="40">
        <v>2247.3999999999996</v>
      </c>
      <c r="J413" s="40">
        <v>2275.3500000000004</v>
      </c>
      <c r="K413" s="31">
        <v>2219.4499999999998</v>
      </c>
      <c r="L413" s="31">
        <v>2173</v>
      </c>
      <c r="M413" s="31">
        <v>3.5388999999999999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785.4</v>
      </c>
      <c r="D414" s="40">
        <v>780.6</v>
      </c>
      <c r="E414" s="40">
        <v>746.80000000000007</v>
      </c>
      <c r="F414" s="40">
        <v>708.2</v>
      </c>
      <c r="G414" s="40">
        <v>674.40000000000009</v>
      </c>
      <c r="H414" s="40">
        <v>819.2</v>
      </c>
      <c r="I414" s="40">
        <v>853</v>
      </c>
      <c r="J414" s="40">
        <v>891.6</v>
      </c>
      <c r="K414" s="31">
        <v>814.4</v>
      </c>
      <c r="L414" s="31">
        <v>742</v>
      </c>
      <c r="M414" s="31">
        <v>7.1454399999999998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1743.35</v>
      </c>
      <c r="D415" s="40">
        <v>1733.0166666666667</v>
      </c>
      <c r="E415" s="40">
        <v>1711.0333333333333</v>
      </c>
      <c r="F415" s="40">
        <v>1678.7166666666667</v>
      </c>
      <c r="G415" s="40">
        <v>1656.7333333333333</v>
      </c>
      <c r="H415" s="40">
        <v>1765.3333333333333</v>
      </c>
      <c r="I415" s="40">
        <v>1787.3166666666664</v>
      </c>
      <c r="J415" s="40">
        <v>1819.6333333333332</v>
      </c>
      <c r="K415" s="31">
        <v>1755</v>
      </c>
      <c r="L415" s="31">
        <v>1700.7</v>
      </c>
      <c r="M415" s="31">
        <v>0.73470000000000002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1699.9</v>
      </c>
      <c r="D416" s="40">
        <v>1699.6333333333332</v>
      </c>
      <c r="E416" s="40">
        <v>1680.2666666666664</v>
      </c>
      <c r="F416" s="40">
        <v>1660.6333333333332</v>
      </c>
      <c r="G416" s="40">
        <v>1641.2666666666664</v>
      </c>
      <c r="H416" s="40">
        <v>1719.2666666666664</v>
      </c>
      <c r="I416" s="40">
        <v>1738.6333333333332</v>
      </c>
      <c r="J416" s="40">
        <v>1758.2666666666664</v>
      </c>
      <c r="K416" s="31">
        <v>1719</v>
      </c>
      <c r="L416" s="31">
        <v>1680</v>
      </c>
      <c r="M416" s="31">
        <v>0.41909000000000002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843.9</v>
      </c>
      <c r="D417" s="40">
        <v>845.08333333333337</v>
      </c>
      <c r="E417" s="40">
        <v>834.91666666666674</v>
      </c>
      <c r="F417" s="40">
        <v>825.93333333333339</v>
      </c>
      <c r="G417" s="40">
        <v>815.76666666666677</v>
      </c>
      <c r="H417" s="40">
        <v>854.06666666666672</v>
      </c>
      <c r="I417" s="40">
        <v>864.23333333333346</v>
      </c>
      <c r="J417" s="40">
        <v>873.2166666666667</v>
      </c>
      <c r="K417" s="31">
        <v>855.25</v>
      </c>
      <c r="L417" s="31">
        <v>836.1</v>
      </c>
      <c r="M417" s="31">
        <v>1.1953800000000001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637.25</v>
      </c>
      <c r="D418" s="40">
        <v>635.06666666666661</v>
      </c>
      <c r="E418" s="40">
        <v>628.83333333333326</v>
      </c>
      <c r="F418" s="40">
        <v>620.41666666666663</v>
      </c>
      <c r="G418" s="40">
        <v>614.18333333333328</v>
      </c>
      <c r="H418" s="40">
        <v>643.48333333333323</v>
      </c>
      <c r="I418" s="40">
        <v>649.71666666666658</v>
      </c>
      <c r="J418" s="40">
        <v>658.13333333333321</v>
      </c>
      <c r="K418" s="31">
        <v>641.29999999999995</v>
      </c>
      <c r="L418" s="31">
        <v>626.65</v>
      </c>
      <c r="M418" s="31">
        <v>0.30476999999999999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69.599999999999994</v>
      </c>
      <c r="D419" s="40">
        <v>69.86666666666666</v>
      </c>
      <c r="E419" s="40">
        <v>68.73333333333332</v>
      </c>
      <c r="F419" s="40">
        <v>67.86666666666666</v>
      </c>
      <c r="G419" s="40">
        <v>66.73333333333332</v>
      </c>
      <c r="H419" s="40">
        <v>70.73333333333332</v>
      </c>
      <c r="I419" s="40">
        <v>71.866666666666674</v>
      </c>
      <c r="J419" s="40">
        <v>72.73333333333332</v>
      </c>
      <c r="K419" s="31">
        <v>71</v>
      </c>
      <c r="L419" s="31">
        <v>69</v>
      </c>
      <c r="M419" s="31">
        <v>30.032800000000002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106.65</v>
      </c>
      <c r="D420" s="40">
        <v>106.83333333333333</v>
      </c>
      <c r="E420" s="40">
        <v>106.26666666666665</v>
      </c>
      <c r="F420" s="40">
        <v>105.88333333333333</v>
      </c>
      <c r="G420" s="40">
        <v>105.31666666666665</v>
      </c>
      <c r="H420" s="40">
        <v>107.21666666666665</v>
      </c>
      <c r="I420" s="40">
        <v>107.78333333333335</v>
      </c>
      <c r="J420" s="40">
        <v>108.16666666666666</v>
      </c>
      <c r="K420" s="31">
        <v>107.4</v>
      </c>
      <c r="L420" s="31">
        <v>106.45</v>
      </c>
      <c r="M420" s="31">
        <v>0.91817000000000004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431.35</v>
      </c>
      <c r="D421" s="40">
        <v>431.36666666666662</v>
      </c>
      <c r="E421" s="40">
        <v>427.33333333333326</v>
      </c>
      <c r="F421" s="40">
        <v>423.31666666666666</v>
      </c>
      <c r="G421" s="40">
        <v>419.2833333333333</v>
      </c>
      <c r="H421" s="40">
        <v>435.38333333333321</v>
      </c>
      <c r="I421" s="40">
        <v>439.41666666666663</v>
      </c>
      <c r="J421" s="40">
        <v>443.43333333333317</v>
      </c>
      <c r="K421" s="31">
        <v>435.4</v>
      </c>
      <c r="L421" s="31">
        <v>427.35</v>
      </c>
      <c r="M421" s="31">
        <v>228.17464000000001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120</v>
      </c>
      <c r="D422" s="40">
        <v>120.33333333333333</v>
      </c>
      <c r="E422" s="40">
        <v>118.81666666666666</v>
      </c>
      <c r="F422" s="40">
        <v>117.63333333333334</v>
      </c>
      <c r="G422" s="40">
        <v>116.11666666666667</v>
      </c>
      <c r="H422" s="40">
        <v>121.51666666666665</v>
      </c>
      <c r="I422" s="40">
        <v>123.03333333333333</v>
      </c>
      <c r="J422" s="40">
        <v>124.21666666666664</v>
      </c>
      <c r="K422" s="31">
        <v>121.85</v>
      </c>
      <c r="L422" s="31">
        <v>119.15</v>
      </c>
      <c r="M422" s="31">
        <v>200.22363999999999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348.65</v>
      </c>
      <c r="D423" s="40">
        <v>351.55</v>
      </c>
      <c r="E423" s="40">
        <v>338.70000000000005</v>
      </c>
      <c r="F423" s="40">
        <v>328.75000000000006</v>
      </c>
      <c r="G423" s="40">
        <v>315.90000000000009</v>
      </c>
      <c r="H423" s="40">
        <v>361.5</v>
      </c>
      <c r="I423" s="40">
        <v>374.35</v>
      </c>
      <c r="J423" s="40">
        <v>384.29999999999995</v>
      </c>
      <c r="K423" s="31">
        <v>364.4</v>
      </c>
      <c r="L423" s="31">
        <v>341.6</v>
      </c>
      <c r="M423" s="31">
        <v>43.228189999999998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279.25</v>
      </c>
      <c r="D424" s="40">
        <v>278.95</v>
      </c>
      <c r="E424" s="40">
        <v>272.89999999999998</v>
      </c>
      <c r="F424" s="40">
        <v>266.55</v>
      </c>
      <c r="G424" s="40">
        <v>260.5</v>
      </c>
      <c r="H424" s="40">
        <v>285.29999999999995</v>
      </c>
      <c r="I424" s="40">
        <v>291.35000000000002</v>
      </c>
      <c r="J424" s="40">
        <v>297.69999999999993</v>
      </c>
      <c r="K424" s="31">
        <v>285</v>
      </c>
      <c r="L424" s="31">
        <v>272.60000000000002</v>
      </c>
      <c r="M424" s="31">
        <v>14.116479999999999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596.15</v>
      </c>
      <c r="D425" s="40">
        <v>597.51666666666665</v>
      </c>
      <c r="E425" s="40">
        <v>586.88333333333333</v>
      </c>
      <c r="F425" s="40">
        <v>577.61666666666667</v>
      </c>
      <c r="G425" s="40">
        <v>566.98333333333335</v>
      </c>
      <c r="H425" s="40">
        <v>606.7833333333333</v>
      </c>
      <c r="I425" s="40">
        <v>617.41666666666652</v>
      </c>
      <c r="J425" s="40">
        <v>626.68333333333328</v>
      </c>
      <c r="K425" s="31">
        <v>608.15</v>
      </c>
      <c r="L425" s="31">
        <v>588.25</v>
      </c>
      <c r="M425" s="31">
        <v>3.6143000000000001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670.25</v>
      </c>
      <c r="D426" s="40">
        <v>666.38333333333333</v>
      </c>
      <c r="E426" s="40">
        <v>648.9666666666667</v>
      </c>
      <c r="F426" s="40">
        <v>627.68333333333339</v>
      </c>
      <c r="G426" s="40">
        <v>610.26666666666677</v>
      </c>
      <c r="H426" s="40">
        <v>687.66666666666663</v>
      </c>
      <c r="I426" s="40">
        <v>705.08333333333337</v>
      </c>
      <c r="J426" s="40">
        <v>726.36666666666656</v>
      </c>
      <c r="K426" s="31">
        <v>683.8</v>
      </c>
      <c r="L426" s="31">
        <v>645.1</v>
      </c>
      <c r="M426" s="31">
        <v>11.66281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407.45</v>
      </c>
      <c r="D427" s="40">
        <v>410.5</v>
      </c>
      <c r="E427" s="40">
        <v>403.2</v>
      </c>
      <c r="F427" s="40">
        <v>398.95</v>
      </c>
      <c r="G427" s="40">
        <v>391.65</v>
      </c>
      <c r="H427" s="40">
        <v>414.75</v>
      </c>
      <c r="I427" s="40">
        <v>422.04999999999995</v>
      </c>
      <c r="J427" s="40">
        <v>426.3</v>
      </c>
      <c r="K427" s="31">
        <v>417.8</v>
      </c>
      <c r="L427" s="31">
        <v>406.25</v>
      </c>
      <c r="M427" s="31">
        <v>3.54284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291.10000000000002</v>
      </c>
      <c r="D428" s="40">
        <v>292.65000000000003</v>
      </c>
      <c r="E428" s="40">
        <v>287.75000000000006</v>
      </c>
      <c r="F428" s="40">
        <v>284.40000000000003</v>
      </c>
      <c r="G428" s="40">
        <v>279.50000000000006</v>
      </c>
      <c r="H428" s="40">
        <v>296.00000000000006</v>
      </c>
      <c r="I428" s="40">
        <v>300.90000000000003</v>
      </c>
      <c r="J428" s="40">
        <v>304.25000000000006</v>
      </c>
      <c r="K428" s="31">
        <v>297.55</v>
      </c>
      <c r="L428" s="31">
        <v>289.3</v>
      </c>
      <c r="M428" s="31">
        <v>5.1440099999999997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777.45</v>
      </c>
      <c r="D429" s="40">
        <v>773.31666666666661</v>
      </c>
      <c r="E429" s="40">
        <v>767.68333333333317</v>
      </c>
      <c r="F429" s="40">
        <v>757.91666666666652</v>
      </c>
      <c r="G429" s="40">
        <v>752.28333333333308</v>
      </c>
      <c r="H429" s="40">
        <v>783.08333333333326</v>
      </c>
      <c r="I429" s="40">
        <v>788.7166666666667</v>
      </c>
      <c r="J429" s="40">
        <v>798.48333333333335</v>
      </c>
      <c r="K429" s="31">
        <v>778.95</v>
      </c>
      <c r="L429" s="31">
        <v>763.55</v>
      </c>
      <c r="M429" s="31">
        <v>25.485620000000001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482.8</v>
      </c>
      <c r="D430" s="40">
        <v>483.36666666666662</v>
      </c>
      <c r="E430" s="40">
        <v>478.73333333333323</v>
      </c>
      <c r="F430" s="40">
        <v>474.66666666666663</v>
      </c>
      <c r="G430" s="40">
        <v>470.03333333333325</v>
      </c>
      <c r="H430" s="40">
        <v>487.43333333333322</v>
      </c>
      <c r="I430" s="40">
        <v>492.06666666666655</v>
      </c>
      <c r="J430" s="40">
        <v>496.13333333333321</v>
      </c>
      <c r="K430" s="31">
        <v>488</v>
      </c>
      <c r="L430" s="31">
        <v>479.3</v>
      </c>
      <c r="M430" s="31">
        <v>11.267329999999999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3543.75</v>
      </c>
      <c r="D431" s="40">
        <v>3541.2666666666664</v>
      </c>
      <c r="E431" s="40">
        <v>3484.833333333333</v>
      </c>
      <c r="F431" s="40">
        <v>3425.9166666666665</v>
      </c>
      <c r="G431" s="40">
        <v>3369.4833333333331</v>
      </c>
      <c r="H431" s="40">
        <v>3600.1833333333329</v>
      </c>
      <c r="I431" s="40">
        <v>3656.6166666666663</v>
      </c>
      <c r="J431" s="40">
        <v>3715.5333333333328</v>
      </c>
      <c r="K431" s="31">
        <v>3597.7</v>
      </c>
      <c r="L431" s="31">
        <v>3482.35</v>
      </c>
      <c r="M431" s="31">
        <v>6.3640000000000002E-2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2540.1</v>
      </c>
      <c r="D432" s="40">
        <v>2543.7833333333333</v>
      </c>
      <c r="E432" s="40">
        <v>2499.8166666666666</v>
      </c>
      <c r="F432" s="40">
        <v>2459.5333333333333</v>
      </c>
      <c r="G432" s="40">
        <v>2415.5666666666666</v>
      </c>
      <c r="H432" s="40">
        <v>2584.0666666666666</v>
      </c>
      <c r="I432" s="40">
        <v>2628.0333333333328</v>
      </c>
      <c r="J432" s="40">
        <v>2668.3166666666666</v>
      </c>
      <c r="K432" s="31">
        <v>2587.75</v>
      </c>
      <c r="L432" s="31">
        <v>2503.5</v>
      </c>
      <c r="M432" s="31">
        <v>0.60702999999999996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861.35</v>
      </c>
      <c r="D433" s="40">
        <v>873.25</v>
      </c>
      <c r="E433" s="40">
        <v>841.8</v>
      </c>
      <c r="F433" s="40">
        <v>822.25</v>
      </c>
      <c r="G433" s="40">
        <v>790.8</v>
      </c>
      <c r="H433" s="40">
        <v>892.8</v>
      </c>
      <c r="I433" s="40">
        <v>924.25</v>
      </c>
      <c r="J433" s="40">
        <v>943.8</v>
      </c>
      <c r="K433" s="31">
        <v>904.7</v>
      </c>
      <c r="L433" s="31">
        <v>853.7</v>
      </c>
      <c r="M433" s="31">
        <v>4.9242400000000002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385.95</v>
      </c>
      <c r="D434" s="40">
        <v>387.29999999999995</v>
      </c>
      <c r="E434" s="40">
        <v>381.19999999999993</v>
      </c>
      <c r="F434" s="40">
        <v>376.45</v>
      </c>
      <c r="G434" s="40">
        <v>370.34999999999997</v>
      </c>
      <c r="H434" s="40">
        <v>392.0499999999999</v>
      </c>
      <c r="I434" s="40">
        <v>398.14999999999992</v>
      </c>
      <c r="J434" s="40">
        <v>402.89999999999986</v>
      </c>
      <c r="K434" s="31">
        <v>393.4</v>
      </c>
      <c r="L434" s="31">
        <v>382.55</v>
      </c>
      <c r="M434" s="31">
        <v>24.01502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312.64999999999998</v>
      </c>
      <c r="D435" s="40">
        <v>314.11666666666662</v>
      </c>
      <c r="E435" s="40">
        <v>309.53333333333325</v>
      </c>
      <c r="F435" s="40">
        <v>306.41666666666663</v>
      </c>
      <c r="G435" s="40">
        <v>301.83333333333326</v>
      </c>
      <c r="H435" s="40">
        <v>317.23333333333323</v>
      </c>
      <c r="I435" s="40">
        <v>321.81666666666661</v>
      </c>
      <c r="J435" s="40">
        <v>324.93333333333322</v>
      </c>
      <c r="K435" s="31">
        <v>318.7</v>
      </c>
      <c r="L435" s="31">
        <v>311</v>
      </c>
      <c r="M435" s="31">
        <v>2.32158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2141.0500000000002</v>
      </c>
      <c r="D436" s="40">
        <v>2131.5</v>
      </c>
      <c r="E436" s="40">
        <v>2113</v>
      </c>
      <c r="F436" s="40">
        <v>2084.9499999999998</v>
      </c>
      <c r="G436" s="40">
        <v>2066.4499999999998</v>
      </c>
      <c r="H436" s="40">
        <v>2159.5500000000002</v>
      </c>
      <c r="I436" s="40">
        <v>2178.0500000000002</v>
      </c>
      <c r="J436" s="40">
        <v>2206.1000000000004</v>
      </c>
      <c r="K436" s="31">
        <v>2150</v>
      </c>
      <c r="L436" s="31">
        <v>2103.4499999999998</v>
      </c>
      <c r="M436" s="31">
        <v>0.58645000000000003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671.1</v>
      </c>
      <c r="D437" s="40">
        <v>677.0333333333333</v>
      </c>
      <c r="E437" s="40">
        <v>664.06666666666661</v>
      </c>
      <c r="F437" s="40">
        <v>657.0333333333333</v>
      </c>
      <c r="G437" s="40">
        <v>644.06666666666661</v>
      </c>
      <c r="H437" s="40">
        <v>684.06666666666661</v>
      </c>
      <c r="I437" s="40">
        <v>697.0333333333333</v>
      </c>
      <c r="J437" s="40">
        <v>704.06666666666661</v>
      </c>
      <c r="K437" s="31">
        <v>690</v>
      </c>
      <c r="L437" s="31">
        <v>670</v>
      </c>
      <c r="M437" s="31">
        <v>0.16153000000000001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533.29999999999995</v>
      </c>
      <c r="D438" s="40">
        <v>535.58333333333326</v>
      </c>
      <c r="E438" s="40">
        <v>526.76666666666654</v>
      </c>
      <c r="F438" s="40">
        <v>520.23333333333323</v>
      </c>
      <c r="G438" s="40">
        <v>511.41666666666652</v>
      </c>
      <c r="H438" s="40">
        <v>542.11666666666656</v>
      </c>
      <c r="I438" s="40">
        <v>550.93333333333317</v>
      </c>
      <c r="J438" s="40">
        <v>557.46666666666658</v>
      </c>
      <c r="K438" s="31">
        <v>544.4</v>
      </c>
      <c r="L438" s="31">
        <v>529.04999999999995</v>
      </c>
      <c r="M438" s="31">
        <v>2.7664900000000001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6.1</v>
      </c>
      <c r="D439" s="40">
        <v>6.1166666666666671</v>
      </c>
      <c r="E439" s="40">
        <v>6.0333333333333341</v>
      </c>
      <c r="F439" s="40">
        <v>5.9666666666666668</v>
      </c>
      <c r="G439" s="40">
        <v>5.8833333333333337</v>
      </c>
      <c r="H439" s="40">
        <v>6.1833333333333345</v>
      </c>
      <c r="I439" s="40">
        <v>6.2666666666666666</v>
      </c>
      <c r="J439" s="40">
        <v>6.3333333333333348</v>
      </c>
      <c r="K439" s="31">
        <v>6.2</v>
      </c>
      <c r="L439" s="31">
        <v>6.05</v>
      </c>
      <c r="M439" s="31">
        <v>185.17149000000001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132.05000000000001</v>
      </c>
      <c r="D440" s="40">
        <v>132.25</v>
      </c>
      <c r="E440" s="40">
        <v>130.55000000000001</v>
      </c>
      <c r="F440" s="40">
        <v>129.05000000000001</v>
      </c>
      <c r="G440" s="40">
        <v>127.35000000000002</v>
      </c>
      <c r="H440" s="40">
        <v>133.75</v>
      </c>
      <c r="I440" s="40">
        <v>135.44999999999999</v>
      </c>
      <c r="J440" s="40">
        <v>136.94999999999999</v>
      </c>
      <c r="K440" s="31">
        <v>133.94999999999999</v>
      </c>
      <c r="L440" s="31">
        <v>130.75</v>
      </c>
      <c r="M440" s="31">
        <v>0.65100000000000002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1010.35</v>
      </c>
      <c r="D441" s="40">
        <v>1009.4166666666666</v>
      </c>
      <c r="E441" s="40">
        <v>982.93333333333317</v>
      </c>
      <c r="F441" s="40">
        <v>955.51666666666654</v>
      </c>
      <c r="G441" s="40">
        <v>929.03333333333308</v>
      </c>
      <c r="H441" s="40">
        <v>1036.8333333333333</v>
      </c>
      <c r="I441" s="40">
        <v>1063.3166666666666</v>
      </c>
      <c r="J441" s="40">
        <v>1090.7333333333333</v>
      </c>
      <c r="K441" s="31">
        <v>1035.9000000000001</v>
      </c>
      <c r="L441" s="31">
        <v>982</v>
      </c>
      <c r="M441" s="31">
        <v>5.3902700000000001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613.9</v>
      </c>
      <c r="D442" s="40">
        <v>616.36666666666667</v>
      </c>
      <c r="E442" s="40">
        <v>609.7833333333333</v>
      </c>
      <c r="F442" s="40">
        <v>605.66666666666663</v>
      </c>
      <c r="G442" s="40">
        <v>599.08333333333326</v>
      </c>
      <c r="H442" s="40">
        <v>620.48333333333335</v>
      </c>
      <c r="I442" s="40">
        <v>627.06666666666661</v>
      </c>
      <c r="J442" s="40">
        <v>631.18333333333339</v>
      </c>
      <c r="K442" s="31">
        <v>622.95000000000005</v>
      </c>
      <c r="L442" s="31">
        <v>612.25</v>
      </c>
      <c r="M442" s="31">
        <v>3.1584599999999998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1444.25</v>
      </c>
      <c r="D443" s="40">
        <v>1449.3166666666666</v>
      </c>
      <c r="E443" s="40">
        <v>1434.6333333333332</v>
      </c>
      <c r="F443" s="40">
        <v>1425.0166666666667</v>
      </c>
      <c r="G443" s="40">
        <v>1410.3333333333333</v>
      </c>
      <c r="H443" s="40">
        <v>1458.9333333333332</v>
      </c>
      <c r="I443" s="40">
        <v>1473.6166666666666</v>
      </c>
      <c r="J443" s="40">
        <v>1483.2333333333331</v>
      </c>
      <c r="K443" s="31">
        <v>1464</v>
      </c>
      <c r="L443" s="31">
        <v>1439.7</v>
      </c>
      <c r="M443" s="31">
        <v>0.22283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663.4</v>
      </c>
      <c r="D444" s="40">
        <v>664.80000000000007</v>
      </c>
      <c r="E444" s="40">
        <v>654.60000000000014</v>
      </c>
      <c r="F444" s="40">
        <v>645.80000000000007</v>
      </c>
      <c r="G444" s="40">
        <v>635.60000000000014</v>
      </c>
      <c r="H444" s="40">
        <v>673.60000000000014</v>
      </c>
      <c r="I444" s="40">
        <v>683.80000000000018</v>
      </c>
      <c r="J444" s="40">
        <v>692.60000000000014</v>
      </c>
      <c r="K444" s="31">
        <v>675</v>
      </c>
      <c r="L444" s="31">
        <v>656</v>
      </c>
      <c r="M444" s="31">
        <v>0.80952999999999997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8669.0499999999993</v>
      </c>
      <c r="D445" s="40">
        <v>8702.6833333333325</v>
      </c>
      <c r="E445" s="40">
        <v>8607.366666666665</v>
      </c>
      <c r="F445" s="40">
        <v>8545.6833333333325</v>
      </c>
      <c r="G445" s="40">
        <v>8450.366666666665</v>
      </c>
      <c r="H445" s="40">
        <v>8764.366666666665</v>
      </c>
      <c r="I445" s="40">
        <v>8859.6833333333343</v>
      </c>
      <c r="J445" s="40">
        <v>8921.366666666665</v>
      </c>
      <c r="K445" s="31">
        <v>8798</v>
      </c>
      <c r="L445" s="31">
        <v>8641</v>
      </c>
      <c r="M445" s="31">
        <v>3.4389999999999997E-2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35.75</v>
      </c>
      <c r="D446" s="40">
        <v>35.85</v>
      </c>
      <c r="E446" s="40">
        <v>35.550000000000004</v>
      </c>
      <c r="F446" s="40">
        <v>35.35</v>
      </c>
      <c r="G446" s="40">
        <v>35.050000000000004</v>
      </c>
      <c r="H446" s="40">
        <v>36.050000000000004</v>
      </c>
      <c r="I446" s="40">
        <v>36.35</v>
      </c>
      <c r="J446" s="40">
        <v>36.550000000000004</v>
      </c>
      <c r="K446" s="31">
        <v>36.15</v>
      </c>
      <c r="L446" s="31">
        <v>35.65</v>
      </c>
      <c r="M446" s="31">
        <v>21.508690000000001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546.6</v>
      </c>
      <c r="D447" s="40">
        <v>549.86666666666667</v>
      </c>
      <c r="E447" s="40">
        <v>540.73333333333335</v>
      </c>
      <c r="F447" s="40">
        <v>534.86666666666667</v>
      </c>
      <c r="G447" s="40">
        <v>525.73333333333335</v>
      </c>
      <c r="H447" s="40">
        <v>555.73333333333335</v>
      </c>
      <c r="I447" s="40">
        <v>564.86666666666679</v>
      </c>
      <c r="J447" s="40">
        <v>570.73333333333335</v>
      </c>
      <c r="K447" s="31">
        <v>559</v>
      </c>
      <c r="L447" s="31">
        <v>544</v>
      </c>
      <c r="M447" s="31">
        <v>19.41273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880.05</v>
      </c>
      <c r="D448" s="40">
        <v>885.35</v>
      </c>
      <c r="E448" s="40">
        <v>869.7</v>
      </c>
      <c r="F448" s="40">
        <v>859.35</v>
      </c>
      <c r="G448" s="40">
        <v>843.7</v>
      </c>
      <c r="H448" s="40">
        <v>895.7</v>
      </c>
      <c r="I448" s="40">
        <v>911.34999999999991</v>
      </c>
      <c r="J448" s="40">
        <v>921.7</v>
      </c>
      <c r="K448" s="31">
        <v>901</v>
      </c>
      <c r="L448" s="31">
        <v>875</v>
      </c>
      <c r="M448" s="31">
        <v>0.35642000000000001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18391.45</v>
      </c>
      <c r="D449" s="40">
        <v>18547.166666666668</v>
      </c>
      <c r="E449" s="40">
        <v>18194.333333333336</v>
      </c>
      <c r="F449" s="40">
        <v>17997.216666666667</v>
      </c>
      <c r="G449" s="40">
        <v>17644.383333333335</v>
      </c>
      <c r="H449" s="40">
        <v>18744.283333333336</v>
      </c>
      <c r="I449" s="40">
        <v>19097.116666666672</v>
      </c>
      <c r="J449" s="40">
        <v>19294.233333333337</v>
      </c>
      <c r="K449" s="31">
        <v>18900</v>
      </c>
      <c r="L449" s="31">
        <v>18350.05</v>
      </c>
      <c r="M449" s="31">
        <v>8.9099999999999995E-3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832.3</v>
      </c>
      <c r="D450" s="40">
        <v>827.01666666666677</v>
      </c>
      <c r="E450" s="40">
        <v>818.53333333333353</v>
      </c>
      <c r="F450" s="40">
        <v>804.76666666666677</v>
      </c>
      <c r="G450" s="40">
        <v>796.28333333333353</v>
      </c>
      <c r="H450" s="40">
        <v>840.78333333333353</v>
      </c>
      <c r="I450" s="40">
        <v>849.26666666666688</v>
      </c>
      <c r="J450" s="40">
        <v>863.03333333333353</v>
      </c>
      <c r="K450" s="31">
        <v>835.5</v>
      </c>
      <c r="L450" s="31">
        <v>813.25</v>
      </c>
      <c r="M450" s="31">
        <v>17.2669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211.9</v>
      </c>
      <c r="D451" s="40">
        <v>212.05000000000004</v>
      </c>
      <c r="E451" s="40">
        <v>209.90000000000009</v>
      </c>
      <c r="F451" s="40">
        <v>207.90000000000006</v>
      </c>
      <c r="G451" s="40">
        <v>205.75000000000011</v>
      </c>
      <c r="H451" s="40">
        <v>214.05000000000007</v>
      </c>
      <c r="I451" s="40">
        <v>216.2</v>
      </c>
      <c r="J451" s="40">
        <v>218.20000000000005</v>
      </c>
      <c r="K451" s="31">
        <v>214.2</v>
      </c>
      <c r="L451" s="31">
        <v>210.05</v>
      </c>
      <c r="M451" s="31">
        <v>18.779679999999999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1370.2</v>
      </c>
      <c r="D452" s="40">
        <v>1376.5333333333335</v>
      </c>
      <c r="E452" s="40">
        <v>1358.666666666667</v>
      </c>
      <c r="F452" s="40">
        <v>1347.1333333333334</v>
      </c>
      <c r="G452" s="40">
        <v>1329.2666666666669</v>
      </c>
      <c r="H452" s="40">
        <v>1388.0666666666671</v>
      </c>
      <c r="I452" s="40">
        <v>1405.9333333333334</v>
      </c>
      <c r="J452" s="40">
        <v>1417.4666666666672</v>
      </c>
      <c r="K452" s="31">
        <v>1394.4</v>
      </c>
      <c r="L452" s="31">
        <v>1365</v>
      </c>
      <c r="M452" s="31">
        <v>2.8797600000000001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3774.15</v>
      </c>
      <c r="D453" s="40">
        <v>3781.7166666666667</v>
      </c>
      <c r="E453" s="40">
        <v>3748.4333333333334</v>
      </c>
      <c r="F453" s="40">
        <v>3722.7166666666667</v>
      </c>
      <c r="G453" s="40">
        <v>3689.4333333333334</v>
      </c>
      <c r="H453" s="40">
        <v>3807.4333333333334</v>
      </c>
      <c r="I453" s="40">
        <v>3840.7166666666672</v>
      </c>
      <c r="J453" s="40">
        <v>3866.4333333333334</v>
      </c>
      <c r="K453" s="31">
        <v>3815</v>
      </c>
      <c r="L453" s="31">
        <v>3756</v>
      </c>
      <c r="M453" s="31">
        <v>41.47175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879.8</v>
      </c>
      <c r="D454" s="40">
        <v>872.23333333333323</v>
      </c>
      <c r="E454" s="40">
        <v>863.11666666666645</v>
      </c>
      <c r="F454" s="40">
        <v>846.43333333333317</v>
      </c>
      <c r="G454" s="40">
        <v>837.31666666666638</v>
      </c>
      <c r="H454" s="40">
        <v>888.91666666666652</v>
      </c>
      <c r="I454" s="40">
        <v>898.0333333333333</v>
      </c>
      <c r="J454" s="40">
        <v>914.71666666666658</v>
      </c>
      <c r="K454" s="31">
        <v>881.35</v>
      </c>
      <c r="L454" s="31">
        <v>855.55</v>
      </c>
      <c r="M454" s="31">
        <v>16.018419999999999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4864.6000000000004</v>
      </c>
      <c r="D455" s="40">
        <v>4868.583333333333</v>
      </c>
      <c r="E455" s="40">
        <v>4817.1666666666661</v>
      </c>
      <c r="F455" s="40">
        <v>4769.7333333333327</v>
      </c>
      <c r="G455" s="40">
        <v>4718.3166666666657</v>
      </c>
      <c r="H455" s="40">
        <v>4916.0166666666664</v>
      </c>
      <c r="I455" s="40">
        <v>4967.4333333333325</v>
      </c>
      <c r="J455" s="40">
        <v>5014.8666666666668</v>
      </c>
      <c r="K455" s="31">
        <v>4920</v>
      </c>
      <c r="L455" s="31">
        <v>4821.1499999999996</v>
      </c>
      <c r="M455" s="31">
        <v>1.2254400000000001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1263.8</v>
      </c>
      <c r="D456" s="40">
        <v>1261.6333333333334</v>
      </c>
      <c r="E456" s="40">
        <v>1257.2666666666669</v>
      </c>
      <c r="F456" s="40">
        <v>1250.7333333333333</v>
      </c>
      <c r="G456" s="40">
        <v>1246.3666666666668</v>
      </c>
      <c r="H456" s="40">
        <v>1268.166666666667</v>
      </c>
      <c r="I456" s="40">
        <v>1272.5333333333333</v>
      </c>
      <c r="J456" s="40">
        <v>1279.0666666666671</v>
      </c>
      <c r="K456" s="31">
        <v>1266</v>
      </c>
      <c r="L456" s="31">
        <v>1255.0999999999999</v>
      </c>
      <c r="M456" s="31">
        <v>0.17379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138.55000000000001</v>
      </c>
      <c r="D457" s="40">
        <v>138.71666666666667</v>
      </c>
      <c r="E457" s="40">
        <v>137.33333333333334</v>
      </c>
      <c r="F457" s="40">
        <v>136.11666666666667</v>
      </c>
      <c r="G457" s="40">
        <v>134.73333333333335</v>
      </c>
      <c r="H457" s="40">
        <v>139.93333333333334</v>
      </c>
      <c r="I457" s="40">
        <v>141.31666666666666</v>
      </c>
      <c r="J457" s="40">
        <v>142.53333333333333</v>
      </c>
      <c r="K457" s="31">
        <v>140.1</v>
      </c>
      <c r="L457" s="31">
        <v>137.5</v>
      </c>
      <c r="M457" s="31">
        <v>19.3019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295.25</v>
      </c>
      <c r="D458" s="40">
        <v>295.21666666666664</v>
      </c>
      <c r="E458" s="40">
        <v>291.63333333333327</v>
      </c>
      <c r="F458" s="40">
        <v>288.01666666666665</v>
      </c>
      <c r="G458" s="40">
        <v>284.43333333333328</v>
      </c>
      <c r="H458" s="40">
        <v>298.83333333333326</v>
      </c>
      <c r="I458" s="40">
        <v>302.41666666666663</v>
      </c>
      <c r="J458" s="40">
        <v>306.03333333333325</v>
      </c>
      <c r="K458" s="31">
        <v>298.8</v>
      </c>
      <c r="L458" s="31">
        <v>291.60000000000002</v>
      </c>
      <c r="M458" s="31">
        <v>149.20479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133.25</v>
      </c>
      <c r="D459" s="40">
        <v>132.08333333333334</v>
      </c>
      <c r="E459" s="40">
        <v>130.66666666666669</v>
      </c>
      <c r="F459" s="40">
        <v>128.08333333333334</v>
      </c>
      <c r="G459" s="40">
        <v>126.66666666666669</v>
      </c>
      <c r="H459" s="40">
        <v>134.66666666666669</v>
      </c>
      <c r="I459" s="40">
        <v>136.08333333333337</v>
      </c>
      <c r="J459" s="40">
        <v>138.66666666666669</v>
      </c>
      <c r="K459" s="31">
        <v>133.5</v>
      </c>
      <c r="L459" s="31">
        <v>129.5</v>
      </c>
      <c r="M459" s="31">
        <v>163.51745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1429.85</v>
      </c>
      <c r="D460" s="40">
        <v>1430.3666666666668</v>
      </c>
      <c r="E460" s="40">
        <v>1418.0833333333335</v>
      </c>
      <c r="F460" s="40">
        <v>1406.3166666666666</v>
      </c>
      <c r="G460" s="40">
        <v>1394.0333333333333</v>
      </c>
      <c r="H460" s="40">
        <v>1442.1333333333337</v>
      </c>
      <c r="I460" s="40">
        <v>1454.416666666667</v>
      </c>
      <c r="J460" s="40">
        <v>1466.1833333333338</v>
      </c>
      <c r="K460" s="31">
        <v>1442.65</v>
      </c>
      <c r="L460" s="31">
        <v>1418.6</v>
      </c>
      <c r="M460" s="31">
        <v>46.762239999999998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4444.3</v>
      </c>
      <c r="D461" s="40">
        <v>4450.8833333333332</v>
      </c>
      <c r="E461" s="40">
        <v>4361.7666666666664</v>
      </c>
      <c r="F461" s="40">
        <v>4279.2333333333336</v>
      </c>
      <c r="G461" s="40">
        <v>4190.1166666666668</v>
      </c>
      <c r="H461" s="40">
        <v>4533.4166666666661</v>
      </c>
      <c r="I461" s="40">
        <v>4622.5333333333328</v>
      </c>
      <c r="J461" s="40">
        <v>4705.0666666666657</v>
      </c>
      <c r="K461" s="31">
        <v>4540</v>
      </c>
      <c r="L461" s="31">
        <v>4368.3500000000004</v>
      </c>
      <c r="M461" s="31">
        <v>0.29847000000000001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1427.85</v>
      </c>
      <c r="D462" s="40">
        <v>1430.0166666666664</v>
      </c>
      <c r="E462" s="40">
        <v>1417.6833333333329</v>
      </c>
      <c r="F462" s="40">
        <v>1407.5166666666664</v>
      </c>
      <c r="G462" s="40">
        <v>1395.1833333333329</v>
      </c>
      <c r="H462" s="40">
        <v>1440.1833333333329</v>
      </c>
      <c r="I462" s="40">
        <v>1452.5166666666664</v>
      </c>
      <c r="J462" s="40">
        <v>1462.6833333333329</v>
      </c>
      <c r="K462" s="31">
        <v>1442.35</v>
      </c>
      <c r="L462" s="31">
        <v>1419.85</v>
      </c>
      <c r="M462" s="31">
        <v>22.564540000000001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158.25</v>
      </c>
      <c r="D463" s="40">
        <v>159.51666666666668</v>
      </c>
      <c r="E463" s="40">
        <v>155.43333333333337</v>
      </c>
      <c r="F463" s="40">
        <v>152.61666666666667</v>
      </c>
      <c r="G463" s="40">
        <v>148.53333333333336</v>
      </c>
      <c r="H463" s="40">
        <v>162.33333333333337</v>
      </c>
      <c r="I463" s="40">
        <v>166.41666666666669</v>
      </c>
      <c r="J463" s="40">
        <v>169.23333333333338</v>
      </c>
      <c r="K463" s="31">
        <v>163.6</v>
      </c>
      <c r="L463" s="31">
        <v>156.69999999999999</v>
      </c>
      <c r="M463" s="31">
        <v>6.5708799999999998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1044.3499999999999</v>
      </c>
      <c r="D464" s="40">
        <v>1045.8</v>
      </c>
      <c r="E464" s="40">
        <v>1031.5999999999999</v>
      </c>
      <c r="F464" s="40">
        <v>1018.8499999999999</v>
      </c>
      <c r="G464" s="40">
        <v>1004.6499999999999</v>
      </c>
      <c r="H464" s="40">
        <v>1058.55</v>
      </c>
      <c r="I464" s="40">
        <v>1072.7500000000002</v>
      </c>
      <c r="J464" s="40">
        <v>1085.5</v>
      </c>
      <c r="K464" s="31">
        <v>1060</v>
      </c>
      <c r="L464" s="31">
        <v>1033.05</v>
      </c>
      <c r="M464" s="31">
        <v>1.1089899999999999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1401.85</v>
      </c>
      <c r="D465" s="40">
        <v>1411.9666666666665</v>
      </c>
      <c r="E465" s="40">
        <v>1390.2833333333328</v>
      </c>
      <c r="F465" s="40">
        <v>1378.7166666666665</v>
      </c>
      <c r="G465" s="40">
        <v>1357.0333333333328</v>
      </c>
      <c r="H465" s="40">
        <v>1423.5333333333328</v>
      </c>
      <c r="I465" s="40">
        <v>1445.2166666666667</v>
      </c>
      <c r="J465" s="40">
        <v>1456.7833333333328</v>
      </c>
      <c r="K465" s="31">
        <v>1433.65</v>
      </c>
      <c r="L465" s="31">
        <v>1400.4</v>
      </c>
      <c r="M465" s="31">
        <v>0.60738999999999999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1241.1500000000001</v>
      </c>
      <c r="D466" s="40">
        <v>1243.0666666666668</v>
      </c>
      <c r="E466" s="40">
        <v>1226.2333333333336</v>
      </c>
      <c r="F466" s="40">
        <v>1211.3166666666668</v>
      </c>
      <c r="G466" s="40">
        <v>1194.4833333333336</v>
      </c>
      <c r="H466" s="40">
        <v>1257.9833333333336</v>
      </c>
      <c r="I466" s="40">
        <v>1274.8166666666671</v>
      </c>
      <c r="J466" s="40">
        <v>1289.7333333333336</v>
      </c>
      <c r="K466" s="31">
        <v>1259.9000000000001</v>
      </c>
      <c r="L466" s="31">
        <v>1228.1500000000001</v>
      </c>
      <c r="M466" s="31">
        <v>0.63166999999999995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1691.65</v>
      </c>
      <c r="D467" s="40">
        <v>1681.8666666666668</v>
      </c>
      <c r="E467" s="40">
        <v>1653.6833333333336</v>
      </c>
      <c r="F467" s="40">
        <v>1615.7166666666669</v>
      </c>
      <c r="G467" s="40">
        <v>1587.5333333333338</v>
      </c>
      <c r="H467" s="40">
        <v>1719.8333333333335</v>
      </c>
      <c r="I467" s="40">
        <v>1748.0166666666669</v>
      </c>
      <c r="J467" s="40">
        <v>1785.9833333333333</v>
      </c>
      <c r="K467" s="31">
        <v>1710.05</v>
      </c>
      <c r="L467" s="31">
        <v>1643.9</v>
      </c>
      <c r="M467" s="31">
        <v>0.40028000000000002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2055.9499999999998</v>
      </c>
      <c r="D468" s="40">
        <v>2046</v>
      </c>
      <c r="E468" s="40">
        <v>2025</v>
      </c>
      <c r="F468" s="40">
        <v>1994.05</v>
      </c>
      <c r="G468" s="40">
        <v>1973.05</v>
      </c>
      <c r="H468" s="40">
        <v>2076.9499999999998</v>
      </c>
      <c r="I468" s="40">
        <v>2097.9499999999998</v>
      </c>
      <c r="J468" s="40">
        <v>2128.9</v>
      </c>
      <c r="K468" s="31">
        <v>2067</v>
      </c>
      <c r="L468" s="31">
        <v>2015.05</v>
      </c>
      <c r="M468" s="31">
        <v>7.9681300000000004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3100.55</v>
      </c>
      <c r="D469" s="40">
        <v>3087.0666666666671</v>
      </c>
      <c r="E469" s="40">
        <v>3063.1333333333341</v>
      </c>
      <c r="F469" s="40">
        <v>3025.7166666666672</v>
      </c>
      <c r="G469" s="40">
        <v>3001.7833333333342</v>
      </c>
      <c r="H469" s="40">
        <v>3124.483333333334</v>
      </c>
      <c r="I469" s="40">
        <v>3148.4166666666674</v>
      </c>
      <c r="J469" s="40">
        <v>3185.8333333333339</v>
      </c>
      <c r="K469" s="31">
        <v>3111</v>
      </c>
      <c r="L469" s="31">
        <v>3049.65</v>
      </c>
      <c r="M469" s="31">
        <v>0.82154000000000005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482.55</v>
      </c>
      <c r="D470" s="40">
        <v>477.55</v>
      </c>
      <c r="E470" s="40">
        <v>469.90000000000003</v>
      </c>
      <c r="F470" s="40">
        <v>457.25</v>
      </c>
      <c r="G470" s="40">
        <v>449.6</v>
      </c>
      <c r="H470" s="40">
        <v>490.20000000000005</v>
      </c>
      <c r="I470" s="40">
        <v>497.85</v>
      </c>
      <c r="J470" s="40">
        <v>510.50000000000006</v>
      </c>
      <c r="K470" s="31">
        <v>485.2</v>
      </c>
      <c r="L470" s="31">
        <v>464.9</v>
      </c>
      <c r="M470" s="31">
        <v>10.255839999999999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1033.8499999999999</v>
      </c>
      <c r="D471" s="40">
        <v>1026.2833333333333</v>
      </c>
      <c r="E471" s="40">
        <v>1002.5666666666666</v>
      </c>
      <c r="F471" s="40">
        <v>971.2833333333333</v>
      </c>
      <c r="G471" s="40">
        <v>947.56666666666661</v>
      </c>
      <c r="H471" s="40">
        <v>1057.5666666666666</v>
      </c>
      <c r="I471" s="40">
        <v>1081.2833333333333</v>
      </c>
      <c r="J471" s="40">
        <v>1112.5666666666666</v>
      </c>
      <c r="K471" s="31">
        <v>1050</v>
      </c>
      <c r="L471" s="31">
        <v>995</v>
      </c>
      <c r="M471" s="31">
        <v>22.26426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24.75</v>
      </c>
      <c r="D472" s="40">
        <v>24.416666666666668</v>
      </c>
      <c r="E472" s="40">
        <v>24.083333333333336</v>
      </c>
      <c r="F472" s="40">
        <v>23.416666666666668</v>
      </c>
      <c r="G472" s="40">
        <v>23.083333333333336</v>
      </c>
      <c r="H472" s="40">
        <v>25.083333333333336</v>
      </c>
      <c r="I472" s="40">
        <v>25.416666666666671</v>
      </c>
      <c r="J472" s="40">
        <v>26.083333333333336</v>
      </c>
      <c r="K472" s="31">
        <v>24.75</v>
      </c>
      <c r="L472" s="31">
        <v>23.75</v>
      </c>
      <c r="M472" s="31">
        <v>395.42752000000002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141.75</v>
      </c>
      <c r="D473" s="40">
        <v>140.96666666666667</v>
      </c>
      <c r="E473" s="40">
        <v>139.03333333333333</v>
      </c>
      <c r="F473" s="40">
        <v>136.31666666666666</v>
      </c>
      <c r="G473" s="40">
        <v>134.38333333333333</v>
      </c>
      <c r="H473" s="40">
        <v>143.68333333333334</v>
      </c>
      <c r="I473" s="40">
        <v>145.61666666666667</v>
      </c>
      <c r="J473" s="40">
        <v>148.33333333333334</v>
      </c>
      <c r="K473" s="31">
        <v>142.9</v>
      </c>
      <c r="L473" s="31">
        <v>138.25</v>
      </c>
      <c r="M473" s="31">
        <v>3.3289900000000001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1383.2</v>
      </c>
      <c r="D474" s="40">
        <v>1394.6166666666668</v>
      </c>
      <c r="E474" s="40">
        <v>1359.5833333333335</v>
      </c>
      <c r="F474" s="40">
        <v>1335.9666666666667</v>
      </c>
      <c r="G474" s="40">
        <v>1300.9333333333334</v>
      </c>
      <c r="H474" s="40">
        <v>1418.2333333333336</v>
      </c>
      <c r="I474" s="40">
        <v>1453.2666666666669</v>
      </c>
      <c r="J474" s="40">
        <v>1476.8833333333337</v>
      </c>
      <c r="K474" s="31">
        <v>1429.65</v>
      </c>
      <c r="L474" s="31">
        <v>1371</v>
      </c>
      <c r="M474" s="31">
        <v>1.63889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12.8</v>
      </c>
      <c r="D475" s="40">
        <v>12.833333333333334</v>
      </c>
      <c r="E475" s="40">
        <v>12.716666666666669</v>
      </c>
      <c r="F475" s="40">
        <v>12.633333333333335</v>
      </c>
      <c r="G475" s="40">
        <v>12.516666666666669</v>
      </c>
      <c r="H475" s="40">
        <v>12.916666666666668</v>
      </c>
      <c r="I475" s="40">
        <v>13.033333333333331</v>
      </c>
      <c r="J475" s="40">
        <v>13.116666666666667</v>
      </c>
      <c r="K475" s="31">
        <v>12.95</v>
      </c>
      <c r="L475" s="31">
        <v>12.75</v>
      </c>
      <c r="M475" s="31">
        <v>13.62143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494.15</v>
      </c>
      <c r="D476" s="40">
        <v>490.5333333333333</v>
      </c>
      <c r="E476" s="40">
        <v>484.61666666666662</v>
      </c>
      <c r="F476" s="40">
        <v>475.08333333333331</v>
      </c>
      <c r="G476" s="40">
        <v>469.16666666666663</v>
      </c>
      <c r="H476" s="40">
        <v>500.06666666666661</v>
      </c>
      <c r="I476" s="40">
        <v>505.98333333333335</v>
      </c>
      <c r="J476" s="40">
        <v>515.51666666666665</v>
      </c>
      <c r="K476" s="31">
        <v>496.45</v>
      </c>
      <c r="L476" s="31">
        <v>481</v>
      </c>
      <c r="M476" s="31">
        <v>2.25196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762</v>
      </c>
      <c r="D477" s="40">
        <v>760.63333333333333</v>
      </c>
      <c r="E477" s="40">
        <v>748.76666666666665</v>
      </c>
      <c r="F477" s="40">
        <v>735.5333333333333</v>
      </c>
      <c r="G477" s="40">
        <v>723.66666666666663</v>
      </c>
      <c r="H477" s="40">
        <v>773.86666666666667</v>
      </c>
      <c r="I477" s="40">
        <v>785.73333333333323</v>
      </c>
      <c r="J477" s="40">
        <v>798.9666666666667</v>
      </c>
      <c r="K477" s="31">
        <v>772.5</v>
      </c>
      <c r="L477" s="31">
        <v>747.4</v>
      </c>
      <c r="M477" s="31">
        <v>40.798769999999998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1175.75</v>
      </c>
      <c r="D478" s="40">
        <v>1184.0666666666666</v>
      </c>
      <c r="E478" s="40">
        <v>1151.9333333333332</v>
      </c>
      <c r="F478" s="40">
        <v>1128.1166666666666</v>
      </c>
      <c r="G478" s="40">
        <v>1095.9833333333331</v>
      </c>
      <c r="H478" s="40">
        <v>1207.8833333333332</v>
      </c>
      <c r="I478" s="40">
        <v>1240.0166666666664</v>
      </c>
      <c r="J478" s="40">
        <v>1263.8333333333333</v>
      </c>
      <c r="K478" s="31">
        <v>1216.2</v>
      </c>
      <c r="L478" s="31">
        <v>1160.25</v>
      </c>
      <c r="M478" s="31">
        <v>4.1949300000000003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143.15</v>
      </c>
      <c r="D479" s="40">
        <v>137.88333333333335</v>
      </c>
      <c r="E479" s="40">
        <v>131.31666666666672</v>
      </c>
      <c r="F479" s="40">
        <v>119.48333333333336</v>
      </c>
      <c r="G479" s="40">
        <v>112.91666666666673</v>
      </c>
      <c r="H479" s="40">
        <v>149.7166666666667</v>
      </c>
      <c r="I479" s="40">
        <v>156.28333333333336</v>
      </c>
      <c r="J479" s="40">
        <v>168.1166666666667</v>
      </c>
      <c r="K479" s="31">
        <v>144.44999999999999</v>
      </c>
      <c r="L479" s="31">
        <v>126.05</v>
      </c>
      <c r="M479" s="31">
        <v>100.04798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18.899999999999999</v>
      </c>
      <c r="D480" s="40">
        <v>18.916666666666668</v>
      </c>
      <c r="E480" s="40">
        <v>18.683333333333337</v>
      </c>
      <c r="F480" s="40">
        <v>18.466666666666669</v>
      </c>
      <c r="G480" s="40">
        <v>18.233333333333338</v>
      </c>
      <c r="H480" s="40">
        <v>19.133333333333336</v>
      </c>
      <c r="I480" s="40">
        <v>19.366666666666664</v>
      </c>
      <c r="J480" s="40">
        <v>19.583333333333336</v>
      </c>
      <c r="K480" s="31">
        <v>19.149999999999999</v>
      </c>
      <c r="L480" s="31">
        <v>18.7</v>
      </c>
      <c r="M480" s="31">
        <v>61.379849999999998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7992.9</v>
      </c>
      <c r="D481" s="40">
        <v>8003.8166666666666</v>
      </c>
      <c r="E481" s="40">
        <v>7934.333333333333</v>
      </c>
      <c r="F481" s="40">
        <v>7875.7666666666664</v>
      </c>
      <c r="G481" s="40">
        <v>7806.2833333333328</v>
      </c>
      <c r="H481" s="40">
        <v>8062.3833333333332</v>
      </c>
      <c r="I481" s="40">
        <v>8131.8666666666668</v>
      </c>
      <c r="J481" s="40">
        <v>8190.4333333333334</v>
      </c>
      <c r="K481" s="31">
        <v>8073.3</v>
      </c>
      <c r="L481" s="31">
        <v>7945.25</v>
      </c>
      <c r="M481" s="31">
        <v>1.98064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34.85</v>
      </c>
      <c r="D482" s="40">
        <v>34.950000000000003</v>
      </c>
      <c r="E482" s="40">
        <v>34.600000000000009</v>
      </c>
      <c r="F482" s="40">
        <v>34.350000000000009</v>
      </c>
      <c r="G482" s="40">
        <v>34.000000000000014</v>
      </c>
      <c r="H482" s="40">
        <v>35.200000000000003</v>
      </c>
      <c r="I482" s="40">
        <v>35.549999999999997</v>
      </c>
      <c r="J482" s="40">
        <v>35.799999999999997</v>
      </c>
      <c r="K482" s="31">
        <v>35.299999999999997</v>
      </c>
      <c r="L482" s="31">
        <v>34.700000000000003</v>
      </c>
      <c r="M482" s="31">
        <v>54.38691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1592.6</v>
      </c>
      <c r="D483" s="40">
        <v>1593.7333333333333</v>
      </c>
      <c r="E483" s="40">
        <v>1570.6666666666667</v>
      </c>
      <c r="F483" s="40">
        <v>1548.7333333333333</v>
      </c>
      <c r="G483" s="40">
        <v>1525.6666666666667</v>
      </c>
      <c r="H483" s="40">
        <v>1615.6666666666667</v>
      </c>
      <c r="I483" s="40">
        <v>1638.7333333333333</v>
      </c>
      <c r="J483" s="40">
        <v>1660.6666666666667</v>
      </c>
      <c r="K483" s="31">
        <v>1616.8</v>
      </c>
      <c r="L483" s="31">
        <v>1571.8</v>
      </c>
      <c r="M483" s="31">
        <v>7.2728700000000002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748.1</v>
      </c>
      <c r="D484" s="40">
        <v>749.31666666666661</v>
      </c>
      <c r="E484" s="40">
        <v>738.88333333333321</v>
      </c>
      <c r="F484" s="40">
        <v>729.66666666666663</v>
      </c>
      <c r="G484" s="40">
        <v>719.23333333333323</v>
      </c>
      <c r="H484" s="40">
        <v>758.53333333333319</v>
      </c>
      <c r="I484" s="40">
        <v>768.96666666666658</v>
      </c>
      <c r="J484" s="40">
        <v>778.18333333333317</v>
      </c>
      <c r="K484" s="31">
        <v>759.75</v>
      </c>
      <c r="L484" s="31">
        <v>740.1</v>
      </c>
      <c r="M484" s="31">
        <v>13.80649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261.75</v>
      </c>
      <c r="D485" s="40">
        <v>262.48333333333335</v>
      </c>
      <c r="E485" s="40">
        <v>259.4666666666667</v>
      </c>
      <c r="F485" s="40">
        <v>257.18333333333334</v>
      </c>
      <c r="G485" s="40">
        <v>254.16666666666669</v>
      </c>
      <c r="H485" s="40">
        <v>264.76666666666671</v>
      </c>
      <c r="I485" s="40">
        <v>267.78333333333336</v>
      </c>
      <c r="J485" s="40">
        <v>270.06666666666672</v>
      </c>
      <c r="K485" s="31">
        <v>265.5</v>
      </c>
      <c r="L485" s="31">
        <v>260.2</v>
      </c>
      <c r="M485" s="31">
        <v>8.9396100000000001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3534.95</v>
      </c>
      <c r="D486" s="40">
        <v>3537.8166666666671</v>
      </c>
      <c r="E486" s="40">
        <v>3484.6833333333343</v>
      </c>
      <c r="F486" s="40">
        <v>3434.4166666666674</v>
      </c>
      <c r="G486" s="40">
        <v>3381.2833333333347</v>
      </c>
      <c r="H486" s="40">
        <v>3588.0833333333339</v>
      </c>
      <c r="I486" s="40">
        <v>3641.2166666666662</v>
      </c>
      <c r="J486" s="40">
        <v>3691.4833333333336</v>
      </c>
      <c r="K486" s="31">
        <v>3590.95</v>
      </c>
      <c r="L486" s="31">
        <v>3487.55</v>
      </c>
      <c r="M486" s="31">
        <v>0.23644999999999999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482.2</v>
      </c>
      <c r="D487" s="40">
        <v>481.86666666666662</v>
      </c>
      <c r="E487" s="40">
        <v>472.73333333333323</v>
      </c>
      <c r="F487" s="40">
        <v>463.26666666666659</v>
      </c>
      <c r="G487" s="40">
        <v>454.13333333333321</v>
      </c>
      <c r="H487" s="40">
        <v>491.33333333333326</v>
      </c>
      <c r="I487" s="40">
        <v>500.46666666666658</v>
      </c>
      <c r="J487" s="40">
        <v>509.93333333333328</v>
      </c>
      <c r="K487" s="31">
        <v>491</v>
      </c>
      <c r="L487" s="31">
        <v>472.4</v>
      </c>
      <c r="M487" s="31">
        <v>6.6433400000000002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3363.3</v>
      </c>
      <c r="D488" s="40">
        <v>3374.4500000000003</v>
      </c>
      <c r="E488" s="40">
        <v>3348.9000000000005</v>
      </c>
      <c r="F488" s="40">
        <v>3334.5000000000005</v>
      </c>
      <c r="G488" s="40">
        <v>3308.9500000000007</v>
      </c>
      <c r="H488" s="40">
        <v>3388.8500000000004</v>
      </c>
      <c r="I488" s="40">
        <v>3414.4000000000005</v>
      </c>
      <c r="J488" s="40">
        <v>3428.8</v>
      </c>
      <c r="K488" s="31">
        <v>3400</v>
      </c>
      <c r="L488" s="31">
        <v>3360.05</v>
      </c>
      <c r="M488" s="31">
        <v>6.4509999999999998E-2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782.9</v>
      </c>
      <c r="D489" s="40">
        <v>785.36666666666679</v>
      </c>
      <c r="E489" s="40">
        <v>775.73333333333358</v>
      </c>
      <c r="F489" s="40">
        <v>768.56666666666683</v>
      </c>
      <c r="G489" s="40">
        <v>758.93333333333362</v>
      </c>
      <c r="H489" s="40">
        <v>792.53333333333353</v>
      </c>
      <c r="I489" s="40">
        <v>802.16666666666674</v>
      </c>
      <c r="J489" s="40">
        <v>809.33333333333348</v>
      </c>
      <c r="K489" s="31">
        <v>795</v>
      </c>
      <c r="L489" s="31">
        <v>778.2</v>
      </c>
      <c r="M489" s="31">
        <v>0.82979999999999998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44.55</v>
      </c>
      <c r="D490" s="40">
        <v>44.300000000000004</v>
      </c>
      <c r="E490" s="40">
        <v>43.600000000000009</v>
      </c>
      <c r="F490" s="40">
        <v>42.650000000000006</v>
      </c>
      <c r="G490" s="40">
        <v>41.95000000000001</v>
      </c>
      <c r="H490" s="40">
        <v>45.250000000000007</v>
      </c>
      <c r="I490" s="40">
        <v>45.95000000000001</v>
      </c>
      <c r="J490" s="40">
        <v>46.900000000000006</v>
      </c>
      <c r="K490" s="31">
        <v>45</v>
      </c>
      <c r="L490" s="31">
        <v>43.35</v>
      </c>
      <c r="M490" s="31">
        <v>133.68306999999999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1396.95</v>
      </c>
      <c r="D491" s="40">
        <v>1393.3999999999999</v>
      </c>
      <c r="E491" s="40">
        <v>1369.3499999999997</v>
      </c>
      <c r="F491" s="40">
        <v>1341.7499999999998</v>
      </c>
      <c r="G491" s="40">
        <v>1317.6999999999996</v>
      </c>
      <c r="H491" s="40">
        <v>1420.9999999999998</v>
      </c>
      <c r="I491" s="40">
        <v>1445.05</v>
      </c>
      <c r="J491" s="40">
        <v>1472.6499999999999</v>
      </c>
      <c r="K491" s="31">
        <v>1417.45</v>
      </c>
      <c r="L491" s="31">
        <v>1365.8</v>
      </c>
      <c r="M491" s="31">
        <v>0.39324999999999999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1988.05</v>
      </c>
      <c r="D492" s="40">
        <v>1997.3500000000001</v>
      </c>
      <c r="E492" s="40">
        <v>1970.7000000000003</v>
      </c>
      <c r="F492" s="40">
        <v>1953.3500000000001</v>
      </c>
      <c r="G492" s="40">
        <v>1926.7000000000003</v>
      </c>
      <c r="H492" s="40">
        <v>2014.7000000000003</v>
      </c>
      <c r="I492" s="40">
        <v>2041.3500000000004</v>
      </c>
      <c r="J492" s="40">
        <v>2058.7000000000003</v>
      </c>
      <c r="K492" s="31">
        <v>2024</v>
      </c>
      <c r="L492" s="31">
        <v>1980</v>
      </c>
      <c r="M492" s="31">
        <v>1.5090300000000001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273.35000000000002</v>
      </c>
      <c r="D493" s="40">
        <v>277.38333333333338</v>
      </c>
      <c r="E493" s="40">
        <v>267.76666666666677</v>
      </c>
      <c r="F493" s="40">
        <v>262.18333333333339</v>
      </c>
      <c r="G493" s="40">
        <v>252.56666666666678</v>
      </c>
      <c r="H493" s="40">
        <v>282.96666666666675</v>
      </c>
      <c r="I493" s="40">
        <v>292.58333333333343</v>
      </c>
      <c r="J493" s="40">
        <v>298.16666666666674</v>
      </c>
      <c r="K493" s="31">
        <v>287</v>
      </c>
      <c r="L493" s="31">
        <v>271.8</v>
      </c>
      <c r="M493" s="31">
        <v>3.9270399999999999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927.8</v>
      </c>
      <c r="D494" s="40">
        <v>929.76666666666677</v>
      </c>
      <c r="E494" s="40">
        <v>921.23333333333358</v>
      </c>
      <c r="F494" s="40">
        <v>914.66666666666686</v>
      </c>
      <c r="G494" s="40">
        <v>906.13333333333367</v>
      </c>
      <c r="H494" s="40">
        <v>936.33333333333348</v>
      </c>
      <c r="I494" s="40">
        <v>944.86666666666656</v>
      </c>
      <c r="J494" s="40">
        <v>951.43333333333339</v>
      </c>
      <c r="K494" s="31">
        <v>938.3</v>
      </c>
      <c r="L494" s="31">
        <v>923.2</v>
      </c>
      <c r="M494" s="31">
        <v>4.5704500000000001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298.95</v>
      </c>
      <c r="D495" s="40">
        <v>298.23333333333335</v>
      </c>
      <c r="E495" s="40">
        <v>294.7166666666667</v>
      </c>
      <c r="F495" s="40">
        <v>290.48333333333335</v>
      </c>
      <c r="G495" s="40">
        <v>286.9666666666667</v>
      </c>
      <c r="H495" s="40">
        <v>302.4666666666667</v>
      </c>
      <c r="I495" s="40">
        <v>305.98333333333335</v>
      </c>
      <c r="J495" s="40">
        <v>310.2166666666667</v>
      </c>
      <c r="K495" s="31">
        <v>301.75</v>
      </c>
      <c r="L495" s="31">
        <v>294</v>
      </c>
      <c r="M495" s="31">
        <v>133.18638999999999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2901.1</v>
      </c>
      <c r="D496" s="40">
        <v>2903.1166666666668</v>
      </c>
      <c r="E496" s="40">
        <v>2868.6333333333337</v>
      </c>
      <c r="F496" s="40">
        <v>2836.166666666667</v>
      </c>
      <c r="G496" s="40">
        <v>2801.6833333333338</v>
      </c>
      <c r="H496" s="40">
        <v>2935.5833333333335</v>
      </c>
      <c r="I496" s="40">
        <v>2970.0666666666671</v>
      </c>
      <c r="J496" s="40">
        <v>3002.5333333333333</v>
      </c>
      <c r="K496" s="31">
        <v>2937.6</v>
      </c>
      <c r="L496" s="31">
        <v>2870.65</v>
      </c>
      <c r="M496" s="31">
        <v>0.49152000000000001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1899.2</v>
      </c>
      <c r="D497" s="40">
        <v>1883.4833333333333</v>
      </c>
      <c r="E497" s="40">
        <v>1856.9666666666667</v>
      </c>
      <c r="F497" s="40">
        <v>1814.7333333333333</v>
      </c>
      <c r="G497" s="40">
        <v>1788.2166666666667</v>
      </c>
      <c r="H497" s="40">
        <v>1925.7166666666667</v>
      </c>
      <c r="I497" s="40">
        <v>1952.2333333333336</v>
      </c>
      <c r="J497" s="40">
        <v>1994.4666666666667</v>
      </c>
      <c r="K497" s="31">
        <v>1910</v>
      </c>
      <c r="L497" s="31">
        <v>1841.25</v>
      </c>
      <c r="M497" s="31">
        <v>1.1598999999999999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8.0500000000000007</v>
      </c>
      <c r="D498" s="40">
        <v>8.3000000000000007</v>
      </c>
      <c r="E498" s="40">
        <v>7.5500000000000007</v>
      </c>
      <c r="F498" s="40">
        <v>7.05</v>
      </c>
      <c r="G498" s="40">
        <v>6.3</v>
      </c>
      <c r="H498" s="40">
        <v>8.8000000000000007</v>
      </c>
      <c r="I498" s="40">
        <v>9.5500000000000007</v>
      </c>
      <c r="J498" s="40">
        <v>10.050000000000002</v>
      </c>
      <c r="K498" s="31">
        <v>9.0500000000000007</v>
      </c>
      <c r="L498" s="31">
        <v>7.8</v>
      </c>
      <c r="M498" s="31">
        <v>13404.95793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1206.5999999999999</v>
      </c>
      <c r="D499" s="40">
        <v>1200.8333333333333</v>
      </c>
      <c r="E499" s="40">
        <v>1183.7666666666664</v>
      </c>
      <c r="F499" s="40">
        <v>1160.9333333333332</v>
      </c>
      <c r="G499" s="40">
        <v>1143.8666666666663</v>
      </c>
      <c r="H499" s="40">
        <v>1223.6666666666665</v>
      </c>
      <c r="I499" s="40">
        <v>1240.7333333333336</v>
      </c>
      <c r="J499" s="40">
        <v>1263.5666666666666</v>
      </c>
      <c r="K499" s="31">
        <v>1217.9000000000001</v>
      </c>
      <c r="L499" s="31">
        <v>1178</v>
      </c>
      <c r="M499" s="31">
        <v>42.242330000000003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7375.6</v>
      </c>
      <c r="D500" s="40">
        <v>7354.5333333333328</v>
      </c>
      <c r="E500" s="40">
        <v>7270.0666666666657</v>
      </c>
      <c r="F500" s="40">
        <v>7164.5333333333328</v>
      </c>
      <c r="G500" s="40">
        <v>7080.0666666666657</v>
      </c>
      <c r="H500" s="40">
        <v>7460.0666666666657</v>
      </c>
      <c r="I500" s="40">
        <v>7544.5333333333328</v>
      </c>
      <c r="J500" s="40">
        <v>7650.0666666666657</v>
      </c>
      <c r="K500" s="31">
        <v>7439</v>
      </c>
      <c r="L500" s="31">
        <v>7249</v>
      </c>
      <c r="M500" s="31">
        <v>0.55318999999999996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118.35</v>
      </c>
      <c r="D501" s="40">
        <v>118.3</v>
      </c>
      <c r="E501" s="40">
        <v>117.44999999999999</v>
      </c>
      <c r="F501" s="40">
        <v>116.55</v>
      </c>
      <c r="G501" s="40">
        <v>115.69999999999999</v>
      </c>
      <c r="H501" s="40">
        <v>119.19999999999999</v>
      </c>
      <c r="I501" s="40">
        <v>120.04999999999998</v>
      </c>
      <c r="J501" s="40">
        <v>120.94999999999999</v>
      </c>
      <c r="K501" s="31">
        <v>119.15</v>
      </c>
      <c r="L501" s="31">
        <v>117.4</v>
      </c>
      <c r="M501" s="31">
        <v>6.4319899999999999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137.4</v>
      </c>
      <c r="D502" s="40">
        <v>138.83333333333334</v>
      </c>
      <c r="E502" s="40">
        <v>133.66666666666669</v>
      </c>
      <c r="F502" s="40">
        <v>129.93333333333334</v>
      </c>
      <c r="G502" s="40">
        <v>124.76666666666668</v>
      </c>
      <c r="H502" s="40">
        <v>142.56666666666669</v>
      </c>
      <c r="I502" s="40">
        <v>147.73333333333338</v>
      </c>
      <c r="J502" s="40">
        <v>151.4666666666667</v>
      </c>
      <c r="K502" s="31">
        <v>144</v>
      </c>
      <c r="L502" s="31">
        <v>135.1</v>
      </c>
      <c r="M502" s="31">
        <v>125.5719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524.35</v>
      </c>
      <c r="D503" s="40">
        <v>528.11666666666667</v>
      </c>
      <c r="E503" s="40">
        <v>518.23333333333335</v>
      </c>
      <c r="F503" s="40">
        <v>512.11666666666667</v>
      </c>
      <c r="G503" s="40">
        <v>502.23333333333335</v>
      </c>
      <c r="H503" s="40">
        <v>534.23333333333335</v>
      </c>
      <c r="I503" s="40">
        <v>544.11666666666679</v>
      </c>
      <c r="J503" s="40">
        <v>550.23333333333335</v>
      </c>
      <c r="K503" s="31">
        <v>538</v>
      </c>
      <c r="L503" s="31">
        <v>522</v>
      </c>
      <c r="M503" s="31">
        <v>0.28842000000000001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2293.4</v>
      </c>
      <c r="D504" s="40">
        <v>2286.4666666666667</v>
      </c>
      <c r="E504" s="40">
        <v>2250.9333333333334</v>
      </c>
      <c r="F504" s="40">
        <v>2208.4666666666667</v>
      </c>
      <c r="G504" s="40">
        <v>2172.9333333333334</v>
      </c>
      <c r="H504" s="40">
        <v>2328.9333333333334</v>
      </c>
      <c r="I504" s="40">
        <v>2364.4666666666672</v>
      </c>
      <c r="J504" s="40">
        <v>2406.9333333333334</v>
      </c>
      <c r="K504" s="31">
        <v>2322</v>
      </c>
      <c r="L504" s="31">
        <v>2244</v>
      </c>
      <c r="M504" s="31">
        <v>2.5962100000000001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662.2</v>
      </c>
      <c r="D505" s="40">
        <v>665.86666666666667</v>
      </c>
      <c r="E505" s="40">
        <v>656.33333333333337</v>
      </c>
      <c r="F505" s="40">
        <v>650.4666666666667</v>
      </c>
      <c r="G505" s="40">
        <v>640.93333333333339</v>
      </c>
      <c r="H505" s="40">
        <v>671.73333333333335</v>
      </c>
      <c r="I505" s="40">
        <v>681.26666666666665</v>
      </c>
      <c r="J505" s="40">
        <v>687.13333333333333</v>
      </c>
      <c r="K505" s="31">
        <v>675.4</v>
      </c>
      <c r="L505" s="31">
        <v>660</v>
      </c>
      <c r="M505" s="31">
        <v>67.162310000000005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416.6</v>
      </c>
      <c r="D506" s="40">
        <v>417.41666666666669</v>
      </c>
      <c r="E506" s="40">
        <v>409.83333333333337</v>
      </c>
      <c r="F506" s="40">
        <v>403.06666666666666</v>
      </c>
      <c r="G506" s="40">
        <v>395.48333333333335</v>
      </c>
      <c r="H506" s="40">
        <v>424.18333333333339</v>
      </c>
      <c r="I506" s="40">
        <v>431.76666666666677</v>
      </c>
      <c r="J506" s="40">
        <v>438.53333333333342</v>
      </c>
      <c r="K506" s="31">
        <v>425</v>
      </c>
      <c r="L506" s="31">
        <v>410.65</v>
      </c>
      <c r="M506" s="31">
        <v>4.1817399999999996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10.9</v>
      </c>
      <c r="D507" s="40">
        <v>11.066666666666668</v>
      </c>
      <c r="E507" s="40">
        <v>10.733333333333336</v>
      </c>
      <c r="F507" s="40">
        <v>10.566666666666668</v>
      </c>
      <c r="G507" s="40">
        <v>10.233333333333336</v>
      </c>
      <c r="H507" s="40">
        <v>11.233333333333336</v>
      </c>
      <c r="I507" s="40">
        <v>11.566666666666668</v>
      </c>
      <c r="J507" s="40">
        <v>11.733333333333336</v>
      </c>
      <c r="K507" s="31">
        <v>11.4</v>
      </c>
      <c r="L507" s="31">
        <v>10.9</v>
      </c>
      <c r="M507" s="31">
        <v>1464.56916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177.4</v>
      </c>
      <c r="D508" s="40">
        <v>177.98333333333335</v>
      </c>
      <c r="E508" s="40">
        <v>176.01666666666671</v>
      </c>
      <c r="F508" s="40">
        <v>174.63333333333335</v>
      </c>
      <c r="G508" s="40">
        <v>172.66666666666671</v>
      </c>
      <c r="H508" s="40">
        <v>179.3666666666667</v>
      </c>
      <c r="I508" s="40">
        <v>181.33333333333334</v>
      </c>
      <c r="J508" s="40">
        <v>182.7166666666667</v>
      </c>
      <c r="K508" s="31">
        <v>179.95</v>
      </c>
      <c r="L508" s="31">
        <v>176.6</v>
      </c>
      <c r="M508" s="31">
        <v>53.32714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450.3</v>
      </c>
      <c r="D509" s="40">
        <v>445.7833333333333</v>
      </c>
      <c r="E509" s="40">
        <v>432.66666666666663</v>
      </c>
      <c r="F509" s="40">
        <v>415.0333333333333</v>
      </c>
      <c r="G509" s="40">
        <v>401.91666666666663</v>
      </c>
      <c r="H509" s="40">
        <v>463.41666666666663</v>
      </c>
      <c r="I509" s="40">
        <v>476.5333333333333</v>
      </c>
      <c r="J509" s="40">
        <v>494.16666666666663</v>
      </c>
      <c r="K509" s="31">
        <v>458.9</v>
      </c>
      <c r="L509" s="31">
        <v>428.15</v>
      </c>
      <c r="M509" s="31">
        <v>14.845179999999999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2340.6</v>
      </c>
      <c r="D510" s="40">
        <v>2354.2000000000003</v>
      </c>
      <c r="E510" s="40">
        <v>2316.4000000000005</v>
      </c>
      <c r="F510" s="40">
        <v>2292.2000000000003</v>
      </c>
      <c r="G510" s="40">
        <v>2254.4000000000005</v>
      </c>
      <c r="H510" s="40">
        <v>2378.4000000000005</v>
      </c>
      <c r="I510" s="40">
        <v>2416.2000000000007</v>
      </c>
      <c r="J510" s="40">
        <v>2440.4000000000005</v>
      </c>
      <c r="K510" s="31">
        <v>2392</v>
      </c>
      <c r="L510" s="31">
        <v>2330</v>
      </c>
      <c r="M510" s="31">
        <v>0.4017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2203.0500000000002</v>
      </c>
      <c r="D511" s="40">
        <v>2194.35</v>
      </c>
      <c r="E511" s="40">
        <v>2178.6999999999998</v>
      </c>
      <c r="F511" s="40">
        <v>2154.35</v>
      </c>
      <c r="G511" s="40">
        <v>2138.6999999999998</v>
      </c>
      <c r="H511" s="40">
        <v>2218.6999999999998</v>
      </c>
      <c r="I511" s="40">
        <v>2234.3500000000004</v>
      </c>
      <c r="J511" s="40">
        <v>2258.6999999999998</v>
      </c>
      <c r="K511" s="31">
        <v>2210</v>
      </c>
      <c r="L511" s="31">
        <v>2170</v>
      </c>
      <c r="M511" s="31">
        <v>0.10058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6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9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0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0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0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0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51"/>
      <c r="B5" s="452"/>
      <c r="C5" s="451"/>
      <c r="D5" s="452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453" t="s">
        <v>589</v>
      </c>
      <c r="C7" s="452"/>
      <c r="D7" s="7">
        <f>Main!B10</f>
        <v>44448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44447</v>
      </c>
      <c r="B10" s="32">
        <v>539773</v>
      </c>
      <c r="C10" s="31" t="s">
        <v>865</v>
      </c>
      <c r="D10" s="31" t="s">
        <v>983</v>
      </c>
      <c r="E10" s="31" t="s">
        <v>598</v>
      </c>
      <c r="F10" s="90">
        <v>563515</v>
      </c>
      <c r="G10" s="32">
        <v>2.69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44447</v>
      </c>
      <c r="B11" s="32">
        <v>539773</v>
      </c>
      <c r="C11" s="31" t="s">
        <v>865</v>
      </c>
      <c r="D11" s="31" t="s">
        <v>984</v>
      </c>
      <c r="E11" s="31" t="s">
        <v>598</v>
      </c>
      <c r="F11" s="90">
        <v>99273</v>
      </c>
      <c r="G11" s="32">
        <v>2.69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44447</v>
      </c>
      <c r="B12" s="32">
        <v>539773</v>
      </c>
      <c r="C12" s="31" t="s">
        <v>865</v>
      </c>
      <c r="D12" s="31" t="s">
        <v>984</v>
      </c>
      <c r="E12" s="31" t="s">
        <v>599</v>
      </c>
      <c r="F12" s="90">
        <v>235812</v>
      </c>
      <c r="G12" s="32">
        <v>2.69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44447</v>
      </c>
      <c r="B13" s="32">
        <v>539773</v>
      </c>
      <c r="C13" s="31" t="s">
        <v>865</v>
      </c>
      <c r="D13" s="31" t="s">
        <v>985</v>
      </c>
      <c r="E13" s="31" t="s">
        <v>599</v>
      </c>
      <c r="F13" s="90">
        <v>650000</v>
      </c>
      <c r="G13" s="32">
        <v>2.69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44447</v>
      </c>
      <c r="B14" s="32">
        <v>508664</v>
      </c>
      <c r="C14" s="31" t="s">
        <v>986</v>
      </c>
      <c r="D14" s="31" t="s">
        <v>987</v>
      </c>
      <c r="E14" s="31" t="s">
        <v>598</v>
      </c>
      <c r="F14" s="90">
        <v>87628</v>
      </c>
      <c r="G14" s="32">
        <v>19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44447</v>
      </c>
      <c r="B15" s="32">
        <v>508664</v>
      </c>
      <c r="C15" s="31" t="s">
        <v>986</v>
      </c>
      <c r="D15" s="31" t="s">
        <v>987</v>
      </c>
      <c r="E15" s="31" t="s">
        <v>599</v>
      </c>
      <c r="F15" s="90">
        <v>37628</v>
      </c>
      <c r="G15" s="32">
        <v>19.2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44447</v>
      </c>
      <c r="B16" s="32">
        <v>531752</v>
      </c>
      <c r="C16" s="31" t="s">
        <v>988</v>
      </c>
      <c r="D16" s="31" t="s">
        <v>884</v>
      </c>
      <c r="E16" s="31" t="s">
        <v>598</v>
      </c>
      <c r="F16" s="90">
        <v>7892278</v>
      </c>
      <c r="G16" s="32">
        <v>0.67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44447</v>
      </c>
      <c r="B17" s="32">
        <v>531752</v>
      </c>
      <c r="C17" s="31" t="s">
        <v>988</v>
      </c>
      <c r="D17" s="31" t="s">
        <v>884</v>
      </c>
      <c r="E17" s="31" t="s">
        <v>599</v>
      </c>
      <c r="F17" s="90">
        <v>2500003</v>
      </c>
      <c r="G17" s="32">
        <v>0.72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44447</v>
      </c>
      <c r="B18" s="32">
        <v>531752</v>
      </c>
      <c r="C18" s="31" t="s">
        <v>988</v>
      </c>
      <c r="D18" s="31" t="s">
        <v>989</v>
      </c>
      <c r="E18" s="31" t="s">
        <v>598</v>
      </c>
      <c r="F18" s="90">
        <v>239772</v>
      </c>
      <c r="G18" s="32">
        <v>0.72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44447</v>
      </c>
      <c r="B19" s="32">
        <v>531752</v>
      </c>
      <c r="C19" s="31" t="s">
        <v>988</v>
      </c>
      <c r="D19" s="31" t="s">
        <v>989</v>
      </c>
      <c r="E19" s="31" t="s">
        <v>599</v>
      </c>
      <c r="F19" s="90">
        <v>5566000</v>
      </c>
      <c r="G19" s="32">
        <v>0.71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44447</v>
      </c>
      <c r="B20" s="32">
        <v>531752</v>
      </c>
      <c r="C20" s="31" t="s">
        <v>988</v>
      </c>
      <c r="D20" s="31" t="s">
        <v>990</v>
      </c>
      <c r="E20" s="31" t="s">
        <v>598</v>
      </c>
      <c r="F20" s="90">
        <v>2340451</v>
      </c>
      <c r="G20" s="32">
        <v>0.71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44447</v>
      </c>
      <c r="B21" s="32">
        <v>531752</v>
      </c>
      <c r="C21" s="31" t="s">
        <v>988</v>
      </c>
      <c r="D21" s="31" t="s">
        <v>990</v>
      </c>
      <c r="E21" s="31" t="s">
        <v>599</v>
      </c>
      <c r="F21" s="90">
        <v>12215000</v>
      </c>
      <c r="G21" s="32">
        <v>0.69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44447</v>
      </c>
      <c r="B22" s="32">
        <v>526614</v>
      </c>
      <c r="C22" s="31" t="s">
        <v>991</v>
      </c>
      <c r="D22" s="31" t="s">
        <v>992</v>
      </c>
      <c r="E22" s="31" t="s">
        <v>598</v>
      </c>
      <c r="F22" s="90">
        <v>100000</v>
      </c>
      <c r="G22" s="32">
        <v>7.05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44447</v>
      </c>
      <c r="B23" s="32">
        <v>531456</v>
      </c>
      <c r="C23" s="31" t="s">
        <v>951</v>
      </c>
      <c r="D23" s="31" t="s">
        <v>952</v>
      </c>
      <c r="E23" s="31" t="s">
        <v>599</v>
      </c>
      <c r="F23" s="90">
        <v>258903</v>
      </c>
      <c r="G23" s="32">
        <v>0.99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44447</v>
      </c>
      <c r="B24" s="32">
        <v>539767</v>
      </c>
      <c r="C24" s="31" t="s">
        <v>993</v>
      </c>
      <c r="D24" s="31" t="s">
        <v>994</v>
      </c>
      <c r="E24" s="31" t="s">
        <v>598</v>
      </c>
      <c r="F24" s="90">
        <v>17568</v>
      </c>
      <c r="G24" s="32">
        <v>15.53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44447</v>
      </c>
      <c r="B25" s="32">
        <v>539767</v>
      </c>
      <c r="C25" s="31" t="s">
        <v>993</v>
      </c>
      <c r="D25" s="31" t="s">
        <v>994</v>
      </c>
      <c r="E25" s="31" t="s">
        <v>599</v>
      </c>
      <c r="F25" s="90">
        <v>13274</v>
      </c>
      <c r="G25" s="32">
        <v>15.71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44447</v>
      </c>
      <c r="B26" s="32">
        <v>543207</v>
      </c>
      <c r="C26" s="31" t="s">
        <v>995</v>
      </c>
      <c r="D26" s="31" t="s">
        <v>996</v>
      </c>
      <c r="E26" s="31" t="s">
        <v>599</v>
      </c>
      <c r="F26" s="90">
        <v>59994</v>
      </c>
      <c r="G26" s="32">
        <v>25.24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44447</v>
      </c>
      <c r="B27" s="32">
        <v>540243</v>
      </c>
      <c r="C27" s="31" t="s">
        <v>997</v>
      </c>
      <c r="D27" s="31" t="s">
        <v>998</v>
      </c>
      <c r="E27" s="31" t="s">
        <v>598</v>
      </c>
      <c r="F27" s="90">
        <v>13478</v>
      </c>
      <c r="G27" s="32">
        <v>74.02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44447</v>
      </c>
      <c r="B28" s="32">
        <v>539291</v>
      </c>
      <c r="C28" s="31" t="s">
        <v>953</v>
      </c>
      <c r="D28" s="31" t="s">
        <v>955</v>
      </c>
      <c r="E28" s="31" t="s">
        <v>599</v>
      </c>
      <c r="F28" s="90">
        <v>27123</v>
      </c>
      <c r="G28" s="32">
        <v>7.76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44447</v>
      </c>
      <c r="B29" s="32">
        <v>539291</v>
      </c>
      <c r="C29" s="31" t="s">
        <v>953</v>
      </c>
      <c r="D29" s="31" t="s">
        <v>954</v>
      </c>
      <c r="E29" s="31" t="s">
        <v>599</v>
      </c>
      <c r="F29" s="90">
        <v>50135</v>
      </c>
      <c r="G29" s="32">
        <v>7.54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44447</v>
      </c>
      <c r="B30" s="32">
        <v>538860</v>
      </c>
      <c r="C30" s="31" t="s">
        <v>999</v>
      </c>
      <c r="D30" s="31" t="s">
        <v>1000</v>
      </c>
      <c r="E30" s="31" t="s">
        <v>599</v>
      </c>
      <c r="F30" s="90">
        <v>451820</v>
      </c>
      <c r="G30" s="32">
        <v>0.32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44447</v>
      </c>
      <c r="B31" s="32">
        <v>507962</v>
      </c>
      <c r="C31" s="31" t="s">
        <v>1001</v>
      </c>
      <c r="D31" s="31" t="s">
        <v>1002</v>
      </c>
      <c r="E31" s="31" t="s">
        <v>598</v>
      </c>
      <c r="F31" s="90">
        <v>826012</v>
      </c>
      <c r="G31" s="32">
        <v>7.6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44447</v>
      </c>
      <c r="B32" s="32">
        <v>507962</v>
      </c>
      <c r="C32" s="31" t="s">
        <v>1001</v>
      </c>
      <c r="D32" s="31" t="s">
        <v>1003</v>
      </c>
      <c r="E32" s="31" t="s">
        <v>599</v>
      </c>
      <c r="F32" s="90">
        <v>826012</v>
      </c>
      <c r="G32" s="32">
        <v>7.6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44447</v>
      </c>
      <c r="B33" s="32">
        <v>519191</v>
      </c>
      <c r="C33" s="31" t="s">
        <v>1004</v>
      </c>
      <c r="D33" s="31" t="s">
        <v>1005</v>
      </c>
      <c r="E33" s="31" t="s">
        <v>598</v>
      </c>
      <c r="F33" s="90">
        <v>26339</v>
      </c>
      <c r="G33" s="32">
        <v>27.51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44447</v>
      </c>
      <c r="B34" s="32">
        <v>526544</v>
      </c>
      <c r="C34" s="31" t="s">
        <v>1006</v>
      </c>
      <c r="D34" s="31" t="s">
        <v>1007</v>
      </c>
      <c r="E34" s="31" t="s">
        <v>599</v>
      </c>
      <c r="F34" s="90">
        <v>412302</v>
      </c>
      <c r="G34" s="32">
        <v>14.12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44447</v>
      </c>
      <c r="B35" s="32">
        <v>526544</v>
      </c>
      <c r="C35" s="31" t="s">
        <v>1006</v>
      </c>
      <c r="D35" s="31" t="s">
        <v>1008</v>
      </c>
      <c r="E35" s="31" t="s">
        <v>598</v>
      </c>
      <c r="F35" s="90">
        <v>400000</v>
      </c>
      <c r="G35" s="32">
        <v>14.12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44447</v>
      </c>
      <c r="B36" s="32">
        <v>539217</v>
      </c>
      <c r="C36" s="31" t="s">
        <v>1009</v>
      </c>
      <c r="D36" s="31" t="s">
        <v>1010</v>
      </c>
      <c r="E36" s="31" t="s">
        <v>599</v>
      </c>
      <c r="F36" s="90">
        <v>723745</v>
      </c>
      <c r="G36" s="32">
        <v>3.3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44447</v>
      </c>
      <c r="B37" s="32">
        <v>539217</v>
      </c>
      <c r="C37" s="31" t="s">
        <v>1009</v>
      </c>
      <c r="D37" s="31" t="s">
        <v>1011</v>
      </c>
      <c r="E37" s="31" t="s">
        <v>598</v>
      </c>
      <c r="F37" s="90">
        <v>700000</v>
      </c>
      <c r="G37" s="32">
        <v>3.3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44447</v>
      </c>
      <c r="B38" s="32">
        <v>539217</v>
      </c>
      <c r="C38" s="31" t="s">
        <v>1009</v>
      </c>
      <c r="D38" s="31" t="s">
        <v>1011</v>
      </c>
      <c r="E38" s="31" t="s">
        <v>599</v>
      </c>
      <c r="F38" s="90">
        <v>236323</v>
      </c>
      <c r="G38" s="32">
        <v>3.43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44447</v>
      </c>
      <c r="B39" s="32">
        <v>513173</v>
      </c>
      <c r="C39" s="31" t="s">
        <v>1012</v>
      </c>
      <c r="D39" s="31" t="s">
        <v>884</v>
      </c>
      <c r="E39" s="31" t="s">
        <v>598</v>
      </c>
      <c r="F39" s="90">
        <v>50000</v>
      </c>
      <c r="G39" s="32">
        <v>33.700000000000003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44447</v>
      </c>
      <c r="B40" s="32">
        <v>540726</v>
      </c>
      <c r="C40" s="31" t="s">
        <v>1013</v>
      </c>
      <c r="D40" s="31" t="s">
        <v>1014</v>
      </c>
      <c r="E40" s="31" t="s">
        <v>599</v>
      </c>
      <c r="F40" s="90">
        <v>60731</v>
      </c>
      <c r="G40" s="32">
        <v>38.01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44447</v>
      </c>
      <c r="B41" s="32">
        <v>530961</v>
      </c>
      <c r="C41" s="31" t="s">
        <v>963</v>
      </c>
      <c r="D41" s="31" t="s">
        <v>1015</v>
      </c>
      <c r="E41" s="31" t="s">
        <v>598</v>
      </c>
      <c r="F41" s="90">
        <v>3650000</v>
      </c>
      <c r="G41" s="32">
        <v>2.19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44447</v>
      </c>
      <c r="B42" s="32">
        <v>530401</v>
      </c>
      <c r="C42" s="31" t="s">
        <v>1016</v>
      </c>
      <c r="D42" s="31" t="s">
        <v>1017</v>
      </c>
      <c r="E42" s="31" t="s">
        <v>599</v>
      </c>
      <c r="F42" s="90">
        <v>32464</v>
      </c>
      <c r="G42" s="32">
        <v>25.29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44447</v>
      </c>
      <c r="B43" s="32">
        <v>503624</v>
      </c>
      <c r="C43" s="31" t="s">
        <v>1018</v>
      </c>
      <c r="D43" s="31" t="s">
        <v>884</v>
      </c>
      <c r="E43" s="31" t="s">
        <v>598</v>
      </c>
      <c r="F43" s="90">
        <v>160433</v>
      </c>
      <c r="G43" s="32">
        <v>8.57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44447</v>
      </c>
      <c r="B44" s="32">
        <v>503624</v>
      </c>
      <c r="C44" s="31" t="s">
        <v>1018</v>
      </c>
      <c r="D44" s="31" t="s">
        <v>884</v>
      </c>
      <c r="E44" s="31" t="s">
        <v>599</v>
      </c>
      <c r="F44" s="90">
        <v>135433</v>
      </c>
      <c r="G44" s="32">
        <v>9.43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44447</v>
      </c>
      <c r="B45" s="32" t="s">
        <v>1019</v>
      </c>
      <c r="C45" s="31" t="s">
        <v>1020</v>
      </c>
      <c r="D45" s="31" t="s">
        <v>1021</v>
      </c>
      <c r="E45" s="31" t="s">
        <v>598</v>
      </c>
      <c r="F45" s="90">
        <v>150000</v>
      </c>
      <c r="G45" s="32">
        <v>47</v>
      </c>
      <c r="H45" s="32" t="s">
        <v>600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44447</v>
      </c>
      <c r="B46" s="32" t="s">
        <v>933</v>
      </c>
      <c r="C46" s="31" t="s">
        <v>934</v>
      </c>
      <c r="D46" s="31" t="s">
        <v>862</v>
      </c>
      <c r="E46" s="31" t="s">
        <v>598</v>
      </c>
      <c r="F46" s="90">
        <v>123275</v>
      </c>
      <c r="G46" s="32">
        <v>438.08</v>
      </c>
      <c r="H46" s="32" t="s">
        <v>600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44447</v>
      </c>
      <c r="B47" s="32" t="s">
        <v>933</v>
      </c>
      <c r="C47" s="31" t="s">
        <v>934</v>
      </c>
      <c r="D47" s="31" t="s">
        <v>1022</v>
      </c>
      <c r="E47" s="31" t="s">
        <v>598</v>
      </c>
      <c r="F47" s="90">
        <v>54000</v>
      </c>
      <c r="G47" s="32">
        <v>463.1</v>
      </c>
      <c r="H47" s="32" t="s">
        <v>600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44447</v>
      </c>
      <c r="B48" s="32" t="s">
        <v>933</v>
      </c>
      <c r="C48" s="31" t="s">
        <v>934</v>
      </c>
      <c r="D48" s="31" t="s">
        <v>1023</v>
      </c>
      <c r="E48" s="31" t="s">
        <v>598</v>
      </c>
      <c r="F48" s="90">
        <v>59252</v>
      </c>
      <c r="G48" s="32">
        <v>463.69</v>
      </c>
      <c r="H48" s="32" t="s">
        <v>600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44447</v>
      </c>
      <c r="B49" s="32" t="s">
        <v>933</v>
      </c>
      <c r="C49" s="31" t="s">
        <v>934</v>
      </c>
      <c r="D49" s="31" t="s">
        <v>935</v>
      </c>
      <c r="E49" s="31" t="s">
        <v>598</v>
      </c>
      <c r="F49" s="90">
        <v>51848</v>
      </c>
      <c r="G49" s="32">
        <v>438.91</v>
      </c>
      <c r="H49" s="32" t="s">
        <v>600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44447</v>
      </c>
      <c r="B50" s="32" t="s">
        <v>933</v>
      </c>
      <c r="C50" s="31" t="s">
        <v>934</v>
      </c>
      <c r="D50" s="31" t="s">
        <v>1024</v>
      </c>
      <c r="E50" s="31" t="s">
        <v>598</v>
      </c>
      <c r="F50" s="90">
        <v>56284</v>
      </c>
      <c r="G50" s="32">
        <v>448.51</v>
      </c>
      <c r="H50" s="32" t="s">
        <v>600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44447</v>
      </c>
      <c r="B51" s="32" t="s">
        <v>933</v>
      </c>
      <c r="C51" s="31" t="s">
        <v>934</v>
      </c>
      <c r="D51" s="31" t="s">
        <v>1025</v>
      </c>
      <c r="E51" s="31" t="s">
        <v>598</v>
      </c>
      <c r="F51" s="90">
        <v>34612</v>
      </c>
      <c r="G51" s="32">
        <v>440.64</v>
      </c>
      <c r="H51" s="32" t="s">
        <v>600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44447</v>
      </c>
      <c r="B52" s="32" t="s">
        <v>933</v>
      </c>
      <c r="C52" s="31" t="s">
        <v>934</v>
      </c>
      <c r="D52" s="31" t="s">
        <v>1026</v>
      </c>
      <c r="E52" s="31" t="s">
        <v>598</v>
      </c>
      <c r="F52" s="90">
        <v>54392</v>
      </c>
      <c r="G52" s="32">
        <v>450.82</v>
      </c>
      <c r="H52" s="32" t="s">
        <v>600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44447</v>
      </c>
      <c r="B53" s="32" t="s">
        <v>933</v>
      </c>
      <c r="C53" s="31" t="s">
        <v>934</v>
      </c>
      <c r="D53" s="31" t="s">
        <v>861</v>
      </c>
      <c r="E53" s="31" t="s">
        <v>598</v>
      </c>
      <c r="F53" s="90">
        <v>95504</v>
      </c>
      <c r="G53" s="32">
        <v>430.48</v>
      </c>
      <c r="H53" s="32" t="s">
        <v>600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44447</v>
      </c>
      <c r="B54" s="32" t="s">
        <v>1027</v>
      </c>
      <c r="C54" s="31" t="s">
        <v>1028</v>
      </c>
      <c r="D54" s="31" t="s">
        <v>950</v>
      </c>
      <c r="E54" s="31" t="s">
        <v>598</v>
      </c>
      <c r="F54" s="90">
        <v>144501</v>
      </c>
      <c r="G54" s="32">
        <v>208.68</v>
      </c>
      <c r="H54" s="32" t="s">
        <v>600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44447</v>
      </c>
      <c r="B55" s="32" t="s">
        <v>1027</v>
      </c>
      <c r="C55" s="31" t="s">
        <v>1028</v>
      </c>
      <c r="D55" s="31" t="s">
        <v>1029</v>
      </c>
      <c r="E55" s="31" t="s">
        <v>598</v>
      </c>
      <c r="F55" s="90">
        <v>112095</v>
      </c>
      <c r="G55" s="32">
        <v>208.07</v>
      </c>
      <c r="H55" s="32" t="s">
        <v>600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44447</v>
      </c>
      <c r="B56" s="32" t="s">
        <v>1030</v>
      </c>
      <c r="C56" s="31" t="s">
        <v>1031</v>
      </c>
      <c r="D56" s="31" t="s">
        <v>884</v>
      </c>
      <c r="E56" s="31" t="s">
        <v>598</v>
      </c>
      <c r="F56" s="90">
        <v>60025</v>
      </c>
      <c r="G56" s="32">
        <v>34.549999999999997</v>
      </c>
      <c r="H56" s="32" t="s">
        <v>600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44447</v>
      </c>
      <c r="B57" s="32" t="s">
        <v>1032</v>
      </c>
      <c r="C57" s="31" t="s">
        <v>1033</v>
      </c>
      <c r="D57" s="31" t="s">
        <v>862</v>
      </c>
      <c r="E57" s="31" t="s">
        <v>598</v>
      </c>
      <c r="F57" s="90">
        <v>220930</v>
      </c>
      <c r="G57" s="32">
        <v>140.97</v>
      </c>
      <c r="H57" s="32" t="s">
        <v>600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44447</v>
      </c>
      <c r="B58" s="32" t="s">
        <v>936</v>
      </c>
      <c r="C58" s="31" t="s">
        <v>937</v>
      </c>
      <c r="D58" s="31" t="s">
        <v>1034</v>
      </c>
      <c r="E58" s="31" t="s">
        <v>598</v>
      </c>
      <c r="F58" s="90">
        <v>78000</v>
      </c>
      <c r="G58" s="32">
        <v>26.4</v>
      </c>
      <c r="H58" s="32" t="s">
        <v>600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44447</v>
      </c>
      <c r="B59" s="32" t="s">
        <v>936</v>
      </c>
      <c r="C59" s="31" t="s">
        <v>937</v>
      </c>
      <c r="D59" s="31" t="s">
        <v>956</v>
      </c>
      <c r="E59" s="31" t="s">
        <v>598</v>
      </c>
      <c r="F59" s="90">
        <v>18000</v>
      </c>
      <c r="G59" s="32">
        <v>28.15</v>
      </c>
      <c r="H59" s="32" t="s">
        <v>600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44447</v>
      </c>
      <c r="B60" s="32" t="s">
        <v>1035</v>
      </c>
      <c r="C60" s="31" t="s">
        <v>1036</v>
      </c>
      <c r="D60" s="31" t="s">
        <v>1037</v>
      </c>
      <c r="E60" s="31" t="s">
        <v>598</v>
      </c>
      <c r="F60" s="90">
        <v>476965</v>
      </c>
      <c r="G60" s="32">
        <v>96.27</v>
      </c>
      <c r="H60" s="32" t="s">
        <v>600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44447</v>
      </c>
      <c r="B61" s="32" t="s">
        <v>1038</v>
      </c>
      <c r="C61" s="31" t="s">
        <v>1039</v>
      </c>
      <c r="D61" s="31" t="s">
        <v>1034</v>
      </c>
      <c r="E61" s="31" t="s">
        <v>598</v>
      </c>
      <c r="F61" s="90">
        <v>174000</v>
      </c>
      <c r="G61" s="32">
        <v>79.239999999999995</v>
      </c>
      <c r="H61" s="32" t="s">
        <v>600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44447</v>
      </c>
      <c r="B62" s="32" t="s">
        <v>129</v>
      </c>
      <c r="C62" s="20" t="s">
        <v>957</v>
      </c>
      <c r="D62" s="20" t="s">
        <v>958</v>
      </c>
      <c r="E62" s="31" t="s">
        <v>598</v>
      </c>
      <c r="F62" s="90">
        <v>167737642</v>
      </c>
      <c r="G62" s="32">
        <v>8.25</v>
      </c>
      <c r="H62" s="32" t="s">
        <v>600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44447</v>
      </c>
      <c r="B63" s="32" t="s">
        <v>1040</v>
      </c>
      <c r="C63" s="31" t="s">
        <v>1041</v>
      </c>
      <c r="D63" s="31" t="s">
        <v>1042</v>
      </c>
      <c r="E63" s="31" t="s">
        <v>598</v>
      </c>
      <c r="F63" s="90">
        <v>190972</v>
      </c>
      <c r="G63" s="32">
        <v>197.38</v>
      </c>
      <c r="H63" s="32" t="s">
        <v>600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44447</v>
      </c>
      <c r="B64" s="32" t="s">
        <v>903</v>
      </c>
      <c r="C64" s="31" t="s">
        <v>904</v>
      </c>
      <c r="D64" s="31" t="s">
        <v>1043</v>
      </c>
      <c r="E64" s="31" t="s">
        <v>598</v>
      </c>
      <c r="F64" s="90">
        <v>89142</v>
      </c>
      <c r="G64" s="32">
        <v>49.95</v>
      </c>
      <c r="H64" s="32" t="s">
        <v>600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44447</v>
      </c>
      <c r="B65" s="32" t="s">
        <v>1044</v>
      </c>
      <c r="C65" s="31" t="s">
        <v>1045</v>
      </c>
      <c r="D65" s="31" t="s">
        <v>861</v>
      </c>
      <c r="E65" s="31" t="s">
        <v>598</v>
      </c>
      <c r="F65" s="90">
        <v>128216</v>
      </c>
      <c r="G65" s="32">
        <v>1184.6600000000001</v>
      </c>
      <c r="H65" s="32" t="s">
        <v>600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44447</v>
      </c>
      <c r="B66" s="32" t="s">
        <v>961</v>
      </c>
      <c r="C66" s="31" t="s">
        <v>962</v>
      </c>
      <c r="D66" s="31" t="s">
        <v>1046</v>
      </c>
      <c r="E66" s="31" t="s">
        <v>598</v>
      </c>
      <c r="F66" s="90">
        <v>112000</v>
      </c>
      <c r="G66" s="32">
        <v>88.61</v>
      </c>
      <c r="H66" s="32" t="s">
        <v>600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44447</v>
      </c>
      <c r="B67" s="32" t="s">
        <v>961</v>
      </c>
      <c r="C67" s="31" t="s">
        <v>962</v>
      </c>
      <c r="D67" s="31" t="s">
        <v>1047</v>
      </c>
      <c r="E67" s="31" t="s">
        <v>598</v>
      </c>
      <c r="F67" s="90">
        <v>112000</v>
      </c>
      <c r="G67" s="32">
        <v>88.74</v>
      </c>
      <c r="H67" s="32" t="s">
        <v>600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44447</v>
      </c>
      <c r="B68" s="32" t="s">
        <v>961</v>
      </c>
      <c r="C68" s="31" t="s">
        <v>962</v>
      </c>
      <c r="D68" s="31" t="s">
        <v>1048</v>
      </c>
      <c r="E68" s="31" t="s">
        <v>598</v>
      </c>
      <c r="F68" s="90">
        <v>112000</v>
      </c>
      <c r="G68" s="32">
        <v>88.57</v>
      </c>
      <c r="H68" s="32" t="s">
        <v>600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44447</v>
      </c>
      <c r="B69" s="32" t="s">
        <v>961</v>
      </c>
      <c r="C69" s="31" t="s">
        <v>962</v>
      </c>
      <c r="D69" s="31" t="s">
        <v>1049</v>
      </c>
      <c r="E69" s="31" t="s">
        <v>598</v>
      </c>
      <c r="F69" s="90">
        <v>112000</v>
      </c>
      <c r="G69" s="32">
        <v>88.61</v>
      </c>
      <c r="H69" s="32" t="s">
        <v>600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44447</v>
      </c>
      <c r="B70" s="32" t="s">
        <v>1050</v>
      </c>
      <c r="C70" s="31" t="s">
        <v>1051</v>
      </c>
      <c r="D70" s="31" t="s">
        <v>1052</v>
      </c>
      <c r="E70" s="31" t="s">
        <v>598</v>
      </c>
      <c r="F70" s="90">
        <v>16000</v>
      </c>
      <c r="G70" s="32">
        <v>223.38</v>
      </c>
      <c r="H70" s="32" t="s">
        <v>600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44447</v>
      </c>
      <c r="B71" s="32" t="s">
        <v>1053</v>
      </c>
      <c r="C71" s="31" t="s">
        <v>1054</v>
      </c>
      <c r="D71" s="31" t="s">
        <v>935</v>
      </c>
      <c r="E71" s="31" t="s">
        <v>598</v>
      </c>
      <c r="F71" s="90">
        <v>109463</v>
      </c>
      <c r="G71" s="32">
        <v>27.49</v>
      </c>
      <c r="H71" s="32" t="s">
        <v>600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44447</v>
      </c>
      <c r="B72" s="32" t="s">
        <v>1053</v>
      </c>
      <c r="C72" s="31" t="s">
        <v>1054</v>
      </c>
      <c r="D72" s="31" t="s">
        <v>1055</v>
      </c>
      <c r="E72" s="31" t="s">
        <v>598</v>
      </c>
      <c r="F72" s="90">
        <v>135368</v>
      </c>
      <c r="G72" s="32">
        <v>27.4</v>
      </c>
      <c r="H72" s="32" t="s">
        <v>600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44447</v>
      </c>
      <c r="B73" s="32" t="s">
        <v>1056</v>
      </c>
      <c r="C73" s="31" t="s">
        <v>1057</v>
      </c>
      <c r="D73" s="31" t="s">
        <v>1058</v>
      </c>
      <c r="E73" s="31" t="s">
        <v>598</v>
      </c>
      <c r="F73" s="90">
        <v>501000</v>
      </c>
      <c r="G73" s="32">
        <v>19.5</v>
      </c>
      <c r="H73" s="32" t="s">
        <v>600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44447</v>
      </c>
      <c r="B74" s="32" t="s">
        <v>1056</v>
      </c>
      <c r="C74" s="31" t="s">
        <v>1057</v>
      </c>
      <c r="D74" s="31" t="s">
        <v>1059</v>
      </c>
      <c r="E74" s="31" t="s">
        <v>598</v>
      </c>
      <c r="F74" s="90">
        <v>54000</v>
      </c>
      <c r="G74" s="32">
        <v>19.59</v>
      </c>
      <c r="H74" s="32" t="s">
        <v>600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44447</v>
      </c>
      <c r="B75" s="32" t="s">
        <v>1060</v>
      </c>
      <c r="C75" s="31" t="s">
        <v>1061</v>
      </c>
      <c r="D75" s="31" t="s">
        <v>1062</v>
      </c>
      <c r="E75" s="31" t="s">
        <v>598</v>
      </c>
      <c r="F75" s="90">
        <v>1050000</v>
      </c>
      <c r="G75" s="32">
        <v>365</v>
      </c>
      <c r="H75" s="32" t="s">
        <v>600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44447</v>
      </c>
      <c r="B76" s="32" t="s">
        <v>1063</v>
      </c>
      <c r="C76" s="31" t="s">
        <v>1064</v>
      </c>
      <c r="D76" s="31" t="s">
        <v>1065</v>
      </c>
      <c r="E76" s="31" t="s">
        <v>598</v>
      </c>
      <c r="F76" s="90">
        <v>63087</v>
      </c>
      <c r="G76" s="32">
        <v>121.98</v>
      </c>
      <c r="H76" s="32" t="s">
        <v>600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44447</v>
      </c>
      <c r="B77" s="32" t="s">
        <v>1066</v>
      </c>
      <c r="C77" s="31" t="s">
        <v>1067</v>
      </c>
      <c r="D77" s="31" t="s">
        <v>950</v>
      </c>
      <c r="E77" s="31" t="s">
        <v>598</v>
      </c>
      <c r="F77" s="90">
        <v>60000</v>
      </c>
      <c r="G77" s="32">
        <v>82.63</v>
      </c>
      <c r="H77" s="32" t="s">
        <v>600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44447</v>
      </c>
      <c r="B78" s="32" t="s">
        <v>567</v>
      </c>
      <c r="C78" s="31" t="s">
        <v>1068</v>
      </c>
      <c r="D78" s="31" t="s">
        <v>862</v>
      </c>
      <c r="E78" s="31" t="s">
        <v>598</v>
      </c>
      <c r="F78" s="90">
        <v>611741</v>
      </c>
      <c r="G78" s="32">
        <v>135.27000000000001</v>
      </c>
      <c r="H78" s="32" t="s">
        <v>600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44447</v>
      </c>
      <c r="B79" s="32" t="s">
        <v>1019</v>
      </c>
      <c r="C79" s="31" t="s">
        <v>1020</v>
      </c>
      <c r="D79" s="31" t="s">
        <v>1058</v>
      </c>
      <c r="E79" s="31" t="s">
        <v>599</v>
      </c>
      <c r="F79" s="90">
        <v>108000</v>
      </c>
      <c r="G79" s="32">
        <v>47</v>
      </c>
      <c r="H79" s="32" t="s">
        <v>600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44447</v>
      </c>
      <c r="B80" s="32" t="s">
        <v>933</v>
      </c>
      <c r="C80" s="31" t="s">
        <v>934</v>
      </c>
      <c r="D80" s="31" t="s">
        <v>862</v>
      </c>
      <c r="E80" s="31" t="s">
        <v>599</v>
      </c>
      <c r="F80" s="90">
        <v>123245</v>
      </c>
      <c r="G80" s="32">
        <v>438.93</v>
      </c>
      <c r="H80" s="32" t="s">
        <v>600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44447</v>
      </c>
      <c r="B81" s="32" t="s">
        <v>933</v>
      </c>
      <c r="C81" s="31" t="s">
        <v>934</v>
      </c>
      <c r="D81" s="31" t="s">
        <v>1023</v>
      </c>
      <c r="E81" s="31" t="s">
        <v>599</v>
      </c>
      <c r="F81" s="90">
        <v>56552</v>
      </c>
      <c r="G81" s="32">
        <v>464.45</v>
      </c>
      <c r="H81" s="32" t="s">
        <v>600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44447</v>
      </c>
      <c r="B82" s="32" t="s">
        <v>933</v>
      </c>
      <c r="C82" s="31" t="s">
        <v>934</v>
      </c>
      <c r="D82" s="31" t="s">
        <v>1024</v>
      </c>
      <c r="E82" s="31" t="s">
        <v>599</v>
      </c>
      <c r="F82" s="90">
        <v>56285</v>
      </c>
      <c r="G82" s="32">
        <v>448.75</v>
      </c>
      <c r="H82" s="32" t="s">
        <v>600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44447</v>
      </c>
      <c r="B83" s="32" t="s">
        <v>933</v>
      </c>
      <c r="C83" s="31" t="s">
        <v>934</v>
      </c>
      <c r="D83" s="31" t="s">
        <v>861</v>
      </c>
      <c r="E83" s="31" t="s">
        <v>599</v>
      </c>
      <c r="F83" s="90">
        <v>95504</v>
      </c>
      <c r="G83" s="32">
        <v>430.47</v>
      </c>
      <c r="H83" s="32" t="s">
        <v>600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44447</v>
      </c>
      <c r="B84" s="32" t="s">
        <v>933</v>
      </c>
      <c r="C84" s="31" t="s">
        <v>934</v>
      </c>
      <c r="D84" s="31" t="s">
        <v>1022</v>
      </c>
      <c r="E84" s="31" t="s">
        <v>599</v>
      </c>
      <c r="F84" s="90">
        <v>54000</v>
      </c>
      <c r="G84" s="32">
        <v>464.31</v>
      </c>
      <c r="H84" s="32" t="s">
        <v>600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44447</v>
      </c>
      <c r="B85" s="32" t="s">
        <v>933</v>
      </c>
      <c r="C85" s="31" t="s">
        <v>934</v>
      </c>
      <c r="D85" s="31" t="s">
        <v>1025</v>
      </c>
      <c r="E85" s="31" t="s">
        <v>599</v>
      </c>
      <c r="F85" s="90">
        <v>34612</v>
      </c>
      <c r="G85" s="32">
        <v>441.28</v>
      </c>
      <c r="H85" s="32" t="s">
        <v>600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44447</v>
      </c>
      <c r="B86" s="32" t="s">
        <v>933</v>
      </c>
      <c r="C86" s="31" t="s">
        <v>934</v>
      </c>
      <c r="D86" s="31" t="s">
        <v>935</v>
      </c>
      <c r="E86" s="31" t="s">
        <v>599</v>
      </c>
      <c r="F86" s="90">
        <v>53279</v>
      </c>
      <c r="G86" s="32">
        <v>438.14</v>
      </c>
      <c r="H86" s="32" t="s">
        <v>600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44447</v>
      </c>
      <c r="B87" s="32" t="s">
        <v>933</v>
      </c>
      <c r="C87" s="31" t="s">
        <v>934</v>
      </c>
      <c r="D87" s="31" t="s">
        <v>1026</v>
      </c>
      <c r="E87" s="31" t="s">
        <v>599</v>
      </c>
      <c r="F87" s="90">
        <v>52392</v>
      </c>
      <c r="G87" s="32">
        <v>452.57</v>
      </c>
      <c r="H87" s="32" t="s">
        <v>600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44447</v>
      </c>
      <c r="B88" s="32" t="s">
        <v>1027</v>
      </c>
      <c r="C88" s="31" t="s">
        <v>1028</v>
      </c>
      <c r="D88" s="31" t="s">
        <v>1029</v>
      </c>
      <c r="E88" s="31" t="s">
        <v>599</v>
      </c>
      <c r="F88" s="90">
        <v>112095</v>
      </c>
      <c r="G88" s="32">
        <v>209.8</v>
      </c>
      <c r="H88" s="32" t="s">
        <v>600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44447</v>
      </c>
      <c r="B89" s="32" t="s">
        <v>1027</v>
      </c>
      <c r="C89" s="31" t="s">
        <v>1028</v>
      </c>
      <c r="D89" s="31" t="s">
        <v>950</v>
      </c>
      <c r="E89" s="31" t="s">
        <v>599</v>
      </c>
      <c r="F89" s="90">
        <v>143381</v>
      </c>
      <c r="G89" s="32">
        <v>215</v>
      </c>
      <c r="H89" s="32" t="s">
        <v>600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44447</v>
      </c>
      <c r="B90" s="32" t="s">
        <v>1030</v>
      </c>
      <c r="C90" s="31" t="s">
        <v>1031</v>
      </c>
      <c r="D90" s="31" t="s">
        <v>884</v>
      </c>
      <c r="E90" s="31" t="s">
        <v>599</v>
      </c>
      <c r="F90" s="90">
        <v>30662</v>
      </c>
      <c r="G90" s="32">
        <v>36.659999999999997</v>
      </c>
      <c r="H90" s="32" t="s">
        <v>600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44447</v>
      </c>
      <c r="B91" s="32" t="s">
        <v>1032</v>
      </c>
      <c r="C91" s="31" t="s">
        <v>1033</v>
      </c>
      <c r="D91" s="31" t="s">
        <v>862</v>
      </c>
      <c r="E91" s="31" t="s">
        <v>599</v>
      </c>
      <c r="F91" s="90">
        <v>224108</v>
      </c>
      <c r="G91" s="32">
        <v>141.16</v>
      </c>
      <c r="H91" s="32" t="s">
        <v>600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44447</v>
      </c>
      <c r="B92" s="32" t="s">
        <v>936</v>
      </c>
      <c r="C92" s="31" t="s">
        <v>937</v>
      </c>
      <c r="D92" s="31" t="s">
        <v>956</v>
      </c>
      <c r="E92" s="31" t="s">
        <v>599</v>
      </c>
      <c r="F92" s="90">
        <v>108000</v>
      </c>
      <c r="G92" s="32">
        <v>26.42</v>
      </c>
      <c r="H92" s="32" t="s">
        <v>600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44447</v>
      </c>
      <c r="B93" s="32" t="s">
        <v>936</v>
      </c>
      <c r="C93" s="31" t="s">
        <v>937</v>
      </c>
      <c r="D93" s="31" t="s">
        <v>964</v>
      </c>
      <c r="E93" s="31" t="s">
        <v>599</v>
      </c>
      <c r="F93" s="90">
        <v>48000</v>
      </c>
      <c r="G93" s="32">
        <v>27.7</v>
      </c>
      <c r="H93" s="32" t="s">
        <v>600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44447</v>
      </c>
      <c r="B94" s="32" t="s">
        <v>1069</v>
      </c>
      <c r="C94" s="31" t="s">
        <v>1070</v>
      </c>
      <c r="D94" s="31" t="s">
        <v>1071</v>
      </c>
      <c r="E94" s="31" t="s">
        <v>599</v>
      </c>
      <c r="F94" s="90">
        <v>28000</v>
      </c>
      <c r="G94" s="32">
        <v>41.45</v>
      </c>
      <c r="H94" s="32" t="s">
        <v>600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44447</v>
      </c>
      <c r="B95" s="32" t="s">
        <v>1035</v>
      </c>
      <c r="C95" s="31" t="s">
        <v>1036</v>
      </c>
      <c r="D95" s="31" t="s">
        <v>1037</v>
      </c>
      <c r="E95" s="31" t="s">
        <v>599</v>
      </c>
      <c r="F95" s="90">
        <v>1600577</v>
      </c>
      <c r="G95" s="32">
        <v>90.08</v>
      </c>
      <c r="H95" s="32" t="s">
        <v>600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44447</v>
      </c>
      <c r="B96" s="32" t="s">
        <v>129</v>
      </c>
      <c r="C96" s="31" t="s">
        <v>957</v>
      </c>
      <c r="D96" s="31" t="s">
        <v>958</v>
      </c>
      <c r="E96" s="31" t="s">
        <v>599</v>
      </c>
      <c r="F96" s="90">
        <v>167962479</v>
      </c>
      <c r="G96" s="32">
        <v>8.26</v>
      </c>
      <c r="H96" s="32" t="s">
        <v>600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44447</v>
      </c>
      <c r="B97" s="32" t="s">
        <v>959</v>
      </c>
      <c r="C97" s="31" t="s">
        <v>960</v>
      </c>
      <c r="D97" s="31" t="s">
        <v>965</v>
      </c>
      <c r="E97" s="31" t="s">
        <v>599</v>
      </c>
      <c r="F97" s="90">
        <v>557888</v>
      </c>
      <c r="G97" s="32">
        <v>35.729999999999997</v>
      </c>
      <c r="H97" s="32" t="s">
        <v>600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44447</v>
      </c>
      <c r="B98" s="32" t="s">
        <v>1044</v>
      </c>
      <c r="C98" s="31" t="s">
        <v>1045</v>
      </c>
      <c r="D98" s="31" t="s">
        <v>861</v>
      </c>
      <c r="E98" s="31" t="s">
        <v>599</v>
      </c>
      <c r="F98" s="90">
        <v>128216</v>
      </c>
      <c r="G98" s="32">
        <v>1186.03</v>
      </c>
      <c r="H98" s="32" t="s">
        <v>600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44447</v>
      </c>
      <c r="B99" s="32" t="s">
        <v>961</v>
      </c>
      <c r="C99" s="31" t="s">
        <v>962</v>
      </c>
      <c r="D99" s="31" t="s">
        <v>1072</v>
      </c>
      <c r="E99" s="31" t="s">
        <v>599</v>
      </c>
      <c r="F99" s="90">
        <v>150000</v>
      </c>
      <c r="G99" s="32">
        <v>88.2</v>
      </c>
      <c r="H99" s="32" t="s">
        <v>600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44447</v>
      </c>
      <c r="B100" s="32" t="s">
        <v>1050</v>
      </c>
      <c r="C100" s="31" t="s">
        <v>1051</v>
      </c>
      <c r="D100" s="31" t="s">
        <v>1073</v>
      </c>
      <c r="E100" s="31" t="s">
        <v>599</v>
      </c>
      <c r="F100" s="90">
        <v>16000</v>
      </c>
      <c r="G100" s="32">
        <v>217.2</v>
      </c>
      <c r="H100" s="32" t="s">
        <v>600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44447</v>
      </c>
      <c r="B101" s="32" t="s">
        <v>1053</v>
      </c>
      <c r="C101" s="31" t="s">
        <v>1054</v>
      </c>
      <c r="D101" s="31" t="s">
        <v>935</v>
      </c>
      <c r="E101" s="31" t="s">
        <v>599</v>
      </c>
      <c r="F101" s="90">
        <v>109463</v>
      </c>
      <c r="G101" s="32">
        <v>27.38</v>
      </c>
      <c r="H101" s="32" t="s">
        <v>600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44447</v>
      </c>
      <c r="B102" s="32" t="s">
        <v>1053</v>
      </c>
      <c r="C102" s="31" t="s">
        <v>1054</v>
      </c>
      <c r="D102" s="31" t="s">
        <v>1055</v>
      </c>
      <c r="E102" s="31" t="s">
        <v>599</v>
      </c>
      <c r="F102" s="90">
        <v>133711</v>
      </c>
      <c r="G102" s="32">
        <v>27.48</v>
      </c>
      <c r="H102" s="32" t="s">
        <v>600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44447</v>
      </c>
      <c r="B103" s="32" t="s">
        <v>1056</v>
      </c>
      <c r="C103" s="31" t="s">
        <v>1057</v>
      </c>
      <c r="D103" s="31" t="s">
        <v>1074</v>
      </c>
      <c r="E103" s="31" t="s">
        <v>599</v>
      </c>
      <c r="F103" s="90">
        <v>297000</v>
      </c>
      <c r="G103" s="32">
        <v>19.5</v>
      </c>
      <c r="H103" s="32" t="s">
        <v>600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44447</v>
      </c>
      <c r="B104" s="32" t="s">
        <v>1056</v>
      </c>
      <c r="C104" s="31" t="s">
        <v>1057</v>
      </c>
      <c r="D104" s="31" t="s">
        <v>1058</v>
      </c>
      <c r="E104" s="31" t="s">
        <v>599</v>
      </c>
      <c r="F104" s="90">
        <v>72000</v>
      </c>
      <c r="G104" s="32">
        <v>19.5</v>
      </c>
      <c r="H104" s="32" t="s">
        <v>600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44447</v>
      </c>
      <c r="B105" s="32" t="s">
        <v>1056</v>
      </c>
      <c r="C105" s="31" t="s">
        <v>1057</v>
      </c>
      <c r="D105" s="31" t="s">
        <v>1075</v>
      </c>
      <c r="E105" s="31" t="s">
        <v>599</v>
      </c>
      <c r="F105" s="90">
        <v>168000</v>
      </c>
      <c r="G105" s="32">
        <v>19.5</v>
      </c>
      <c r="H105" s="32" t="s">
        <v>600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44447</v>
      </c>
      <c r="B106" s="32" t="s">
        <v>1063</v>
      </c>
      <c r="C106" s="31" t="s">
        <v>1064</v>
      </c>
      <c r="D106" s="31" t="s">
        <v>1065</v>
      </c>
      <c r="E106" s="31" t="s">
        <v>599</v>
      </c>
      <c r="F106" s="90">
        <v>63087</v>
      </c>
      <c r="G106" s="32">
        <v>121.74</v>
      </c>
      <c r="H106" s="32" t="s">
        <v>600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44447</v>
      </c>
      <c r="B107" s="32" t="s">
        <v>1066</v>
      </c>
      <c r="C107" s="31" t="s">
        <v>1067</v>
      </c>
      <c r="D107" s="31" t="s">
        <v>950</v>
      </c>
      <c r="E107" s="31" t="s">
        <v>599</v>
      </c>
      <c r="F107" s="90">
        <v>60000</v>
      </c>
      <c r="G107" s="32">
        <v>82.67</v>
      </c>
      <c r="H107" s="32" t="s">
        <v>600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44447</v>
      </c>
      <c r="B108" s="32" t="s">
        <v>1066</v>
      </c>
      <c r="C108" s="31" t="s">
        <v>1067</v>
      </c>
      <c r="D108" s="31" t="s">
        <v>1076</v>
      </c>
      <c r="E108" s="31" t="s">
        <v>599</v>
      </c>
      <c r="F108" s="90">
        <v>60500</v>
      </c>
      <c r="G108" s="32">
        <v>82.64</v>
      </c>
      <c r="H108" s="32" t="s">
        <v>600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44447</v>
      </c>
      <c r="B109" s="32" t="s">
        <v>567</v>
      </c>
      <c r="C109" s="31" t="s">
        <v>1068</v>
      </c>
      <c r="D109" s="31" t="s">
        <v>862</v>
      </c>
      <c r="E109" s="31" t="s">
        <v>599</v>
      </c>
      <c r="F109" s="90">
        <v>602258</v>
      </c>
      <c r="G109" s="32">
        <v>135.51</v>
      </c>
      <c r="H109" s="32" t="s">
        <v>600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4"/>
  <sheetViews>
    <sheetView topLeftCell="A7" zoomScale="85" zoomScaleNormal="85" workbookViewId="0">
      <selection activeCell="K81" sqref="K8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883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44448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601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602</v>
      </c>
      <c r="E9" s="100" t="s">
        <v>603</v>
      </c>
      <c r="F9" s="100" t="s">
        <v>604</v>
      </c>
      <c r="G9" s="100" t="s">
        <v>605</v>
      </c>
      <c r="H9" s="100" t="s">
        <v>606</v>
      </c>
      <c r="I9" s="100" t="s">
        <v>607</v>
      </c>
      <c r="J9" s="99" t="s">
        <v>608</v>
      </c>
      <c r="K9" s="100" t="s">
        <v>609</v>
      </c>
      <c r="L9" s="102" t="s">
        <v>610</v>
      </c>
      <c r="M9" s="102" t="s">
        <v>611</v>
      </c>
      <c r="N9" s="100" t="s">
        <v>612</v>
      </c>
      <c r="O9" s="101" t="s">
        <v>613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87">
        <v>1</v>
      </c>
      <c r="B10" s="388">
        <v>44396</v>
      </c>
      <c r="C10" s="389"/>
      <c r="D10" s="390" t="s">
        <v>131</v>
      </c>
      <c r="E10" s="391" t="s">
        <v>616</v>
      </c>
      <c r="F10" s="392">
        <v>547.5</v>
      </c>
      <c r="G10" s="392">
        <v>510</v>
      </c>
      <c r="H10" s="391">
        <v>568</v>
      </c>
      <c r="I10" s="393" t="s">
        <v>846</v>
      </c>
      <c r="J10" s="104" t="s">
        <v>917</v>
      </c>
      <c r="K10" s="104">
        <f t="shared" ref="K10" si="0">H10-F10</f>
        <v>20.5</v>
      </c>
      <c r="L10" s="105">
        <f>(F10*-0.7)/100</f>
        <v>-3.8325</v>
      </c>
      <c r="M10" s="106">
        <f t="shared" ref="M10" si="1">(K10+L10)/F10</f>
        <v>3.0442922374429224E-2</v>
      </c>
      <c r="N10" s="104" t="s">
        <v>614</v>
      </c>
      <c r="O10" s="107">
        <v>44445</v>
      </c>
      <c r="P10" s="103"/>
      <c r="Q10" s="1"/>
      <c r="R10" s="1" t="s">
        <v>615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387">
        <v>2</v>
      </c>
      <c r="B11" s="388">
        <v>44397</v>
      </c>
      <c r="C11" s="389"/>
      <c r="D11" s="390" t="s">
        <v>137</v>
      </c>
      <c r="E11" s="391" t="s">
        <v>616</v>
      </c>
      <c r="F11" s="392">
        <v>104.5</v>
      </c>
      <c r="G11" s="392">
        <v>96.5</v>
      </c>
      <c r="H11" s="391">
        <v>111.5</v>
      </c>
      <c r="I11" s="393" t="s">
        <v>847</v>
      </c>
      <c r="J11" s="104" t="s">
        <v>852</v>
      </c>
      <c r="K11" s="104">
        <f t="shared" ref="K11" si="2">H11-F11</f>
        <v>7</v>
      </c>
      <c r="L11" s="105">
        <f>(F11*-0.8)/100</f>
        <v>-0.83600000000000008</v>
      </c>
      <c r="M11" s="106">
        <f t="shared" ref="M11" si="3">(K11+L11)/F11</f>
        <v>5.898564593301435E-2</v>
      </c>
      <c r="N11" s="104" t="s">
        <v>614</v>
      </c>
      <c r="O11" s="107">
        <v>44442</v>
      </c>
      <c r="P11" s="103"/>
      <c r="Q11" s="1"/>
      <c r="R11" s="1" t="s">
        <v>615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387">
        <v>3</v>
      </c>
      <c r="B12" s="388">
        <v>44407</v>
      </c>
      <c r="C12" s="389"/>
      <c r="D12" s="390" t="s">
        <v>51</v>
      </c>
      <c r="E12" s="391" t="s">
        <v>616</v>
      </c>
      <c r="F12" s="392">
        <v>715</v>
      </c>
      <c r="G12" s="392">
        <v>675</v>
      </c>
      <c r="H12" s="391">
        <v>730</v>
      </c>
      <c r="I12" s="393" t="s">
        <v>850</v>
      </c>
      <c r="J12" s="104" t="s">
        <v>941</v>
      </c>
      <c r="K12" s="104">
        <f t="shared" ref="K12:K13" si="4">H12-F12</f>
        <v>15</v>
      </c>
      <c r="L12" s="105">
        <f t="shared" ref="L12" si="5">(F12*-0.7)/100</f>
        <v>-5.004999999999999</v>
      </c>
      <c r="M12" s="106">
        <f t="shared" ref="M12:M13" si="6">(K12+L12)/F12</f>
        <v>1.3979020979020981E-2</v>
      </c>
      <c r="N12" s="104" t="s">
        <v>614</v>
      </c>
      <c r="O12" s="107">
        <v>44442</v>
      </c>
      <c r="P12" s="103"/>
      <c r="Q12" s="1"/>
      <c r="R12" s="1" t="s">
        <v>615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87">
        <v>4</v>
      </c>
      <c r="B13" s="388">
        <v>44421</v>
      </c>
      <c r="C13" s="389"/>
      <c r="D13" s="390" t="s">
        <v>471</v>
      </c>
      <c r="E13" s="391" t="s">
        <v>616</v>
      </c>
      <c r="F13" s="392">
        <v>1500</v>
      </c>
      <c r="G13" s="392">
        <v>1415</v>
      </c>
      <c r="H13" s="391">
        <v>1607.5</v>
      </c>
      <c r="I13" s="393" t="s">
        <v>858</v>
      </c>
      <c r="J13" s="104" t="s">
        <v>905</v>
      </c>
      <c r="K13" s="104">
        <f t="shared" si="4"/>
        <v>107.5</v>
      </c>
      <c r="L13" s="105">
        <f>(F13*-0.8)/100</f>
        <v>-12</v>
      </c>
      <c r="M13" s="106">
        <f t="shared" si="6"/>
        <v>6.3666666666666663E-2</v>
      </c>
      <c r="N13" s="104" t="s">
        <v>614</v>
      </c>
      <c r="O13" s="107">
        <v>44442</v>
      </c>
      <c r="P13" s="103"/>
      <c r="Q13" s="1"/>
      <c r="R13" s="1" t="s">
        <v>615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16">
        <v>5</v>
      </c>
      <c r="B14" s="109">
        <v>44442</v>
      </c>
      <c r="C14" s="117"/>
      <c r="D14" s="110" t="s">
        <v>302</v>
      </c>
      <c r="E14" s="111" t="s">
        <v>616</v>
      </c>
      <c r="F14" s="108" t="s">
        <v>907</v>
      </c>
      <c r="G14" s="108">
        <v>3900</v>
      </c>
      <c r="H14" s="111"/>
      <c r="I14" s="112" t="s">
        <v>908</v>
      </c>
      <c r="J14" s="113" t="s">
        <v>617</v>
      </c>
      <c r="K14" s="116"/>
      <c r="L14" s="109"/>
      <c r="M14" s="117"/>
      <c r="N14" s="110"/>
      <c r="O14" s="111"/>
      <c r="P14" s="103"/>
      <c r="Q14" s="1"/>
      <c r="R14" s="1" t="s">
        <v>615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87">
        <v>6</v>
      </c>
      <c r="B15" s="388">
        <v>44442</v>
      </c>
      <c r="C15" s="389"/>
      <c r="D15" s="390" t="s">
        <v>425</v>
      </c>
      <c r="E15" s="391" t="s">
        <v>616</v>
      </c>
      <c r="F15" s="392">
        <v>1670</v>
      </c>
      <c r="G15" s="392">
        <v>1570</v>
      </c>
      <c r="H15" s="391">
        <v>1785</v>
      </c>
      <c r="I15" s="393" t="s">
        <v>909</v>
      </c>
      <c r="J15" s="104" t="s">
        <v>938</v>
      </c>
      <c r="K15" s="104">
        <f t="shared" ref="K15" si="7">H15-F15</f>
        <v>115</v>
      </c>
      <c r="L15" s="105">
        <f t="shared" ref="L15" si="8">(F15*-0.7)/100</f>
        <v>-11.69</v>
      </c>
      <c r="M15" s="106">
        <f t="shared" ref="M15" si="9">(K15+L15)/F15</f>
        <v>6.1862275449101799E-2</v>
      </c>
      <c r="N15" s="104" t="s">
        <v>614</v>
      </c>
      <c r="O15" s="107">
        <v>44446</v>
      </c>
      <c r="P15" s="103"/>
      <c r="Q15" s="1"/>
      <c r="R15" s="1" t="s">
        <v>615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116">
        <v>7</v>
      </c>
      <c r="B16" s="109">
        <v>44447</v>
      </c>
      <c r="C16" s="117"/>
      <c r="D16" s="110" t="s">
        <v>381</v>
      </c>
      <c r="E16" s="111" t="s">
        <v>616</v>
      </c>
      <c r="F16" s="108" t="s">
        <v>966</v>
      </c>
      <c r="G16" s="108">
        <v>1395</v>
      </c>
      <c r="H16" s="111"/>
      <c r="I16" s="112" t="s">
        <v>967</v>
      </c>
      <c r="J16" s="113" t="s">
        <v>617</v>
      </c>
      <c r="K16" s="116"/>
      <c r="L16" s="109"/>
      <c r="M16" s="117"/>
      <c r="N16" s="110"/>
      <c r="O16" s="111"/>
      <c r="P16" s="103"/>
      <c r="Q16" s="1"/>
      <c r="R16" s="1" t="s">
        <v>615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116"/>
      <c r="B17" s="109"/>
      <c r="C17" s="117"/>
      <c r="D17" s="110"/>
      <c r="E17" s="111"/>
      <c r="F17" s="108"/>
      <c r="G17" s="108"/>
      <c r="H17" s="111"/>
      <c r="I17" s="112"/>
      <c r="J17" s="113"/>
      <c r="K17" s="116"/>
      <c r="L17" s="109"/>
      <c r="M17" s="117"/>
      <c r="N17" s="110"/>
      <c r="O17" s="111"/>
      <c r="P17" s="103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4.25" customHeight="1">
      <c r="A18" s="116"/>
      <c r="B18" s="109"/>
      <c r="C18" s="117"/>
      <c r="D18" s="110"/>
      <c r="E18" s="111"/>
      <c r="F18" s="108"/>
      <c r="G18" s="108"/>
      <c r="H18" s="111"/>
      <c r="I18" s="112"/>
      <c r="J18" s="113"/>
      <c r="K18" s="116"/>
      <c r="L18" s="109"/>
      <c r="M18" s="117"/>
      <c r="N18" s="110"/>
      <c r="O18" s="111"/>
      <c r="P18" s="103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4.25" customHeight="1">
      <c r="A19" s="123"/>
      <c r="B19" s="124"/>
      <c r="C19" s="125"/>
      <c r="D19" s="126"/>
      <c r="E19" s="127"/>
      <c r="F19" s="127"/>
      <c r="H19" s="127"/>
      <c r="I19" s="128"/>
      <c r="J19" s="129"/>
      <c r="K19" s="129"/>
      <c r="L19" s="130"/>
      <c r="M19" s="131"/>
      <c r="N19" s="132"/>
      <c r="O19" s="133"/>
      <c r="P19" s="13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</row>
    <row r="20" spans="1:38" ht="14.25" customHeight="1">
      <c r="A20" s="123"/>
      <c r="B20" s="124"/>
      <c r="C20" s="125"/>
      <c r="D20" s="126"/>
      <c r="E20" s="127"/>
      <c r="F20" s="127"/>
      <c r="G20" s="123"/>
      <c r="H20" s="127"/>
      <c r="I20" s="128"/>
      <c r="J20" s="129"/>
      <c r="K20" s="129"/>
      <c r="L20" s="130"/>
      <c r="M20" s="131"/>
      <c r="N20" s="132"/>
      <c r="O20" s="133"/>
      <c r="P20" s="13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</row>
    <row r="21" spans="1:38" ht="12" customHeight="1">
      <c r="A21" s="135" t="s">
        <v>619</v>
      </c>
      <c r="B21" s="136"/>
      <c r="C21" s="137"/>
      <c r="D21" s="138"/>
      <c r="E21" s="139"/>
      <c r="F21" s="139"/>
      <c r="G21" s="139"/>
      <c r="H21" s="139"/>
      <c r="I21" s="139"/>
      <c r="J21" s="140"/>
      <c r="K21" s="139"/>
      <c r="L21" s="141"/>
      <c r="M21" s="59"/>
      <c r="N21" s="140"/>
      <c r="O21" s="137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2" customHeight="1">
      <c r="A22" s="142" t="s">
        <v>620</v>
      </c>
      <c r="B22" s="135"/>
      <c r="C22" s="135"/>
      <c r="D22" s="135"/>
      <c r="E22" s="44"/>
      <c r="F22" s="143" t="s">
        <v>621</v>
      </c>
      <c r="G22" s="6"/>
      <c r="H22" s="6"/>
      <c r="I22" s="6"/>
      <c r="J22" s="144"/>
      <c r="K22" s="145"/>
      <c r="L22" s="145"/>
      <c r="M22" s="146"/>
      <c r="N22" s="1"/>
      <c r="O22" s="147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35" t="s">
        <v>622</v>
      </c>
      <c r="B23" s="135"/>
      <c r="C23" s="135"/>
      <c r="D23" s="135"/>
      <c r="E23" s="6"/>
      <c r="F23" s="143" t="s">
        <v>623</v>
      </c>
      <c r="G23" s="6"/>
      <c r="H23" s="6"/>
      <c r="I23" s="6"/>
      <c r="J23" s="144"/>
      <c r="K23" s="145"/>
      <c r="L23" s="145"/>
      <c r="M23" s="146"/>
      <c r="N23" s="1"/>
      <c r="O23" s="147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35"/>
      <c r="B24" s="135"/>
      <c r="C24" s="135"/>
      <c r="D24" s="135"/>
      <c r="E24" s="6"/>
      <c r="F24" s="6"/>
      <c r="G24" s="6"/>
      <c r="H24" s="6"/>
      <c r="I24" s="6"/>
      <c r="J24" s="148"/>
      <c r="K24" s="145"/>
      <c r="L24" s="145"/>
      <c r="M24" s="6"/>
      <c r="N24" s="149"/>
      <c r="O24" s="1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.75" customHeight="1">
      <c r="A25" s="1"/>
      <c r="B25" s="150" t="s">
        <v>624</v>
      </c>
      <c r="C25" s="150"/>
      <c r="D25" s="150"/>
      <c r="E25" s="150"/>
      <c r="F25" s="151"/>
      <c r="G25" s="6"/>
      <c r="H25" s="6"/>
      <c r="I25" s="152"/>
      <c r="J25" s="153"/>
      <c r="K25" s="154"/>
      <c r="L25" s="153"/>
      <c r="M25" s="6"/>
      <c r="N25" s="1"/>
      <c r="O25" s="1"/>
      <c r="P25" s="1"/>
      <c r="R25" s="59"/>
      <c r="S25" s="1"/>
      <c r="T25" s="1"/>
      <c r="U25" s="1"/>
      <c r="V25" s="1"/>
      <c r="W25" s="1"/>
      <c r="X25" s="1"/>
      <c r="Y25" s="1"/>
      <c r="Z25" s="1"/>
    </row>
    <row r="26" spans="1:38" ht="38.25" customHeight="1">
      <c r="A26" s="99" t="s">
        <v>16</v>
      </c>
      <c r="B26" s="155" t="s">
        <v>590</v>
      </c>
      <c r="C26" s="102"/>
      <c r="D26" s="101" t="s">
        <v>602</v>
      </c>
      <c r="E26" s="100" t="s">
        <v>603</v>
      </c>
      <c r="F26" s="100" t="s">
        <v>604</v>
      </c>
      <c r="G26" s="100" t="s">
        <v>625</v>
      </c>
      <c r="H26" s="100" t="s">
        <v>606</v>
      </c>
      <c r="I26" s="100" t="s">
        <v>607</v>
      </c>
      <c r="J26" s="100" t="s">
        <v>608</v>
      </c>
      <c r="K26" s="100" t="s">
        <v>626</v>
      </c>
      <c r="L26" s="156" t="s">
        <v>610</v>
      </c>
      <c r="M26" s="102" t="s">
        <v>611</v>
      </c>
      <c r="N26" s="100" t="s">
        <v>612</v>
      </c>
      <c r="O26" s="101" t="s">
        <v>613</v>
      </c>
      <c r="P26" s="1"/>
      <c r="Q26" s="1"/>
      <c r="R26" s="59"/>
      <c r="S26" s="59"/>
      <c r="T26" s="59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s="291" customFormat="1" ht="15" customHeight="1">
      <c r="A27" s="427">
        <v>1</v>
      </c>
      <c r="B27" s="428">
        <v>44428</v>
      </c>
      <c r="C27" s="429"/>
      <c r="D27" s="430" t="s">
        <v>40</v>
      </c>
      <c r="E27" s="431" t="s">
        <v>616</v>
      </c>
      <c r="F27" s="431">
        <v>934</v>
      </c>
      <c r="G27" s="431">
        <v>899</v>
      </c>
      <c r="H27" s="431">
        <v>902.5</v>
      </c>
      <c r="I27" s="431" t="s">
        <v>859</v>
      </c>
      <c r="J27" s="432" t="s">
        <v>970</v>
      </c>
      <c r="K27" s="432">
        <f t="shared" ref="K27" si="10">H27-F27</f>
        <v>-31.5</v>
      </c>
      <c r="L27" s="433">
        <f t="shared" ref="L27" si="11">(F27*-0.7)/100</f>
        <v>-6.5379999999999994</v>
      </c>
      <c r="M27" s="434">
        <f t="shared" ref="M27" si="12">(K27+L27)/F27</f>
        <v>-4.0725910064239826E-2</v>
      </c>
      <c r="N27" s="432" t="s">
        <v>627</v>
      </c>
      <c r="O27" s="435">
        <v>44447</v>
      </c>
      <c r="P27" s="290"/>
      <c r="Q27" s="290"/>
      <c r="R27" s="400" t="s">
        <v>615</v>
      </c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290"/>
      <c r="AJ27" s="290"/>
      <c r="AK27" s="290"/>
      <c r="AL27" s="290"/>
    </row>
    <row r="28" spans="1:38" s="291" customFormat="1" ht="15" customHeight="1">
      <c r="A28" s="326">
        <v>2</v>
      </c>
      <c r="B28" s="321">
        <v>44435</v>
      </c>
      <c r="C28" s="327"/>
      <c r="D28" s="285" t="s">
        <v>585</v>
      </c>
      <c r="E28" s="286" t="s">
        <v>616</v>
      </c>
      <c r="F28" s="286">
        <v>2305</v>
      </c>
      <c r="G28" s="286">
        <v>2240</v>
      </c>
      <c r="H28" s="286">
        <v>2390</v>
      </c>
      <c r="I28" s="286" t="s">
        <v>864</v>
      </c>
      <c r="J28" s="299" t="s">
        <v>872</v>
      </c>
      <c r="K28" s="299">
        <f t="shared" ref="K28:K29" si="13">H28-F28</f>
        <v>85</v>
      </c>
      <c r="L28" s="397">
        <f t="shared" ref="L28:L29" si="14">(F28*-0.7)/100</f>
        <v>-16.135000000000002</v>
      </c>
      <c r="M28" s="398">
        <f t="shared" ref="M28:M29" si="15">(K28+L28)/F28</f>
        <v>2.98763557483731E-2</v>
      </c>
      <c r="N28" s="299" t="s">
        <v>614</v>
      </c>
      <c r="O28" s="399">
        <v>44440</v>
      </c>
      <c r="R28" s="324" t="s">
        <v>618</v>
      </c>
      <c r="S28" s="290"/>
      <c r="T28" s="290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0"/>
      <c r="AJ28" s="290"/>
      <c r="AK28" s="290"/>
      <c r="AL28" s="290"/>
    </row>
    <row r="29" spans="1:38" s="291" customFormat="1" ht="15" customHeight="1">
      <c r="A29" s="326">
        <v>3</v>
      </c>
      <c r="B29" s="321">
        <v>44438</v>
      </c>
      <c r="C29" s="327"/>
      <c r="D29" s="285" t="s">
        <v>175</v>
      </c>
      <c r="E29" s="286" t="s">
        <v>616</v>
      </c>
      <c r="F29" s="286">
        <v>2630</v>
      </c>
      <c r="G29" s="286">
        <v>2550</v>
      </c>
      <c r="H29" s="286">
        <v>2700</v>
      </c>
      <c r="I29" s="286" t="s">
        <v>866</v>
      </c>
      <c r="J29" s="104" t="s">
        <v>798</v>
      </c>
      <c r="K29" s="104">
        <f t="shared" si="13"/>
        <v>70</v>
      </c>
      <c r="L29" s="105">
        <f t="shared" si="14"/>
        <v>-18.409999999999997</v>
      </c>
      <c r="M29" s="106">
        <f t="shared" si="15"/>
        <v>1.9615969581749052E-2</v>
      </c>
      <c r="N29" s="104" t="s">
        <v>614</v>
      </c>
      <c r="O29" s="107">
        <v>44442</v>
      </c>
      <c r="R29" s="324" t="s">
        <v>618</v>
      </c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</row>
    <row r="30" spans="1:38" s="291" customFormat="1" ht="15" customHeight="1">
      <c r="A30" s="326">
        <v>4</v>
      </c>
      <c r="B30" s="321">
        <v>44441</v>
      </c>
      <c r="C30" s="327"/>
      <c r="D30" s="338" t="s">
        <v>902</v>
      </c>
      <c r="E30" s="286" t="s">
        <v>616</v>
      </c>
      <c r="F30" s="286">
        <v>158.75</v>
      </c>
      <c r="G30" s="286">
        <v>154.5</v>
      </c>
      <c r="H30" s="286">
        <v>163.4</v>
      </c>
      <c r="I30" s="286" t="s">
        <v>901</v>
      </c>
      <c r="J30" s="104" t="s">
        <v>906</v>
      </c>
      <c r="K30" s="104">
        <f t="shared" ref="K30" si="16">H30-F30</f>
        <v>4.6500000000000057</v>
      </c>
      <c r="L30" s="105">
        <f t="shared" ref="L30" si="17">(F30*-0.7)/100</f>
        <v>-1.1112500000000001</v>
      </c>
      <c r="M30" s="106">
        <f t="shared" ref="M30" si="18">(K30+L30)/F30</f>
        <v>2.2291338582677202E-2</v>
      </c>
      <c r="N30" s="104" t="s">
        <v>614</v>
      </c>
      <c r="O30" s="107">
        <v>44442</v>
      </c>
      <c r="R30" s="324" t="s">
        <v>615</v>
      </c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</row>
    <row r="31" spans="1:38" s="291" customFormat="1" ht="15" customHeight="1">
      <c r="A31" s="313">
        <v>5</v>
      </c>
      <c r="B31" s="109">
        <v>44442</v>
      </c>
      <c r="C31" s="315"/>
      <c r="D31" s="386" t="s">
        <v>910</v>
      </c>
      <c r="E31" s="317" t="s">
        <v>616</v>
      </c>
      <c r="F31" s="317" t="s">
        <v>911</v>
      </c>
      <c r="G31" s="317">
        <v>714</v>
      </c>
      <c r="H31" s="317"/>
      <c r="I31" s="317" t="s">
        <v>912</v>
      </c>
      <c r="J31" s="313" t="s">
        <v>617</v>
      </c>
      <c r="K31" s="314"/>
      <c r="L31" s="315"/>
      <c r="M31" s="316"/>
      <c r="N31" s="317"/>
      <c r="O31" s="317"/>
      <c r="R31" s="324" t="s">
        <v>615</v>
      </c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</row>
    <row r="32" spans="1:38" s="291" customFormat="1" ht="15" customHeight="1">
      <c r="A32" s="313">
        <v>6</v>
      </c>
      <c r="B32" s="109">
        <v>44442</v>
      </c>
      <c r="C32" s="315"/>
      <c r="D32" s="386" t="s">
        <v>743</v>
      </c>
      <c r="E32" s="317" t="s">
        <v>616</v>
      </c>
      <c r="F32" s="317" t="s">
        <v>913</v>
      </c>
      <c r="G32" s="317">
        <v>166</v>
      </c>
      <c r="H32" s="317"/>
      <c r="I32" s="317">
        <v>182</v>
      </c>
      <c r="J32" s="313" t="s">
        <v>617</v>
      </c>
      <c r="K32" s="314"/>
      <c r="L32" s="315"/>
      <c r="M32" s="316"/>
      <c r="N32" s="317"/>
      <c r="O32" s="317"/>
      <c r="R32" s="324" t="s">
        <v>618</v>
      </c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</row>
    <row r="33" spans="1:38" s="291" customFormat="1" ht="15" customHeight="1">
      <c r="A33" s="415">
        <v>7</v>
      </c>
      <c r="B33" s="416">
        <v>44446</v>
      </c>
      <c r="C33" s="417"/>
      <c r="D33" s="418" t="s">
        <v>939</v>
      </c>
      <c r="E33" s="419" t="s">
        <v>616</v>
      </c>
      <c r="F33" s="419">
        <v>1757.5</v>
      </c>
      <c r="G33" s="419">
        <v>1710</v>
      </c>
      <c r="H33" s="419">
        <v>1766</v>
      </c>
      <c r="I33" s="419" t="s">
        <v>940</v>
      </c>
      <c r="J33" s="420" t="s">
        <v>889</v>
      </c>
      <c r="K33" s="420">
        <f t="shared" ref="K33" si="19">H33-F33</f>
        <v>8.5</v>
      </c>
      <c r="L33" s="421">
        <f>(F33*-0.07)/100</f>
        <v>-1.2302500000000001</v>
      </c>
      <c r="M33" s="422">
        <f t="shared" ref="M33" si="20">(K33+L33)/F33</f>
        <v>4.1364153627311525E-3</v>
      </c>
      <c r="N33" s="420" t="s">
        <v>737</v>
      </c>
      <c r="O33" s="423">
        <v>44446</v>
      </c>
      <c r="R33" s="324" t="s">
        <v>615</v>
      </c>
      <c r="S33" s="290"/>
      <c r="T33" s="290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  <c r="AI33" s="290"/>
      <c r="AJ33" s="290"/>
      <c r="AK33" s="290"/>
      <c r="AL33" s="290"/>
    </row>
    <row r="34" spans="1:38" s="291" customFormat="1" ht="15" customHeight="1">
      <c r="A34" s="326">
        <v>8</v>
      </c>
      <c r="B34" s="321">
        <v>44446</v>
      </c>
      <c r="C34" s="327"/>
      <c r="D34" s="413" t="s">
        <v>425</v>
      </c>
      <c r="E34" s="414" t="s">
        <v>616</v>
      </c>
      <c r="F34" s="414">
        <v>1742.5</v>
      </c>
      <c r="G34" s="414">
        <v>1695</v>
      </c>
      <c r="H34" s="414">
        <v>1772.5</v>
      </c>
      <c r="I34" s="414" t="s">
        <v>940</v>
      </c>
      <c r="J34" s="104" t="s">
        <v>630</v>
      </c>
      <c r="K34" s="104">
        <f t="shared" ref="K34" si="21">H34-F34</f>
        <v>30</v>
      </c>
      <c r="L34" s="105">
        <f>(F34*-0.07)/100</f>
        <v>-1.2197500000000001</v>
      </c>
      <c r="M34" s="106">
        <f t="shared" ref="M34" si="22">(K34+L34)/F34</f>
        <v>1.6516642754662841E-2</v>
      </c>
      <c r="N34" s="104" t="s">
        <v>614</v>
      </c>
      <c r="O34" s="412">
        <v>44446</v>
      </c>
      <c r="R34" s="324" t="s">
        <v>615</v>
      </c>
      <c r="S34" s="290"/>
      <c r="T34" s="290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90"/>
    </row>
    <row r="35" spans="1:38" s="291" customFormat="1" ht="15" customHeight="1">
      <c r="A35" s="313">
        <v>9</v>
      </c>
      <c r="B35" s="314">
        <v>44447</v>
      </c>
      <c r="C35" s="315"/>
      <c r="D35" s="316" t="s">
        <v>120</v>
      </c>
      <c r="E35" s="317" t="s">
        <v>616</v>
      </c>
      <c r="F35" s="317" t="s">
        <v>968</v>
      </c>
      <c r="G35" s="317">
        <v>2697</v>
      </c>
      <c r="H35" s="317"/>
      <c r="I35" s="317" t="s">
        <v>969</v>
      </c>
      <c r="J35" s="313" t="s">
        <v>617</v>
      </c>
      <c r="K35" s="314"/>
      <c r="L35" s="315"/>
      <c r="M35" s="316"/>
      <c r="N35" s="317"/>
      <c r="O35" s="317"/>
      <c r="R35" s="324" t="s">
        <v>615</v>
      </c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0"/>
      <c r="AJ35" s="290"/>
      <c r="AK35" s="290"/>
      <c r="AL35" s="290"/>
    </row>
    <row r="36" spans="1:38" s="291" customFormat="1" ht="15" customHeight="1">
      <c r="A36" s="313"/>
      <c r="B36" s="314"/>
      <c r="C36" s="315"/>
      <c r="D36" s="316"/>
      <c r="E36" s="317"/>
      <c r="F36" s="317"/>
      <c r="G36" s="317"/>
      <c r="H36" s="317"/>
      <c r="I36" s="317"/>
      <c r="J36" s="313"/>
      <c r="K36" s="314"/>
      <c r="L36" s="315"/>
      <c r="M36" s="316"/>
      <c r="N36" s="317"/>
      <c r="O36" s="317"/>
      <c r="S36" s="290"/>
      <c r="T36" s="290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  <c r="AE36" s="290"/>
      <c r="AF36" s="290"/>
      <c r="AG36" s="290"/>
      <c r="AH36" s="290"/>
      <c r="AI36" s="290"/>
      <c r="AJ36" s="290"/>
      <c r="AK36" s="290"/>
      <c r="AL36" s="290"/>
    </row>
    <row r="37" spans="1:38" s="291" customFormat="1" ht="15" customHeight="1">
      <c r="A37" s="313"/>
      <c r="B37" s="314"/>
      <c r="C37" s="315"/>
      <c r="D37" s="316"/>
      <c r="E37" s="317"/>
      <c r="F37" s="317"/>
      <c r="G37" s="317"/>
      <c r="H37" s="317"/>
      <c r="I37" s="317"/>
      <c r="J37" s="313"/>
      <c r="K37" s="314"/>
      <c r="L37" s="315"/>
      <c r="M37" s="316"/>
      <c r="N37" s="317"/>
      <c r="O37" s="317"/>
      <c r="S37" s="290"/>
      <c r="T37" s="290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90"/>
    </row>
    <row r="38" spans="1:38" ht="15" customHeight="1">
      <c r="A38" s="293"/>
      <c r="B38" s="294"/>
      <c r="C38" s="295"/>
      <c r="D38" s="296"/>
      <c r="E38" s="297"/>
      <c r="F38" s="297"/>
      <c r="G38" s="297"/>
      <c r="H38" s="297"/>
      <c r="I38" s="297"/>
      <c r="J38" s="318"/>
      <c r="K38" s="318"/>
      <c r="L38" s="298"/>
      <c r="M38" s="319"/>
      <c r="N38" s="318"/>
      <c r="O38" s="320"/>
      <c r="P38" s="1"/>
      <c r="Q38" s="1"/>
      <c r="R38" s="6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160"/>
      <c r="B40" s="124"/>
      <c r="C40" s="161"/>
      <c r="D40" s="162"/>
      <c r="E40" s="123"/>
      <c r="F40" s="123"/>
      <c r="G40" s="123"/>
      <c r="H40" s="123"/>
      <c r="I40" s="123"/>
      <c r="J40" s="163"/>
      <c r="K40" s="163"/>
      <c r="L40" s="164"/>
      <c r="M40" s="165"/>
      <c r="N40" s="129"/>
      <c r="O40" s="166"/>
      <c r="P40" s="1"/>
      <c r="Q40" s="1"/>
      <c r="R40" s="6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44.25" customHeight="1">
      <c r="A41" s="135" t="s">
        <v>619</v>
      </c>
      <c r="B41" s="161"/>
      <c r="C41" s="161"/>
      <c r="D41" s="1"/>
      <c r="E41" s="6"/>
      <c r="F41" s="6"/>
      <c r="G41" s="6"/>
      <c r="H41" s="6" t="s">
        <v>631</v>
      </c>
      <c r="I41" s="6"/>
      <c r="J41" s="6"/>
      <c r="K41" s="131"/>
      <c r="L41" s="165"/>
      <c r="M41" s="131"/>
      <c r="N41" s="132"/>
      <c r="O41" s="131"/>
      <c r="P41" s="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38" ht="12.75" customHeight="1">
      <c r="A42" s="142" t="s">
        <v>620</v>
      </c>
      <c r="B42" s="135"/>
      <c r="C42" s="135"/>
      <c r="D42" s="135"/>
      <c r="E42" s="44"/>
      <c r="F42" s="143" t="s">
        <v>621</v>
      </c>
      <c r="G42" s="59"/>
      <c r="H42" s="44"/>
      <c r="I42" s="59"/>
      <c r="J42" s="6"/>
      <c r="K42" s="167"/>
      <c r="L42" s="168"/>
      <c r="M42" s="6"/>
      <c r="N42" s="125"/>
      <c r="O42" s="169"/>
      <c r="P42" s="44"/>
      <c r="Q42" s="44"/>
      <c r="R42" s="6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</row>
    <row r="43" spans="1:38" ht="14.25" customHeight="1">
      <c r="A43" s="142"/>
      <c r="B43" s="135"/>
      <c r="C43" s="135"/>
      <c r="D43" s="135"/>
      <c r="E43" s="6"/>
      <c r="F43" s="143" t="s">
        <v>623</v>
      </c>
      <c r="G43" s="59"/>
      <c r="H43" s="44"/>
      <c r="I43" s="59"/>
      <c r="J43" s="6"/>
      <c r="K43" s="167"/>
      <c r="L43" s="168"/>
      <c r="M43" s="6"/>
      <c r="N43" s="125"/>
      <c r="O43" s="169"/>
      <c r="P43" s="44"/>
      <c r="Q43" s="44"/>
      <c r="R43" s="6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</row>
    <row r="44" spans="1:38" ht="14.25" customHeight="1">
      <c r="A44" s="135"/>
      <c r="B44" s="135"/>
      <c r="C44" s="135"/>
      <c r="D44" s="135"/>
      <c r="E44" s="6"/>
      <c r="F44" s="6"/>
      <c r="G44" s="6"/>
      <c r="H44" s="6"/>
      <c r="I44" s="6"/>
      <c r="J44" s="148"/>
      <c r="K44" s="145"/>
      <c r="L44" s="146"/>
      <c r="M44" s="6"/>
      <c r="N44" s="149"/>
      <c r="O44" s="1"/>
      <c r="P44" s="44"/>
      <c r="Q44" s="44"/>
      <c r="R44" s="6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</row>
    <row r="45" spans="1:38" ht="12.75" customHeight="1">
      <c r="A45" s="170" t="s">
        <v>632</v>
      </c>
      <c r="B45" s="170"/>
      <c r="C45" s="170"/>
      <c r="D45" s="170"/>
      <c r="E45" s="6"/>
      <c r="F45" s="6"/>
      <c r="G45" s="6"/>
      <c r="H45" s="6"/>
      <c r="I45" s="6"/>
      <c r="J45" s="6"/>
      <c r="K45" s="6"/>
      <c r="L45" s="6"/>
      <c r="M45" s="6"/>
      <c r="N45" s="6"/>
      <c r="O45" s="24"/>
      <c r="Q45" s="44"/>
      <c r="R45" s="6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</row>
    <row r="46" spans="1:38" ht="38.25" customHeight="1">
      <c r="A46" s="100" t="s">
        <v>16</v>
      </c>
      <c r="B46" s="100" t="s">
        <v>590</v>
      </c>
      <c r="C46" s="100"/>
      <c r="D46" s="101" t="s">
        <v>602</v>
      </c>
      <c r="E46" s="100" t="s">
        <v>603</v>
      </c>
      <c r="F46" s="100" t="s">
        <v>604</v>
      </c>
      <c r="G46" s="100" t="s">
        <v>625</v>
      </c>
      <c r="H46" s="100" t="s">
        <v>606</v>
      </c>
      <c r="I46" s="100" t="s">
        <v>607</v>
      </c>
      <c r="J46" s="99" t="s">
        <v>608</v>
      </c>
      <c r="K46" s="171" t="s">
        <v>633</v>
      </c>
      <c r="L46" s="102" t="s">
        <v>610</v>
      </c>
      <c r="M46" s="171" t="s">
        <v>634</v>
      </c>
      <c r="N46" s="100" t="s">
        <v>635</v>
      </c>
      <c r="O46" s="99" t="s">
        <v>612</v>
      </c>
      <c r="P46" s="101" t="s">
        <v>613</v>
      </c>
      <c r="Q46" s="44"/>
      <c r="R46" s="6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</row>
    <row r="47" spans="1:38" s="300" customFormat="1" ht="13.5" customHeight="1">
      <c r="A47" s="286">
        <v>1</v>
      </c>
      <c r="B47" s="284">
        <v>44439</v>
      </c>
      <c r="C47" s="367"/>
      <c r="D47" s="338" t="s">
        <v>868</v>
      </c>
      <c r="E47" s="286" t="s">
        <v>616</v>
      </c>
      <c r="F47" s="286">
        <v>847</v>
      </c>
      <c r="G47" s="286">
        <v>834</v>
      </c>
      <c r="H47" s="353">
        <v>855.5</v>
      </c>
      <c r="I47" s="353">
        <v>870</v>
      </c>
      <c r="J47" s="104" t="s">
        <v>889</v>
      </c>
      <c r="K47" s="360">
        <f t="shared" ref="K47" si="23">H47-F47</f>
        <v>8.5</v>
      </c>
      <c r="L47" s="407">
        <f t="shared" ref="L47:L48" si="24">(H47*N47)*0.07%</f>
        <v>598.85000000000014</v>
      </c>
      <c r="M47" s="409">
        <f t="shared" ref="M47" si="25">(K47*N47)-L47</f>
        <v>7901.15</v>
      </c>
      <c r="N47" s="353">
        <v>1000</v>
      </c>
      <c r="O47" s="410" t="s">
        <v>614</v>
      </c>
      <c r="P47" s="411">
        <v>44441</v>
      </c>
      <c r="Q47" s="172"/>
      <c r="R47" s="6" t="s">
        <v>618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31"/>
      <c r="AG47" s="325"/>
      <c r="AH47" s="323"/>
      <c r="AI47" s="323"/>
      <c r="AJ47" s="331"/>
      <c r="AK47" s="331"/>
      <c r="AL47" s="331"/>
    </row>
    <row r="48" spans="1:38" s="300" customFormat="1" ht="13.5" customHeight="1">
      <c r="A48" s="368">
        <v>2</v>
      </c>
      <c r="B48" s="369">
        <v>44441</v>
      </c>
      <c r="C48" s="370"/>
      <c r="D48" s="371" t="s">
        <v>887</v>
      </c>
      <c r="E48" s="368" t="s">
        <v>855</v>
      </c>
      <c r="F48" s="368">
        <v>1703</v>
      </c>
      <c r="G48" s="368">
        <v>1724</v>
      </c>
      <c r="H48" s="372">
        <v>1689</v>
      </c>
      <c r="I48" s="362" t="s">
        <v>888</v>
      </c>
      <c r="J48" s="104" t="s">
        <v>854</v>
      </c>
      <c r="K48" s="365">
        <f>F48-H48</f>
        <v>14</v>
      </c>
      <c r="L48" s="366">
        <f t="shared" si="24"/>
        <v>679.8225000000001</v>
      </c>
      <c r="M48" s="361">
        <f t="shared" ref="M48" si="26">(K48*N48)-L48</f>
        <v>7370.1774999999998</v>
      </c>
      <c r="N48" s="362">
        <v>575</v>
      </c>
      <c r="O48" s="408" t="s">
        <v>614</v>
      </c>
      <c r="P48" s="364">
        <v>44441</v>
      </c>
      <c r="Q48" s="172"/>
      <c r="R48" s="6" t="s">
        <v>615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50"/>
      <c r="AG48" s="325"/>
      <c r="AH48" s="323"/>
      <c r="AI48" s="323"/>
      <c r="AJ48" s="350"/>
      <c r="AK48" s="350"/>
      <c r="AL48" s="350"/>
    </row>
    <row r="49" spans="1:38" s="300" customFormat="1" ht="13.5" customHeight="1">
      <c r="A49" s="280">
        <v>3</v>
      </c>
      <c r="B49" s="373">
        <v>44441</v>
      </c>
      <c r="C49" s="374"/>
      <c r="D49" s="339" t="s">
        <v>891</v>
      </c>
      <c r="E49" s="280" t="s">
        <v>855</v>
      </c>
      <c r="F49" s="280">
        <v>1796</v>
      </c>
      <c r="G49" s="280">
        <v>1824</v>
      </c>
      <c r="H49" s="375">
        <v>1821</v>
      </c>
      <c r="I49" s="376">
        <v>1750</v>
      </c>
      <c r="J49" s="377" t="s">
        <v>892</v>
      </c>
      <c r="K49" s="378">
        <f>F49-H49</f>
        <v>-25</v>
      </c>
      <c r="L49" s="379">
        <f t="shared" ref="L49" si="27">(H49*N49)*0.07%</f>
        <v>701.08500000000015</v>
      </c>
      <c r="M49" s="380">
        <f t="shared" ref="M49" si="28">(K49*N49)-L49</f>
        <v>-14451.085000000001</v>
      </c>
      <c r="N49" s="376">
        <v>550</v>
      </c>
      <c r="O49" s="381" t="s">
        <v>627</v>
      </c>
      <c r="P49" s="382">
        <v>44441</v>
      </c>
      <c r="Q49" s="172"/>
      <c r="R49" s="6" t="s">
        <v>615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50"/>
      <c r="AG49" s="325"/>
      <c r="AH49" s="323"/>
      <c r="AI49" s="323"/>
      <c r="AJ49" s="350"/>
      <c r="AK49" s="350"/>
      <c r="AL49" s="350"/>
    </row>
    <row r="50" spans="1:38" s="300" customFormat="1" ht="13.5" customHeight="1">
      <c r="A50" s="280">
        <v>4</v>
      </c>
      <c r="B50" s="373">
        <v>44441</v>
      </c>
      <c r="C50" s="394"/>
      <c r="D50" s="395" t="s">
        <v>893</v>
      </c>
      <c r="E50" s="396" t="s">
        <v>855</v>
      </c>
      <c r="F50" s="396">
        <v>17155</v>
      </c>
      <c r="G50" s="396">
        <v>17340</v>
      </c>
      <c r="H50" s="376">
        <v>17340</v>
      </c>
      <c r="I50" s="376">
        <v>16900</v>
      </c>
      <c r="J50" s="377" t="s">
        <v>916</v>
      </c>
      <c r="K50" s="378">
        <f>F50-H50</f>
        <v>-185</v>
      </c>
      <c r="L50" s="379">
        <f t="shared" ref="L50:L51" si="29">(H50*N50)*0.07%</f>
        <v>606.90000000000009</v>
      </c>
      <c r="M50" s="380">
        <f t="shared" ref="M50:M51" si="30">(K50*N50)-L50</f>
        <v>-9856.9</v>
      </c>
      <c r="N50" s="376">
        <v>50</v>
      </c>
      <c r="O50" s="381" t="s">
        <v>627</v>
      </c>
      <c r="P50" s="382">
        <v>44442</v>
      </c>
      <c r="Q50" s="172"/>
      <c r="R50" s="6" t="s">
        <v>615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31"/>
      <c r="AG50" s="325"/>
      <c r="AH50" s="323"/>
      <c r="AI50" s="323"/>
      <c r="AJ50" s="331"/>
      <c r="AK50" s="331"/>
      <c r="AL50" s="331"/>
    </row>
    <row r="51" spans="1:38" s="300" customFormat="1" ht="13.5" customHeight="1">
      <c r="A51" s="280">
        <v>5</v>
      </c>
      <c r="B51" s="373">
        <v>44441</v>
      </c>
      <c r="C51" s="394"/>
      <c r="D51" s="395" t="s">
        <v>894</v>
      </c>
      <c r="E51" s="396" t="s">
        <v>616</v>
      </c>
      <c r="F51" s="396">
        <v>923.5</v>
      </c>
      <c r="G51" s="396">
        <v>907</v>
      </c>
      <c r="H51" s="376">
        <v>907</v>
      </c>
      <c r="I51" s="376" t="s">
        <v>895</v>
      </c>
      <c r="J51" s="377" t="s">
        <v>948</v>
      </c>
      <c r="K51" s="378">
        <f t="shared" ref="K51" si="31">H51-F51</f>
        <v>-16.5</v>
      </c>
      <c r="L51" s="379">
        <f t="shared" si="29"/>
        <v>539.66500000000008</v>
      </c>
      <c r="M51" s="380">
        <f t="shared" si="30"/>
        <v>-14564.665000000001</v>
      </c>
      <c r="N51" s="376">
        <v>850</v>
      </c>
      <c r="O51" s="381" t="s">
        <v>627</v>
      </c>
      <c r="P51" s="382">
        <v>44446</v>
      </c>
      <c r="Q51" s="172"/>
      <c r="R51" s="6" t="s">
        <v>618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58"/>
      <c r="AG51" s="325"/>
      <c r="AH51" s="323"/>
      <c r="AI51" s="323"/>
      <c r="AJ51" s="358"/>
      <c r="AK51" s="358"/>
      <c r="AL51" s="358"/>
    </row>
    <row r="52" spans="1:38" s="300" customFormat="1" ht="13.5" customHeight="1">
      <c r="A52" s="286">
        <v>6</v>
      </c>
      <c r="B52" s="284">
        <v>44445</v>
      </c>
      <c r="C52" s="404"/>
      <c r="D52" s="405" t="s">
        <v>918</v>
      </c>
      <c r="E52" s="406" t="s">
        <v>855</v>
      </c>
      <c r="F52" s="406">
        <v>1716</v>
      </c>
      <c r="G52" s="406">
        <v>1737</v>
      </c>
      <c r="H52" s="362">
        <v>1699</v>
      </c>
      <c r="I52" s="362" t="s">
        <v>919</v>
      </c>
      <c r="J52" s="104" t="s">
        <v>920</v>
      </c>
      <c r="K52" s="365">
        <f>F52-H52</f>
        <v>17</v>
      </c>
      <c r="L52" s="366">
        <f t="shared" ref="L52:L53" si="32">(H52*N52)*0.07%</f>
        <v>683.84750000000008</v>
      </c>
      <c r="M52" s="361">
        <f t="shared" ref="M52:M53" si="33">(K52*N52)-L52</f>
        <v>9091.1525000000001</v>
      </c>
      <c r="N52" s="362">
        <v>575</v>
      </c>
      <c r="O52" s="363" t="s">
        <v>614</v>
      </c>
      <c r="P52" s="364">
        <v>44445</v>
      </c>
      <c r="Q52" s="172"/>
      <c r="R52" s="6" t="s">
        <v>615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402"/>
      <c r="AG52" s="325"/>
      <c r="AH52" s="323"/>
      <c r="AI52" s="323"/>
      <c r="AJ52" s="402"/>
      <c r="AK52" s="402"/>
      <c r="AL52" s="402"/>
    </row>
    <row r="53" spans="1:38" s="300" customFormat="1" ht="13.5" customHeight="1">
      <c r="A53" s="286">
        <v>7</v>
      </c>
      <c r="B53" s="284">
        <v>44445</v>
      </c>
      <c r="C53" s="404"/>
      <c r="D53" s="405" t="s">
        <v>926</v>
      </c>
      <c r="E53" s="406" t="s">
        <v>616</v>
      </c>
      <c r="F53" s="406">
        <v>3190</v>
      </c>
      <c r="G53" s="406">
        <v>3120</v>
      </c>
      <c r="H53" s="362">
        <v>3235</v>
      </c>
      <c r="I53" s="362" t="s">
        <v>927</v>
      </c>
      <c r="J53" s="104" t="s">
        <v>1077</v>
      </c>
      <c r="K53" s="365">
        <f t="shared" ref="K53" si="34">H53-F53</f>
        <v>45</v>
      </c>
      <c r="L53" s="366">
        <f t="shared" si="32"/>
        <v>452.90000000000009</v>
      </c>
      <c r="M53" s="361">
        <f t="shared" si="33"/>
        <v>8547.1</v>
      </c>
      <c r="N53" s="362">
        <v>200</v>
      </c>
      <c r="O53" s="363" t="s">
        <v>614</v>
      </c>
      <c r="P53" s="364">
        <v>44447</v>
      </c>
      <c r="Q53" s="172"/>
      <c r="R53" s="6" t="s">
        <v>618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426"/>
      <c r="AG53" s="325"/>
      <c r="AH53" s="323"/>
      <c r="AI53" s="323"/>
      <c r="AJ53" s="426"/>
      <c r="AK53" s="426"/>
      <c r="AL53" s="426"/>
    </row>
    <row r="54" spans="1:38" s="300" customFormat="1" ht="13.5" customHeight="1">
      <c r="A54" s="436">
        <v>8</v>
      </c>
      <c r="B54" s="437">
        <v>44445</v>
      </c>
      <c r="C54" s="438"/>
      <c r="D54" s="439" t="s">
        <v>928</v>
      </c>
      <c r="E54" s="440" t="s">
        <v>616</v>
      </c>
      <c r="F54" s="440">
        <v>2251.5</v>
      </c>
      <c r="G54" s="440">
        <v>2205</v>
      </c>
      <c r="H54" s="440">
        <v>2205</v>
      </c>
      <c r="I54" s="440" t="s">
        <v>929</v>
      </c>
      <c r="J54" s="377" t="s">
        <v>971</v>
      </c>
      <c r="K54" s="378">
        <f t="shared" ref="K54" si="35">H54-F54</f>
        <v>-46.5</v>
      </c>
      <c r="L54" s="379">
        <f t="shared" ref="L54" si="36">(H54*N54)*0.07%</f>
        <v>424.46250000000003</v>
      </c>
      <c r="M54" s="380">
        <f t="shared" ref="M54" si="37">(K54*N54)-L54</f>
        <v>-13211.9625</v>
      </c>
      <c r="N54" s="376">
        <v>275</v>
      </c>
      <c r="O54" s="381" t="s">
        <v>627</v>
      </c>
      <c r="P54" s="382">
        <v>44447</v>
      </c>
      <c r="Q54" s="172"/>
      <c r="R54" s="6" t="s">
        <v>618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402"/>
      <c r="AG54" s="325"/>
      <c r="AH54" s="323"/>
      <c r="AI54" s="323"/>
      <c r="AJ54" s="402"/>
      <c r="AK54" s="402"/>
      <c r="AL54" s="402"/>
    </row>
    <row r="55" spans="1:38" s="300" customFormat="1" ht="13.5" customHeight="1">
      <c r="A55" s="280">
        <v>9</v>
      </c>
      <c r="B55" s="373">
        <v>44445</v>
      </c>
      <c r="C55" s="394"/>
      <c r="D55" s="395" t="s">
        <v>930</v>
      </c>
      <c r="E55" s="396" t="s">
        <v>616</v>
      </c>
      <c r="F55" s="396">
        <v>840</v>
      </c>
      <c r="G55" s="396">
        <v>827</v>
      </c>
      <c r="H55" s="376">
        <v>827</v>
      </c>
      <c r="I55" s="376">
        <v>865</v>
      </c>
      <c r="J55" s="377" t="s">
        <v>949</v>
      </c>
      <c r="K55" s="378">
        <f t="shared" ref="K55" si="38">H55-F55</f>
        <v>-13</v>
      </c>
      <c r="L55" s="379">
        <f t="shared" ref="L55:L56" si="39">(H55*N55)*0.07%</f>
        <v>578.90000000000009</v>
      </c>
      <c r="M55" s="380">
        <f t="shared" ref="M55:M56" si="40">(K55*N55)-L55</f>
        <v>-13578.9</v>
      </c>
      <c r="N55" s="376">
        <v>1000</v>
      </c>
      <c r="O55" s="381" t="s">
        <v>627</v>
      </c>
      <c r="P55" s="382">
        <v>44446</v>
      </c>
      <c r="Q55" s="172"/>
      <c r="R55" s="6" t="s">
        <v>618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402"/>
      <c r="AG55" s="325"/>
      <c r="AH55" s="323"/>
      <c r="AI55" s="323"/>
      <c r="AJ55" s="402"/>
      <c r="AK55" s="402"/>
      <c r="AL55" s="402"/>
    </row>
    <row r="56" spans="1:38" s="300" customFormat="1" ht="13.5" customHeight="1">
      <c r="A56" s="286">
        <v>10</v>
      </c>
      <c r="B56" s="369">
        <v>44446</v>
      </c>
      <c r="C56" s="404"/>
      <c r="D56" s="405" t="s">
        <v>944</v>
      </c>
      <c r="E56" s="406" t="s">
        <v>855</v>
      </c>
      <c r="F56" s="406">
        <v>3848</v>
      </c>
      <c r="G56" s="406">
        <v>3890</v>
      </c>
      <c r="H56" s="362">
        <v>3812.5</v>
      </c>
      <c r="I56" s="362">
        <v>3770</v>
      </c>
      <c r="J56" s="104" t="s">
        <v>972</v>
      </c>
      <c r="K56" s="365">
        <f>F56-H56</f>
        <v>35.5</v>
      </c>
      <c r="L56" s="366">
        <f t="shared" si="39"/>
        <v>800.62500000000011</v>
      </c>
      <c r="M56" s="361">
        <f t="shared" si="40"/>
        <v>9849.375</v>
      </c>
      <c r="N56" s="362">
        <v>300</v>
      </c>
      <c r="O56" s="363" t="s">
        <v>614</v>
      </c>
      <c r="P56" s="364">
        <v>44447</v>
      </c>
      <c r="Q56" s="172"/>
      <c r="R56" s="6" t="s">
        <v>615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02"/>
      <c r="AG56" s="325"/>
      <c r="AH56" s="323"/>
      <c r="AI56" s="323"/>
      <c r="AJ56" s="402"/>
      <c r="AK56" s="402"/>
      <c r="AL56" s="402"/>
    </row>
    <row r="57" spans="1:38" s="300" customFormat="1" ht="13.5" customHeight="1">
      <c r="A57" s="297">
        <v>11</v>
      </c>
      <c r="B57" s="325">
        <v>44447</v>
      </c>
      <c r="C57" s="335"/>
      <c r="D57" s="176" t="s">
        <v>973</v>
      </c>
      <c r="E57" s="424" t="s">
        <v>616</v>
      </c>
      <c r="F57" s="424" t="s">
        <v>974</v>
      </c>
      <c r="G57" s="402">
        <v>209</v>
      </c>
      <c r="H57" s="403"/>
      <c r="I57" s="425" t="s">
        <v>975</v>
      </c>
      <c r="J57" s="328" t="s">
        <v>617</v>
      </c>
      <c r="K57" s="318"/>
      <c r="L57" s="298"/>
      <c r="M57" s="329"/>
      <c r="N57" s="403"/>
      <c r="O57" s="401"/>
      <c r="P57" s="178"/>
      <c r="Q57" s="172"/>
      <c r="R57" s="6" t="s">
        <v>615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02"/>
      <c r="AG57" s="325"/>
      <c r="AH57" s="323"/>
      <c r="AI57" s="323"/>
      <c r="AJ57" s="402"/>
      <c r="AK57" s="402"/>
      <c r="AL57" s="402"/>
    </row>
    <row r="58" spans="1:38" s="300" customFormat="1" ht="13.5" customHeight="1">
      <c r="A58" s="297">
        <v>12</v>
      </c>
      <c r="B58" s="325">
        <v>44447</v>
      </c>
      <c r="C58" s="335"/>
      <c r="D58" s="176" t="s">
        <v>977</v>
      </c>
      <c r="E58" s="424" t="s">
        <v>616</v>
      </c>
      <c r="F58" s="424" t="s">
        <v>978</v>
      </c>
      <c r="G58" s="358">
        <v>1670</v>
      </c>
      <c r="H58" s="359"/>
      <c r="I58" s="425" t="s">
        <v>979</v>
      </c>
      <c r="J58" s="328" t="s">
        <v>617</v>
      </c>
      <c r="K58" s="318"/>
      <c r="L58" s="298"/>
      <c r="M58" s="329"/>
      <c r="N58" s="359"/>
      <c r="O58" s="357"/>
      <c r="P58" s="178"/>
      <c r="Q58" s="172"/>
      <c r="R58" s="6" t="s">
        <v>618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58"/>
      <c r="AG58" s="325"/>
      <c r="AH58" s="323"/>
      <c r="AI58" s="323"/>
      <c r="AJ58" s="358"/>
      <c r="AK58" s="358"/>
      <c r="AL58" s="358"/>
    </row>
    <row r="59" spans="1:38" s="300" customFormat="1" ht="13.5" customHeight="1">
      <c r="A59" s="297"/>
      <c r="B59" s="292"/>
      <c r="C59" s="349"/>
      <c r="D59" s="176"/>
      <c r="E59" s="108"/>
      <c r="F59" s="108"/>
      <c r="G59" s="108"/>
      <c r="H59" s="113"/>
      <c r="I59" s="173"/>
      <c r="J59" s="328"/>
      <c r="K59" s="318"/>
      <c r="L59" s="298"/>
      <c r="M59" s="329"/>
      <c r="N59" s="173"/>
      <c r="O59" s="177"/>
      <c r="P59" s="178"/>
      <c r="Q59" s="172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75"/>
      <c r="AG59" s="292"/>
      <c r="AH59" s="176"/>
      <c r="AI59" s="176"/>
      <c r="AJ59" s="108"/>
      <c r="AK59" s="108"/>
      <c r="AL59" s="108"/>
    </row>
    <row r="60" spans="1:38" ht="13.5" customHeight="1">
      <c r="A60" s="458"/>
      <c r="B60" s="460"/>
      <c r="C60" s="110"/>
      <c r="D60" s="176"/>
      <c r="E60" s="108"/>
      <c r="F60" s="108"/>
      <c r="G60" s="108"/>
      <c r="H60" s="108"/>
      <c r="I60" s="113"/>
      <c r="J60" s="462"/>
      <c r="K60" s="298"/>
      <c r="L60" s="298"/>
      <c r="M60" s="464"/>
      <c r="N60" s="466"/>
      <c r="O60" s="454"/>
      <c r="P60" s="456"/>
      <c r="Q60" s="172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3.5" customHeight="1">
      <c r="A61" s="459"/>
      <c r="B61" s="461"/>
      <c r="C61" s="110"/>
      <c r="D61" s="176"/>
      <c r="E61" s="108"/>
      <c r="F61" s="108"/>
      <c r="G61" s="108"/>
      <c r="H61" s="108"/>
      <c r="I61" s="113"/>
      <c r="J61" s="463"/>
      <c r="K61" s="336"/>
      <c r="L61" s="337"/>
      <c r="M61" s="465"/>
      <c r="N61" s="463"/>
      <c r="O61" s="455"/>
      <c r="P61" s="457"/>
      <c r="Q61" s="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3.5" customHeight="1">
      <c r="A62" s="123"/>
      <c r="B62" s="124"/>
      <c r="C62" s="161"/>
      <c r="D62" s="179"/>
      <c r="E62" s="180"/>
      <c r="F62" s="123"/>
      <c r="G62" s="123"/>
      <c r="H62" s="123"/>
      <c r="I62" s="163"/>
      <c r="J62" s="163"/>
      <c r="K62" s="163"/>
      <c r="L62" s="163"/>
      <c r="M62" s="163"/>
      <c r="N62" s="163"/>
      <c r="O62" s="163"/>
      <c r="P62" s="163"/>
      <c r="Q62" s="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2.75" customHeight="1">
      <c r="A63" s="181"/>
      <c r="B63" s="124"/>
      <c r="C63" s="125"/>
      <c r="D63" s="182"/>
      <c r="E63" s="128"/>
      <c r="F63" s="128"/>
      <c r="G63" s="128"/>
      <c r="H63" s="128"/>
      <c r="I63" s="128"/>
      <c r="J63" s="6"/>
      <c r="K63" s="128"/>
      <c r="L63" s="128"/>
      <c r="M63" s="6"/>
      <c r="N63" s="1"/>
      <c r="O63" s="125"/>
      <c r="P63" s="44"/>
      <c r="Q63" s="44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44"/>
      <c r="AG63" s="44"/>
      <c r="AH63" s="44"/>
      <c r="AI63" s="44"/>
      <c r="AJ63" s="44"/>
      <c r="AK63" s="44"/>
      <c r="AL63" s="44"/>
    </row>
    <row r="64" spans="1:38" ht="12.75" customHeight="1">
      <c r="A64" s="183" t="s">
        <v>637</v>
      </c>
      <c r="B64" s="183"/>
      <c r="C64" s="183"/>
      <c r="D64" s="183"/>
      <c r="E64" s="184"/>
      <c r="F64" s="128"/>
      <c r="G64" s="128"/>
      <c r="H64" s="128"/>
      <c r="I64" s="128"/>
      <c r="J64" s="1"/>
      <c r="K64" s="6"/>
      <c r="L64" s="6"/>
      <c r="M64" s="6"/>
      <c r="N64" s="1"/>
      <c r="O64" s="1"/>
      <c r="P64" s="44"/>
      <c r="Q64" s="44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44"/>
      <c r="AG64" s="44"/>
      <c r="AH64" s="44"/>
      <c r="AI64" s="44"/>
      <c r="AJ64" s="44"/>
      <c r="AK64" s="44"/>
      <c r="AL64" s="44"/>
    </row>
    <row r="65" spans="1:38" ht="38.25" customHeight="1">
      <c r="A65" s="100" t="s">
        <v>16</v>
      </c>
      <c r="B65" s="100" t="s">
        <v>590</v>
      </c>
      <c r="C65" s="100"/>
      <c r="D65" s="101" t="s">
        <v>602</v>
      </c>
      <c r="E65" s="100" t="s">
        <v>603</v>
      </c>
      <c r="F65" s="100" t="s">
        <v>604</v>
      </c>
      <c r="G65" s="100" t="s">
        <v>625</v>
      </c>
      <c r="H65" s="100" t="s">
        <v>606</v>
      </c>
      <c r="I65" s="100" t="s">
        <v>607</v>
      </c>
      <c r="J65" s="99" t="s">
        <v>608</v>
      </c>
      <c r="K65" s="99" t="s">
        <v>638</v>
      </c>
      <c r="L65" s="102" t="s">
        <v>610</v>
      </c>
      <c r="M65" s="171" t="s">
        <v>634</v>
      </c>
      <c r="N65" s="100" t="s">
        <v>635</v>
      </c>
      <c r="O65" s="100" t="s">
        <v>612</v>
      </c>
      <c r="P65" s="101" t="s">
        <v>613</v>
      </c>
      <c r="Q65" s="44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4"/>
      <c r="AG65" s="44"/>
      <c r="AH65" s="44"/>
      <c r="AI65" s="44"/>
      <c r="AJ65" s="44"/>
      <c r="AK65" s="44"/>
      <c r="AL65" s="44"/>
    </row>
    <row r="66" spans="1:38" s="291" customFormat="1" ht="12.75" customHeight="1">
      <c r="A66" s="354">
        <v>1</v>
      </c>
      <c r="B66" s="281">
        <v>44438</v>
      </c>
      <c r="C66" s="355"/>
      <c r="D66" s="339" t="s">
        <v>867</v>
      </c>
      <c r="E66" s="356" t="s">
        <v>616</v>
      </c>
      <c r="F66" s="280">
        <v>135</v>
      </c>
      <c r="G66" s="280">
        <v>0</v>
      </c>
      <c r="H66" s="280">
        <v>0</v>
      </c>
      <c r="I66" s="282" t="s">
        <v>851</v>
      </c>
      <c r="J66" s="283" t="s">
        <v>885</v>
      </c>
      <c r="K66" s="308">
        <f t="shared" ref="K66" si="41">H66-F66</f>
        <v>-135</v>
      </c>
      <c r="L66" s="308">
        <v>100</v>
      </c>
      <c r="M66" s="283">
        <f t="shared" ref="M66" si="42">(K66*N66)-100</f>
        <v>-3475</v>
      </c>
      <c r="N66" s="283">
        <v>25</v>
      </c>
      <c r="O66" s="385" t="s">
        <v>627</v>
      </c>
      <c r="P66" s="309">
        <v>44441</v>
      </c>
      <c r="Q66" s="306"/>
      <c r="R66" s="307" t="s">
        <v>618</v>
      </c>
      <c r="S66" s="290"/>
      <c r="T66" s="290"/>
      <c r="U66" s="290"/>
      <c r="V66" s="290"/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0"/>
      <c r="AJ66" s="290"/>
      <c r="AK66" s="290"/>
      <c r="AL66" s="290"/>
    </row>
    <row r="67" spans="1:38" s="291" customFormat="1" ht="12.75" customHeight="1">
      <c r="A67" s="332">
        <v>2</v>
      </c>
      <c r="B67" s="284">
        <v>44439</v>
      </c>
      <c r="C67" s="351"/>
      <c r="D67" s="338" t="s">
        <v>869</v>
      </c>
      <c r="E67" s="352" t="s">
        <v>616</v>
      </c>
      <c r="F67" s="286">
        <v>38</v>
      </c>
      <c r="G67" s="286">
        <v>19</v>
      </c>
      <c r="H67" s="286">
        <v>45</v>
      </c>
      <c r="I67" s="353" t="s">
        <v>870</v>
      </c>
      <c r="J67" s="299" t="s">
        <v>852</v>
      </c>
      <c r="K67" s="383">
        <f t="shared" ref="K67" si="43">H67-F67</f>
        <v>7</v>
      </c>
      <c r="L67" s="383">
        <v>100</v>
      </c>
      <c r="M67" s="384">
        <f t="shared" ref="M67" si="44">(K67*N67)-100</f>
        <v>1650</v>
      </c>
      <c r="N67" s="384">
        <v>250</v>
      </c>
      <c r="O67" s="301" t="s">
        <v>614</v>
      </c>
      <c r="P67" s="312">
        <v>44440</v>
      </c>
      <c r="Q67" s="306"/>
      <c r="R67" s="307" t="s">
        <v>618</v>
      </c>
      <c r="S67" s="290"/>
      <c r="T67" s="290"/>
      <c r="U67" s="290"/>
      <c r="V67" s="290"/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90"/>
    </row>
    <row r="68" spans="1:38" s="291" customFormat="1" ht="12.75" customHeight="1">
      <c r="A68" s="354">
        <v>3</v>
      </c>
      <c r="B68" s="281">
        <v>44439</v>
      </c>
      <c r="C68" s="355"/>
      <c r="D68" s="339" t="s">
        <v>871</v>
      </c>
      <c r="E68" s="356" t="s">
        <v>616</v>
      </c>
      <c r="F68" s="280">
        <v>67.5</v>
      </c>
      <c r="G68" s="280">
        <v>20</v>
      </c>
      <c r="H68" s="280">
        <v>20</v>
      </c>
      <c r="I68" s="282" t="s">
        <v>863</v>
      </c>
      <c r="J68" s="287" t="s">
        <v>880</v>
      </c>
      <c r="K68" s="308">
        <f t="shared" ref="K68" si="45">H68-F68</f>
        <v>-47.5</v>
      </c>
      <c r="L68" s="308">
        <v>100</v>
      </c>
      <c r="M68" s="283">
        <f t="shared" ref="M68" si="46">(K68*N68)-100</f>
        <v>-2475</v>
      </c>
      <c r="N68" s="283">
        <v>50</v>
      </c>
      <c r="O68" s="288" t="s">
        <v>627</v>
      </c>
      <c r="P68" s="309">
        <v>44440</v>
      </c>
      <c r="Q68" s="306"/>
      <c r="R68" s="307" t="s">
        <v>618</v>
      </c>
      <c r="S68" s="290"/>
      <c r="T68" s="290"/>
      <c r="U68" s="290"/>
      <c r="V68" s="290"/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0"/>
      <c r="AJ68" s="290"/>
      <c r="AK68" s="290"/>
      <c r="AL68" s="290"/>
    </row>
    <row r="69" spans="1:38" s="291" customFormat="1" ht="12.75" customHeight="1">
      <c r="A69" s="332">
        <v>4</v>
      </c>
      <c r="B69" s="284">
        <v>44440</v>
      </c>
      <c r="C69" s="351"/>
      <c r="D69" s="338" t="s">
        <v>873</v>
      </c>
      <c r="E69" s="352" t="s">
        <v>855</v>
      </c>
      <c r="F69" s="286">
        <v>86</v>
      </c>
      <c r="G69" s="286">
        <v>124</v>
      </c>
      <c r="H69" s="286">
        <v>62</v>
      </c>
      <c r="I69" s="353">
        <v>0.1</v>
      </c>
      <c r="J69" s="299" t="s">
        <v>879</v>
      </c>
      <c r="K69" s="310">
        <f>F69-H69</f>
        <v>24</v>
      </c>
      <c r="L69" s="310">
        <v>100</v>
      </c>
      <c r="M69" s="311">
        <f t="shared" ref="M69:M73" si="47">(K69*N69)-100</f>
        <v>1100</v>
      </c>
      <c r="N69" s="311">
        <v>50</v>
      </c>
      <c r="O69" s="301" t="s">
        <v>614</v>
      </c>
      <c r="P69" s="322">
        <v>44440</v>
      </c>
      <c r="Q69" s="306"/>
      <c r="R69" s="307" t="s">
        <v>615</v>
      </c>
      <c r="S69" s="290"/>
      <c r="T69" s="290"/>
      <c r="U69" s="290"/>
      <c r="V69" s="290"/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0"/>
      <c r="AJ69" s="290"/>
      <c r="AK69" s="290"/>
      <c r="AL69" s="290"/>
    </row>
    <row r="70" spans="1:38" s="291" customFormat="1" ht="12.75" customHeight="1">
      <c r="A70" s="332">
        <v>5</v>
      </c>
      <c r="B70" s="284">
        <v>44440</v>
      </c>
      <c r="C70" s="351"/>
      <c r="D70" s="338" t="s">
        <v>874</v>
      </c>
      <c r="E70" s="352" t="s">
        <v>616</v>
      </c>
      <c r="F70" s="286">
        <v>53.5</v>
      </c>
      <c r="G70" s="286">
        <v>14</v>
      </c>
      <c r="H70" s="286">
        <v>67.5</v>
      </c>
      <c r="I70" s="353" t="s">
        <v>875</v>
      </c>
      <c r="J70" s="299" t="s">
        <v>854</v>
      </c>
      <c r="K70" s="310">
        <f t="shared" ref="K70:K73" si="48">H70-F70</f>
        <v>14</v>
      </c>
      <c r="L70" s="310">
        <v>100</v>
      </c>
      <c r="M70" s="311">
        <f t="shared" si="47"/>
        <v>600</v>
      </c>
      <c r="N70" s="311">
        <v>50</v>
      </c>
      <c r="O70" s="301" t="s">
        <v>614</v>
      </c>
      <c r="P70" s="322">
        <v>44440</v>
      </c>
      <c r="Q70" s="306"/>
      <c r="R70" s="307" t="s">
        <v>615</v>
      </c>
      <c r="S70" s="290"/>
      <c r="T70" s="290"/>
      <c r="U70" s="290"/>
      <c r="V70" s="290"/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</row>
    <row r="71" spans="1:38" s="291" customFormat="1" ht="12.75" customHeight="1">
      <c r="A71" s="332">
        <v>6</v>
      </c>
      <c r="B71" s="284">
        <v>44440</v>
      </c>
      <c r="C71" s="351"/>
      <c r="D71" s="338" t="s">
        <v>874</v>
      </c>
      <c r="E71" s="352" t="s">
        <v>616</v>
      </c>
      <c r="F71" s="286">
        <v>50</v>
      </c>
      <c r="G71" s="286">
        <v>14</v>
      </c>
      <c r="H71" s="286">
        <v>67.5</v>
      </c>
      <c r="I71" s="353" t="s">
        <v>875</v>
      </c>
      <c r="J71" s="299" t="s">
        <v>881</v>
      </c>
      <c r="K71" s="310">
        <f t="shared" si="48"/>
        <v>17.5</v>
      </c>
      <c r="L71" s="310">
        <v>100</v>
      </c>
      <c r="M71" s="311">
        <f t="shared" si="47"/>
        <v>775</v>
      </c>
      <c r="N71" s="311">
        <v>50</v>
      </c>
      <c r="O71" s="301" t="s">
        <v>614</v>
      </c>
      <c r="P71" s="322">
        <v>44440</v>
      </c>
      <c r="Q71" s="306"/>
      <c r="R71" s="307" t="s">
        <v>615</v>
      </c>
      <c r="S71" s="290"/>
      <c r="T71" s="290"/>
      <c r="U71" s="290"/>
      <c r="V71" s="290"/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290"/>
      <c r="AH71" s="290"/>
      <c r="AI71" s="290"/>
      <c r="AJ71" s="290"/>
      <c r="AK71" s="290"/>
      <c r="AL71" s="290"/>
    </row>
    <row r="72" spans="1:38" s="291" customFormat="1" ht="12.75" customHeight="1">
      <c r="A72" s="332">
        <v>7</v>
      </c>
      <c r="B72" s="284">
        <v>44440</v>
      </c>
      <c r="C72" s="351"/>
      <c r="D72" s="338" t="s">
        <v>876</v>
      </c>
      <c r="E72" s="352" t="s">
        <v>616</v>
      </c>
      <c r="F72" s="286">
        <v>63.5</v>
      </c>
      <c r="G72" s="286">
        <v>14</v>
      </c>
      <c r="H72" s="286">
        <v>80</v>
      </c>
      <c r="I72" s="353" t="s">
        <v>853</v>
      </c>
      <c r="J72" s="299" t="s">
        <v>882</v>
      </c>
      <c r="K72" s="310">
        <f t="shared" si="48"/>
        <v>16.5</v>
      </c>
      <c r="L72" s="310">
        <v>100</v>
      </c>
      <c r="M72" s="311">
        <f t="shared" si="47"/>
        <v>725</v>
      </c>
      <c r="N72" s="311">
        <v>50</v>
      </c>
      <c r="O72" s="301" t="s">
        <v>614</v>
      </c>
      <c r="P72" s="322">
        <v>44440</v>
      </c>
      <c r="Q72" s="306"/>
      <c r="R72" s="307" t="s">
        <v>615</v>
      </c>
      <c r="S72" s="290"/>
      <c r="T72" s="290"/>
      <c r="U72" s="290"/>
      <c r="V72" s="290"/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90"/>
      <c r="AH72" s="290"/>
      <c r="AI72" s="290"/>
      <c r="AJ72" s="290"/>
      <c r="AK72" s="290"/>
      <c r="AL72" s="290"/>
    </row>
    <row r="73" spans="1:38" s="291" customFormat="1" ht="12.75" customHeight="1">
      <c r="A73" s="354">
        <v>8</v>
      </c>
      <c r="B73" s="281">
        <v>44440</v>
      </c>
      <c r="C73" s="355"/>
      <c r="D73" s="339" t="s">
        <v>877</v>
      </c>
      <c r="E73" s="356" t="s">
        <v>616</v>
      </c>
      <c r="F73" s="280">
        <v>3.45</v>
      </c>
      <c r="G73" s="280">
        <v>2</v>
      </c>
      <c r="H73" s="280">
        <v>2.35</v>
      </c>
      <c r="I73" s="282" t="s">
        <v>878</v>
      </c>
      <c r="J73" s="287" t="s">
        <v>886</v>
      </c>
      <c r="K73" s="308">
        <f t="shared" si="48"/>
        <v>-1.1000000000000001</v>
      </c>
      <c r="L73" s="308">
        <v>100</v>
      </c>
      <c r="M73" s="283">
        <f t="shared" si="47"/>
        <v>-4060.0000000000005</v>
      </c>
      <c r="N73" s="283">
        <v>3600</v>
      </c>
      <c r="O73" s="288" t="s">
        <v>627</v>
      </c>
      <c r="P73" s="309">
        <v>44441</v>
      </c>
      <c r="Q73" s="306"/>
      <c r="R73" s="307" t="s">
        <v>615</v>
      </c>
      <c r="S73" s="290"/>
      <c r="T73" s="290"/>
      <c r="U73" s="290"/>
      <c r="V73" s="290"/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  <c r="AJ73" s="290"/>
      <c r="AK73" s="290"/>
      <c r="AL73" s="290"/>
    </row>
    <row r="74" spans="1:38" s="291" customFormat="1" ht="12.75" customHeight="1">
      <c r="A74" s="332">
        <v>9</v>
      </c>
      <c r="B74" s="369">
        <v>44441</v>
      </c>
      <c r="C74" s="351"/>
      <c r="D74" s="338" t="s">
        <v>876</v>
      </c>
      <c r="E74" s="352" t="s">
        <v>616</v>
      </c>
      <c r="F74" s="286">
        <v>56.5</v>
      </c>
      <c r="G74" s="286">
        <v>14</v>
      </c>
      <c r="H74" s="286">
        <v>69</v>
      </c>
      <c r="I74" s="353" t="s">
        <v>853</v>
      </c>
      <c r="J74" s="299" t="s">
        <v>890</v>
      </c>
      <c r="K74" s="310">
        <f t="shared" ref="K74:K75" si="49">H74-F74</f>
        <v>12.5</v>
      </c>
      <c r="L74" s="310">
        <v>100</v>
      </c>
      <c r="M74" s="311">
        <f t="shared" ref="M74:M75" si="50">(K74*N74)-100</f>
        <v>525</v>
      </c>
      <c r="N74" s="311">
        <v>50</v>
      </c>
      <c r="O74" s="301" t="s">
        <v>614</v>
      </c>
      <c r="P74" s="322">
        <v>44441</v>
      </c>
      <c r="Q74" s="306"/>
      <c r="R74" s="307" t="s">
        <v>615</v>
      </c>
      <c r="S74" s="290"/>
      <c r="T74" s="290"/>
      <c r="U74" s="290"/>
      <c r="V74" s="290"/>
      <c r="W74" s="290"/>
      <c r="X74" s="290"/>
      <c r="Y74" s="290"/>
      <c r="Z74" s="290"/>
      <c r="AA74" s="290"/>
      <c r="AB74" s="290"/>
      <c r="AC74" s="290"/>
      <c r="AD74" s="290"/>
      <c r="AE74" s="290"/>
      <c r="AF74" s="290"/>
      <c r="AG74" s="290"/>
      <c r="AH74" s="290"/>
      <c r="AI74" s="290"/>
      <c r="AJ74" s="290"/>
      <c r="AK74" s="290"/>
      <c r="AL74" s="290"/>
    </row>
    <row r="75" spans="1:38" s="291" customFormat="1" ht="12.75" customHeight="1">
      <c r="A75" s="354">
        <v>10</v>
      </c>
      <c r="B75" s="373">
        <v>44441</v>
      </c>
      <c r="C75" s="355"/>
      <c r="D75" s="339" t="s">
        <v>896</v>
      </c>
      <c r="E75" s="356" t="s">
        <v>616</v>
      </c>
      <c r="F75" s="280">
        <v>47</v>
      </c>
      <c r="G75" s="280">
        <v>14</v>
      </c>
      <c r="H75" s="280">
        <v>14</v>
      </c>
      <c r="I75" s="282" t="s">
        <v>897</v>
      </c>
      <c r="J75" s="287" t="s">
        <v>898</v>
      </c>
      <c r="K75" s="308">
        <f t="shared" si="49"/>
        <v>-33</v>
      </c>
      <c r="L75" s="308">
        <v>100</v>
      </c>
      <c r="M75" s="283">
        <f t="shared" si="50"/>
        <v>-1750</v>
      </c>
      <c r="N75" s="283">
        <v>50</v>
      </c>
      <c r="O75" s="288" t="s">
        <v>627</v>
      </c>
      <c r="P75" s="309">
        <v>44441</v>
      </c>
      <c r="Q75" s="306"/>
      <c r="R75" s="307" t="s">
        <v>615</v>
      </c>
      <c r="S75" s="290"/>
      <c r="T75" s="290"/>
      <c r="U75" s="290"/>
      <c r="V75" s="290"/>
      <c r="W75" s="290"/>
      <c r="X75" s="290"/>
      <c r="Y75" s="290"/>
      <c r="Z75" s="290"/>
      <c r="AA75" s="290"/>
      <c r="AB75" s="290"/>
      <c r="AC75" s="290"/>
      <c r="AD75" s="290"/>
      <c r="AE75" s="290"/>
      <c r="AF75" s="290"/>
      <c r="AG75" s="290"/>
      <c r="AH75" s="290"/>
      <c r="AI75" s="290"/>
      <c r="AJ75" s="290"/>
      <c r="AK75" s="290"/>
      <c r="AL75" s="290"/>
    </row>
    <row r="76" spans="1:38" s="291" customFormat="1" ht="12.75" customHeight="1">
      <c r="A76" s="354">
        <v>11</v>
      </c>
      <c r="B76" s="373">
        <v>44441</v>
      </c>
      <c r="C76" s="355"/>
      <c r="D76" s="339" t="s">
        <v>899</v>
      </c>
      <c r="E76" s="356" t="s">
        <v>616</v>
      </c>
      <c r="F76" s="280">
        <v>31</v>
      </c>
      <c r="G76" s="280">
        <v>15</v>
      </c>
      <c r="H76" s="280">
        <v>17</v>
      </c>
      <c r="I76" s="282" t="s">
        <v>900</v>
      </c>
      <c r="J76" s="287" t="s">
        <v>947</v>
      </c>
      <c r="K76" s="308">
        <f t="shared" ref="K76" si="51">H76-F76</f>
        <v>-14</v>
      </c>
      <c r="L76" s="308">
        <v>100</v>
      </c>
      <c r="M76" s="283">
        <f t="shared" ref="M76" si="52">(K76*N76)-100</f>
        <v>-4300</v>
      </c>
      <c r="N76" s="283">
        <v>300</v>
      </c>
      <c r="O76" s="288" t="s">
        <v>627</v>
      </c>
      <c r="P76" s="309">
        <v>44446</v>
      </c>
      <c r="Q76" s="306"/>
      <c r="R76" s="307" t="s">
        <v>618</v>
      </c>
      <c r="S76" s="290"/>
      <c r="T76" s="290"/>
      <c r="U76" s="290"/>
      <c r="V76" s="290"/>
      <c r="W76" s="290"/>
      <c r="X76" s="290"/>
      <c r="Y76" s="290"/>
      <c r="Z76" s="290"/>
      <c r="AA76" s="290"/>
      <c r="AB76" s="290"/>
      <c r="AC76" s="290"/>
      <c r="AD76" s="290"/>
      <c r="AE76" s="290"/>
      <c r="AF76" s="290"/>
      <c r="AG76" s="290"/>
      <c r="AH76" s="290"/>
      <c r="AI76" s="290"/>
      <c r="AJ76" s="290"/>
      <c r="AK76" s="290"/>
      <c r="AL76" s="290"/>
    </row>
    <row r="77" spans="1:38" s="291" customFormat="1" ht="12.75" customHeight="1">
      <c r="A77" s="330">
        <v>12</v>
      </c>
      <c r="B77" s="292">
        <v>44442</v>
      </c>
      <c r="C77" s="345"/>
      <c r="D77" s="334" t="s">
        <v>914</v>
      </c>
      <c r="E77" s="347" t="s">
        <v>855</v>
      </c>
      <c r="F77" s="333" t="s">
        <v>915</v>
      </c>
      <c r="G77" s="333">
        <v>210</v>
      </c>
      <c r="H77" s="333"/>
      <c r="I77" s="343">
        <v>0.1</v>
      </c>
      <c r="J77" s="341" t="s">
        <v>617</v>
      </c>
      <c r="K77" s="302"/>
      <c r="L77" s="302"/>
      <c r="M77" s="289"/>
      <c r="N77" s="303"/>
      <c r="O77" s="304"/>
      <c r="P77" s="305"/>
      <c r="Q77" s="306"/>
      <c r="R77" s="307" t="s">
        <v>615</v>
      </c>
      <c r="S77" s="290"/>
      <c r="T77" s="290"/>
      <c r="U77" s="290"/>
      <c r="V77" s="290"/>
      <c r="W77" s="290"/>
      <c r="X77" s="290"/>
      <c r="Y77" s="290"/>
      <c r="Z77" s="290"/>
      <c r="AA77" s="290"/>
      <c r="AB77" s="290"/>
      <c r="AC77" s="290"/>
      <c r="AD77" s="290"/>
      <c r="AE77" s="290"/>
      <c r="AF77" s="290"/>
      <c r="AG77" s="290"/>
      <c r="AH77" s="290"/>
      <c r="AI77" s="290"/>
      <c r="AJ77" s="290"/>
      <c r="AK77" s="290"/>
      <c r="AL77" s="290"/>
    </row>
    <row r="78" spans="1:38" s="291" customFormat="1" ht="12.75" customHeight="1">
      <c r="A78" s="332">
        <v>13</v>
      </c>
      <c r="B78" s="284">
        <v>44445</v>
      </c>
      <c r="C78" s="351"/>
      <c r="D78" s="338" t="s">
        <v>921</v>
      </c>
      <c r="E78" s="352" t="s">
        <v>616</v>
      </c>
      <c r="F78" s="286">
        <v>61</v>
      </c>
      <c r="G78" s="286">
        <v>14</v>
      </c>
      <c r="H78" s="286">
        <v>75</v>
      </c>
      <c r="I78" s="353" t="s">
        <v>922</v>
      </c>
      <c r="J78" s="299" t="s">
        <v>854</v>
      </c>
      <c r="K78" s="310">
        <f t="shared" ref="K78" si="53">H78-F78</f>
        <v>14</v>
      </c>
      <c r="L78" s="310">
        <v>100</v>
      </c>
      <c r="M78" s="311">
        <f t="shared" ref="M78" si="54">(K78*N78)-100</f>
        <v>600</v>
      </c>
      <c r="N78" s="311">
        <v>50</v>
      </c>
      <c r="O78" s="301" t="s">
        <v>614</v>
      </c>
      <c r="P78" s="322">
        <v>44445</v>
      </c>
      <c r="Q78" s="306"/>
      <c r="R78" s="307" t="s">
        <v>615</v>
      </c>
      <c r="S78" s="290"/>
      <c r="T78" s="290"/>
      <c r="U78" s="290"/>
      <c r="V78" s="290"/>
      <c r="W78" s="290"/>
      <c r="X78" s="290"/>
      <c r="Y78" s="290"/>
      <c r="Z78" s="290"/>
      <c r="AA78" s="290"/>
      <c r="AB78" s="290"/>
      <c r="AC78" s="290"/>
      <c r="AD78" s="290"/>
      <c r="AE78" s="290"/>
      <c r="AF78" s="290"/>
      <c r="AG78" s="290"/>
      <c r="AH78" s="290"/>
      <c r="AI78" s="290"/>
      <c r="AJ78" s="290"/>
      <c r="AK78" s="290"/>
      <c r="AL78" s="290"/>
    </row>
    <row r="79" spans="1:38" s="291" customFormat="1" ht="12.75" customHeight="1">
      <c r="A79" s="330">
        <v>14</v>
      </c>
      <c r="B79" s="292">
        <v>44445</v>
      </c>
      <c r="C79" s="345"/>
      <c r="D79" s="334" t="s">
        <v>923</v>
      </c>
      <c r="E79" s="347" t="s">
        <v>616</v>
      </c>
      <c r="F79" s="333" t="s">
        <v>924</v>
      </c>
      <c r="G79" s="333">
        <v>8</v>
      </c>
      <c r="H79" s="333"/>
      <c r="I79" s="343" t="s">
        <v>925</v>
      </c>
      <c r="J79" s="341" t="s">
        <v>617</v>
      </c>
      <c r="K79" s="302"/>
      <c r="L79" s="302"/>
      <c r="M79" s="289"/>
      <c r="N79" s="303"/>
      <c r="O79" s="304"/>
      <c r="P79" s="305"/>
      <c r="Q79" s="306"/>
      <c r="R79" s="307" t="s">
        <v>615</v>
      </c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290"/>
      <c r="AD79" s="290"/>
      <c r="AE79" s="290"/>
      <c r="AF79" s="290"/>
      <c r="AG79" s="290"/>
      <c r="AH79" s="290"/>
      <c r="AI79" s="290"/>
      <c r="AJ79" s="290"/>
      <c r="AK79" s="290"/>
      <c r="AL79" s="290"/>
    </row>
    <row r="80" spans="1:38" s="291" customFormat="1" ht="12.75" customHeight="1">
      <c r="A80" s="354">
        <v>15</v>
      </c>
      <c r="B80" s="281">
        <v>44445</v>
      </c>
      <c r="C80" s="355"/>
      <c r="D80" s="339" t="s">
        <v>931</v>
      </c>
      <c r="E80" s="356" t="s">
        <v>855</v>
      </c>
      <c r="F80" s="280">
        <v>18</v>
      </c>
      <c r="G80" s="280">
        <v>26</v>
      </c>
      <c r="H80" s="280">
        <v>25.5</v>
      </c>
      <c r="I80" s="282">
        <v>0.1</v>
      </c>
      <c r="J80" s="287" t="s">
        <v>932</v>
      </c>
      <c r="K80" s="308">
        <f>F80-H80</f>
        <v>-7.5</v>
      </c>
      <c r="L80" s="308">
        <v>100</v>
      </c>
      <c r="M80" s="283">
        <f t="shared" ref="M80:M81" si="55">(K80*N80)-100</f>
        <v>-4600</v>
      </c>
      <c r="N80" s="283">
        <v>600</v>
      </c>
      <c r="O80" s="288" t="s">
        <v>627</v>
      </c>
      <c r="P80" s="309">
        <v>44445</v>
      </c>
      <c r="Q80" s="306"/>
      <c r="R80" s="307" t="s">
        <v>615</v>
      </c>
      <c r="S80" s="290"/>
      <c r="T80" s="290"/>
      <c r="U80" s="290"/>
      <c r="V80" s="290"/>
      <c r="W80" s="290"/>
      <c r="X80" s="290"/>
      <c r="Y80" s="290"/>
      <c r="Z80" s="290"/>
      <c r="AA80" s="290"/>
      <c r="AB80" s="290"/>
      <c r="AC80" s="290"/>
      <c r="AD80" s="290"/>
      <c r="AE80" s="290"/>
      <c r="AF80" s="290"/>
      <c r="AG80" s="290"/>
      <c r="AH80" s="290"/>
      <c r="AI80" s="290"/>
      <c r="AJ80" s="290"/>
      <c r="AK80" s="290"/>
      <c r="AL80" s="290"/>
    </row>
    <row r="81" spans="1:38" s="291" customFormat="1" ht="12.75" customHeight="1">
      <c r="A81" s="332">
        <v>16</v>
      </c>
      <c r="B81" s="284">
        <v>44445</v>
      </c>
      <c r="C81" s="351"/>
      <c r="D81" s="338" t="s">
        <v>921</v>
      </c>
      <c r="E81" s="352" t="s">
        <v>616</v>
      </c>
      <c r="F81" s="286">
        <v>59.5</v>
      </c>
      <c r="G81" s="286">
        <v>14</v>
      </c>
      <c r="H81" s="286">
        <v>70</v>
      </c>
      <c r="I81" s="353" t="s">
        <v>922</v>
      </c>
      <c r="J81" s="299" t="s">
        <v>1078</v>
      </c>
      <c r="K81" s="310">
        <f t="shared" ref="K81" si="56">H81-F81</f>
        <v>10.5</v>
      </c>
      <c r="L81" s="310">
        <v>100</v>
      </c>
      <c r="M81" s="311">
        <f t="shared" si="55"/>
        <v>425</v>
      </c>
      <c r="N81" s="311">
        <v>50</v>
      </c>
      <c r="O81" s="301" t="s">
        <v>614</v>
      </c>
      <c r="P81" s="312">
        <v>44446</v>
      </c>
      <c r="Q81" s="306"/>
      <c r="R81" s="307" t="s">
        <v>615</v>
      </c>
      <c r="S81" s="290"/>
      <c r="T81" s="290"/>
      <c r="U81" s="290"/>
      <c r="V81" s="290"/>
      <c r="W81" s="290"/>
      <c r="X81" s="290"/>
      <c r="Y81" s="290"/>
      <c r="Z81" s="290"/>
      <c r="AA81" s="290"/>
      <c r="AB81" s="290"/>
      <c r="AC81" s="290"/>
      <c r="AD81" s="290"/>
      <c r="AE81" s="290"/>
      <c r="AF81" s="290"/>
      <c r="AG81" s="290"/>
      <c r="AH81" s="290"/>
      <c r="AI81" s="290"/>
      <c r="AJ81" s="290"/>
      <c r="AK81" s="290"/>
      <c r="AL81" s="290"/>
    </row>
    <row r="82" spans="1:38" s="291" customFormat="1" ht="12.75" customHeight="1">
      <c r="A82" s="332">
        <v>17</v>
      </c>
      <c r="B82" s="369">
        <v>44446</v>
      </c>
      <c r="C82" s="351"/>
      <c r="D82" s="338" t="s">
        <v>943</v>
      </c>
      <c r="E82" s="352" t="s">
        <v>616</v>
      </c>
      <c r="F82" s="286">
        <v>310</v>
      </c>
      <c r="G82" s="286">
        <v>130</v>
      </c>
      <c r="H82" s="286">
        <v>365</v>
      </c>
      <c r="I82" s="353">
        <v>650</v>
      </c>
      <c r="J82" s="299" t="s">
        <v>754</v>
      </c>
      <c r="K82" s="310">
        <f t="shared" ref="K82:K84" si="57">H82-F82</f>
        <v>55</v>
      </c>
      <c r="L82" s="310">
        <v>100</v>
      </c>
      <c r="M82" s="311">
        <f t="shared" ref="M82:M84" si="58">(K82*N82)-100</f>
        <v>1275</v>
      </c>
      <c r="N82" s="311">
        <v>25</v>
      </c>
      <c r="O82" s="301" t="s">
        <v>614</v>
      </c>
      <c r="P82" s="322">
        <v>44446</v>
      </c>
      <c r="Q82" s="306"/>
      <c r="R82" s="307" t="s">
        <v>615</v>
      </c>
      <c r="S82" s="290"/>
      <c r="T82" s="290"/>
      <c r="U82" s="290"/>
      <c r="V82" s="290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  <c r="AJ82" s="290"/>
      <c r="AK82" s="290"/>
      <c r="AL82" s="290"/>
    </row>
    <row r="83" spans="1:38" s="291" customFormat="1" ht="12.75" customHeight="1">
      <c r="A83" s="332">
        <v>18</v>
      </c>
      <c r="B83" s="369">
        <v>44446</v>
      </c>
      <c r="C83" s="351"/>
      <c r="D83" s="338" t="s">
        <v>945</v>
      </c>
      <c r="E83" s="352" t="s">
        <v>616</v>
      </c>
      <c r="F83" s="286">
        <v>47</v>
      </c>
      <c r="G83" s="286">
        <v>27</v>
      </c>
      <c r="H83" s="286">
        <v>52</v>
      </c>
      <c r="I83" s="353" t="s">
        <v>946</v>
      </c>
      <c r="J83" s="299" t="s">
        <v>976</v>
      </c>
      <c r="K83" s="310">
        <f t="shared" si="57"/>
        <v>5</v>
      </c>
      <c r="L83" s="310">
        <v>100</v>
      </c>
      <c r="M83" s="311">
        <f t="shared" si="58"/>
        <v>1150</v>
      </c>
      <c r="N83" s="311">
        <v>250</v>
      </c>
      <c r="O83" s="301" t="s">
        <v>614</v>
      </c>
      <c r="P83" s="312">
        <v>44447</v>
      </c>
      <c r="Q83" s="306"/>
      <c r="R83" s="307" t="s">
        <v>615</v>
      </c>
      <c r="S83" s="290"/>
      <c r="T83" s="290"/>
      <c r="U83" s="290"/>
      <c r="V83" s="290"/>
      <c r="W83" s="290"/>
      <c r="X83" s="290"/>
      <c r="Y83" s="290"/>
      <c r="Z83" s="290"/>
      <c r="AA83" s="290"/>
      <c r="AB83" s="290"/>
      <c r="AC83" s="290"/>
      <c r="AD83" s="290"/>
      <c r="AE83" s="290"/>
      <c r="AF83" s="290"/>
      <c r="AG83" s="290"/>
      <c r="AH83" s="290"/>
      <c r="AI83" s="290"/>
      <c r="AJ83" s="290"/>
      <c r="AK83" s="290"/>
      <c r="AL83" s="290"/>
    </row>
    <row r="84" spans="1:38" s="291" customFormat="1" ht="12.75" customHeight="1">
      <c r="A84" s="332">
        <v>19</v>
      </c>
      <c r="B84" s="369">
        <v>44446</v>
      </c>
      <c r="C84" s="351"/>
      <c r="D84" s="338" t="s">
        <v>921</v>
      </c>
      <c r="E84" s="352" t="s">
        <v>616</v>
      </c>
      <c r="F84" s="286">
        <v>55</v>
      </c>
      <c r="G84" s="286">
        <v>14</v>
      </c>
      <c r="H84" s="286">
        <v>72</v>
      </c>
      <c r="I84" s="353" t="s">
        <v>922</v>
      </c>
      <c r="J84" s="299" t="s">
        <v>920</v>
      </c>
      <c r="K84" s="310">
        <f t="shared" si="57"/>
        <v>17</v>
      </c>
      <c r="L84" s="310">
        <v>100</v>
      </c>
      <c r="M84" s="311">
        <f t="shared" si="58"/>
        <v>750</v>
      </c>
      <c r="N84" s="311">
        <v>50</v>
      </c>
      <c r="O84" s="301" t="s">
        <v>614</v>
      </c>
      <c r="P84" s="312">
        <v>44447</v>
      </c>
      <c r="Q84" s="306"/>
      <c r="R84" s="307" t="s">
        <v>615</v>
      </c>
      <c r="S84" s="290"/>
      <c r="T84" s="290"/>
      <c r="U84" s="290"/>
      <c r="V84" s="290"/>
      <c r="W84" s="290"/>
      <c r="X84" s="290"/>
      <c r="Y84" s="290"/>
      <c r="Z84" s="290"/>
      <c r="AA84" s="290"/>
      <c r="AB84" s="290"/>
      <c r="AC84" s="290"/>
      <c r="AD84" s="290"/>
      <c r="AE84" s="290"/>
      <c r="AF84" s="290"/>
      <c r="AG84" s="290"/>
      <c r="AH84" s="290"/>
      <c r="AI84" s="290"/>
      <c r="AJ84" s="290"/>
      <c r="AK84" s="290"/>
      <c r="AL84" s="290"/>
    </row>
    <row r="85" spans="1:38" s="291" customFormat="1" ht="12.75" customHeight="1">
      <c r="A85" s="330">
        <v>20</v>
      </c>
      <c r="B85" s="325">
        <v>44447</v>
      </c>
      <c r="C85" s="345"/>
      <c r="D85" s="334" t="s">
        <v>980</v>
      </c>
      <c r="E85" s="347" t="s">
        <v>616</v>
      </c>
      <c r="F85" s="333" t="s">
        <v>981</v>
      </c>
      <c r="G85" s="333">
        <v>27</v>
      </c>
      <c r="H85" s="333"/>
      <c r="I85" s="343" t="s">
        <v>982</v>
      </c>
      <c r="J85" s="341" t="s">
        <v>617</v>
      </c>
      <c r="K85" s="302"/>
      <c r="L85" s="302"/>
      <c r="M85" s="289"/>
      <c r="N85" s="303"/>
      <c r="O85" s="304"/>
      <c r="P85" s="305"/>
      <c r="Q85" s="306"/>
      <c r="R85" s="307" t="s">
        <v>615</v>
      </c>
      <c r="S85" s="290"/>
      <c r="T85" s="290"/>
      <c r="U85" s="290"/>
      <c r="V85" s="290"/>
      <c r="W85" s="290"/>
      <c r="X85" s="290"/>
      <c r="Y85" s="290"/>
      <c r="Z85" s="290"/>
      <c r="AA85" s="290"/>
      <c r="AB85" s="290"/>
      <c r="AC85" s="290"/>
      <c r="AD85" s="290"/>
      <c r="AE85" s="290"/>
      <c r="AF85" s="290"/>
      <c r="AG85" s="290"/>
      <c r="AH85" s="290"/>
      <c r="AI85" s="290"/>
      <c r="AJ85" s="290"/>
      <c r="AK85" s="290"/>
      <c r="AL85" s="290"/>
    </row>
    <row r="86" spans="1:38" s="291" customFormat="1" ht="12.75" customHeight="1">
      <c r="A86" s="330"/>
      <c r="B86" s="325"/>
      <c r="C86" s="345"/>
      <c r="D86" s="334"/>
      <c r="E86" s="347"/>
      <c r="F86" s="333"/>
      <c r="G86" s="333"/>
      <c r="H86" s="333"/>
      <c r="I86" s="343"/>
      <c r="J86" s="341"/>
      <c r="K86" s="302"/>
      <c r="L86" s="302"/>
      <c r="M86" s="289"/>
      <c r="N86" s="303"/>
      <c r="O86" s="304"/>
      <c r="P86" s="305"/>
      <c r="Q86" s="306"/>
      <c r="R86" s="307"/>
      <c r="S86" s="290"/>
      <c r="T86" s="290"/>
      <c r="U86" s="290"/>
      <c r="V86" s="290"/>
      <c r="W86" s="290"/>
      <c r="X86" s="290"/>
      <c r="Y86" s="290"/>
      <c r="Z86" s="290"/>
      <c r="AA86" s="290"/>
      <c r="AB86" s="290"/>
      <c r="AC86" s="290"/>
      <c r="AD86" s="290"/>
      <c r="AE86" s="290"/>
      <c r="AF86" s="290"/>
      <c r="AG86" s="290"/>
      <c r="AH86" s="290"/>
      <c r="AI86" s="290"/>
      <c r="AJ86" s="290"/>
      <c r="AK86" s="290"/>
      <c r="AL86" s="290"/>
    </row>
    <row r="87" spans="1:38" s="291" customFormat="1" ht="12.75" customHeight="1">
      <c r="A87" s="330"/>
      <c r="B87" s="325"/>
      <c r="C87" s="345"/>
      <c r="D87" s="334"/>
      <c r="E87" s="347"/>
      <c r="F87" s="333"/>
      <c r="G87" s="333"/>
      <c r="H87" s="333"/>
      <c r="I87" s="343"/>
      <c r="J87" s="341"/>
      <c r="K87" s="302"/>
      <c r="L87" s="302"/>
      <c r="M87" s="289"/>
      <c r="N87" s="303"/>
      <c r="O87" s="304"/>
      <c r="P87" s="305"/>
      <c r="Q87" s="306"/>
      <c r="R87" s="307"/>
      <c r="S87" s="290"/>
      <c r="T87" s="290"/>
      <c r="U87" s="290"/>
      <c r="V87" s="290"/>
      <c r="W87" s="290"/>
      <c r="X87" s="290"/>
      <c r="Y87" s="290"/>
      <c r="Z87" s="290"/>
      <c r="AA87" s="290"/>
      <c r="AB87" s="290"/>
      <c r="AC87" s="290"/>
      <c r="AD87" s="290"/>
      <c r="AE87" s="290"/>
      <c r="AF87" s="290"/>
      <c r="AG87" s="290"/>
      <c r="AH87" s="290"/>
      <c r="AI87" s="290"/>
      <c r="AJ87" s="290"/>
      <c r="AK87" s="290"/>
      <c r="AL87" s="290"/>
    </row>
    <row r="88" spans="1:38" s="291" customFormat="1" ht="12.75" customHeight="1">
      <c r="A88" s="330"/>
      <c r="B88" s="292"/>
      <c r="C88" s="345"/>
      <c r="D88" s="334"/>
      <c r="E88" s="347"/>
      <c r="F88" s="333"/>
      <c r="G88" s="333"/>
      <c r="H88" s="333"/>
      <c r="I88" s="343"/>
      <c r="J88" s="341"/>
      <c r="K88" s="302"/>
      <c r="L88" s="302"/>
      <c r="M88" s="289"/>
      <c r="N88" s="303"/>
      <c r="O88" s="304"/>
      <c r="P88" s="305"/>
      <c r="Q88" s="306"/>
      <c r="R88" s="307"/>
      <c r="S88" s="290"/>
      <c r="T88" s="290"/>
      <c r="U88" s="290"/>
      <c r="V88" s="290"/>
      <c r="W88" s="290"/>
      <c r="X88" s="290"/>
      <c r="Y88" s="290"/>
      <c r="Z88" s="290"/>
      <c r="AA88" s="290"/>
      <c r="AB88" s="290"/>
      <c r="AC88" s="290"/>
      <c r="AD88" s="290"/>
      <c r="AE88" s="290"/>
      <c r="AF88" s="290"/>
      <c r="AG88" s="290"/>
      <c r="AH88" s="290"/>
      <c r="AI88" s="290"/>
      <c r="AJ88" s="290"/>
      <c r="AK88" s="290"/>
      <c r="AL88" s="290"/>
    </row>
    <row r="89" spans="1:38" s="291" customFormat="1" ht="12.75" customHeight="1">
      <c r="A89" s="330"/>
      <c r="B89" s="292"/>
      <c r="C89" s="345"/>
      <c r="D89" s="334"/>
      <c r="E89" s="347"/>
      <c r="F89" s="333"/>
      <c r="G89" s="333"/>
      <c r="H89" s="333"/>
      <c r="I89" s="343"/>
      <c r="J89" s="341"/>
      <c r="K89" s="302"/>
      <c r="L89" s="302"/>
      <c r="M89" s="289"/>
      <c r="N89" s="303"/>
      <c r="O89" s="304"/>
      <c r="P89" s="305"/>
      <c r="Q89" s="306"/>
      <c r="R89" s="307"/>
      <c r="S89" s="290"/>
      <c r="T89" s="290"/>
      <c r="U89" s="290"/>
      <c r="V89" s="290"/>
      <c r="W89" s="290"/>
      <c r="X89" s="290"/>
      <c r="Y89" s="290"/>
      <c r="Z89" s="290"/>
      <c r="AA89" s="290"/>
      <c r="AB89" s="290"/>
      <c r="AC89" s="290"/>
      <c r="AD89" s="290"/>
      <c r="AE89" s="290"/>
      <c r="AF89" s="290"/>
      <c r="AG89" s="290"/>
      <c r="AH89" s="290"/>
      <c r="AI89" s="290"/>
      <c r="AJ89" s="290"/>
      <c r="AK89" s="290"/>
      <c r="AL89" s="290"/>
    </row>
    <row r="90" spans="1:38" ht="13.9" customHeight="1">
      <c r="A90" s="340"/>
      <c r="B90" s="294"/>
      <c r="C90" s="346"/>
      <c r="D90" s="344"/>
      <c r="E90" s="348"/>
      <c r="F90" s="333"/>
      <c r="G90" s="297"/>
      <c r="H90" s="297"/>
      <c r="I90" s="318"/>
      <c r="J90" s="342"/>
      <c r="K90" s="113"/>
      <c r="L90" s="113"/>
      <c r="M90" s="174"/>
      <c r="N90" s="113"/>
      <c r="O90" s="159"/>
      <c r="P90" s="158"/>
      <c r="Q90" s="172"/>
      <c r="R90" s="185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4.25" customHeight="1">
      <c r="A91" s="1"/>
      <c r="B91" s="172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2"/>
      <c r="R91" s="172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4.25" customHeight="1">
      <c r="A93" s="180"/>
      <c r="B93" s="186"/>
      <c r="C93" s="186"/>
      <c r="D93" s="187"/>
      <c r="E93" s="180"/>
      <c r="F93" s="188"/>
      <c r="G93" s="180"/>
      <c r="H93" s="180"/>
      <c r="I93" s="180"/>
      <c r="J93" s="186"/>
      <c r="K93" s="189"/>
      <c r="L93" s="180"/>
      <c r="M93" s="180"/>
      <c r="N93" s="180"/>
      <c r="O93" s="190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2.75" customHeight="1">
      <c r="A94" s="98" t="s">
        <v>639</v>
      </c>
      <c r="B94" s="191"/>
      <c r="C94" s="191"/>
      <c r="D94" s="192"/>
      <c r="E94" s="151"/>
      <c r="F94" s="6"/>
      <c r="G94" s="6"/>
      <c r="H94" s="152"/>
      <c r="I94" s="193"/>
      <c r="J94" s="1"/>
      <c r="K94" s="6"/>
      <c r="L94" s="6"/>
      <c r="M94" s="6"/>
      <c r="N94" s="1"/>
      <c r="O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38.25" customHeight="1">
      <c r="A95" s="99" t="s">
        <v>16</v>
      </c>
      <c r="B95" s="100" t="s">
        <v>590</v>
      </c>
      <c r="C95" s="100"/>
      <c r="D95" s="101" t="s">
        <v>602</v>
      </c>
      <c r="E95" s="100" t="s">
        <v>603</v>
      </c>
      <c r="F95" s="100" t="s">
        <v>604</v>
      </c>
      <c r="G95" s="100" t="s">
        <v>605</v>
      </c>
      <c r="H95" s="100" t="s">
        <v>606</v>
      </c>
      <c r="I95" s="100" t="s">
        <v>607</v>
      </c>
      <c r="J95" s="99" t="s">
        <v>608</v>
      </c>
      <c r="K95" s="155" t="s">
        <v>626</v>
      </c>
      <c r="L95" s="156" t="s">
        <v>610</v>
      </c>
      <c r="M95" s="102" t="s">
        <v>611</v>
      </c>
      <c r="N95" s="100" t="s">
        <v>612</v>
      </c>
      <c r="O95" s="101" t="s">
        <v>613</v>
      </c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4.25" customHeight="1">
      <c r="A96" s="108">
        <v>1</v>
      </c>
      <c r="B96" s="109">
        <v>44420</v>
      </c>
      <c r="C96" s="194"/>
      <c r="D96" s="110" t="s">
        <v>516</v>
      </c>
      <c r="E96" s="111" t="s">
        <v>616</v>
      </c>
      <c r="F96" s="108" t="s">
        <v>856</v>
      </c>
      <c r="G96" s="108">
        <v>284</v>
      </c>
      <c r="H96" s="111"/>
      <c r="I96" s="112" t="s">
        <v>857</v>
      </c>
      <c r="J96" s="113" t="s">
        <v>617</v>
      </c>
      <c r="K96" s="113"/>
      <c r="L96" s="114"/>
      <c r="M96" s="115"/>
      <c r="N96" s="113"/>
      <c r="O96" s="158"/>
      <c r="P96" s="103"/>
      <c r="Q96" s="1"/>
      <c r="R96" s="1" t="s">
        <v>615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4.25" customHeight="1">
      <c r="A97" s="195"/>
      <c r="B97" s="157"/>
      <c r="C97" s="196"/>
      <c r="D97" s="110"/>
      <c r="E97" s="197"/>
      <c r="F97" s="197"/>
      <c r="G97" s="197"/>
      <c r="H97" s="197"/>
      <c r="I97" s="197"/>
      <c r="J97" s="197"/>
      <c r="K97" s="198"/>
      <c r="L97" s="199"/>
      <c r="M97" s="197"/>
      <c r="N97" s="200"/>
      <c r="O97" s="201"/>
      <c r="P97" s="202"/>
      <c r="R97" s="6"/>
      <c r="S97" s="44"/>
      <c r="T97" s="1"/>
      <c r="U97" s="1"/>
      <c r="V97" s="1"/>
      <c r="W97" s="1"/>
      <c r="X97" s="1"/>
      <c r="Y97" s="1"/>
      <c r="Z97" s="1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</row>
    <row r="98" spans="1:38" ht="12.75" customHeight="1">
      <c r="A98" s="135" t="s">
        <v>619</v>
      </c>
      <c r="B98" s="135"/>
      <c r="C98" s="135"/>
      <c r="D98" s="135"/>
      <c r="E98" s="44"/>
      <c r="F98" s="143" t="s">
        <v>621</v>
      </c>
      <c r="G98" s="59"/>
      <c r="H98" s="59"/>
      <c r="I98" s="59"/>
      <c r="J98" s="6"/>
      <c r="K98" s="167"/>
      <c r="L98" s="168"/>
      <c r="M98" s="6"/>
      <c r="N98" s="125"/>
      <c r="O98" s="203"/>
      <c r="P98" s="1"/>
      <c r="Q98" s="1"/>
      <c r="R98" s="6"/>
      <c r="S98" s="1"/>
      <c r="T98" s="1"/>
      <c r="U98" s="1"/>
      <c r="V98" s="1"/>
      <c r="W98" s="1"/>
      <c r="X98" s="1"/>
      <c r="Y98" s="1"/>
    </row>
    <row r="99" spans="1:38" ht="12.75" customHeight="1">
      <c r="A99" s="142" t="s">
        <v>620</v>
      </c>
      <c r="B99" s="135"/>
      <c r="C99" s="135"/>
      <c r="D99" s="135"/>
      <c r="E99" s="6"/>
      <c r="F99" s="143" t="s">
        <v>623</v>
      </c>
      <c r="G99" s="6"/>
      <c r="H99" s="6" t="s">
        <v>848</v>
      </c>
      <c r="I99" s="6"/>
      <c r="J99" s="1"/>
      <c r="K99" s="6"/>
      <c r="L99" s="6"/>
      <c r="M99" s="6"/>
      <c r="N99" s="1"/>
      <c r="O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38" ht="12.75" customHeight="1">
      <c r="A100" s="142"/>
      <c r="B100" s="135"/>
      <c r="C100" s="135"/>
      <c r="D100" s="135"/>
      <c r="E100" s="6"/>
      <c r="F100" s="143"/>
      <c r="G100" s="6"/>
      <c r="H100" s="6"/>
      <c r="I100" s="6"/>
      <c r="J100" s="1"/>
      <c r="K100" s="6"/>
      <c r="L100" s="6"/>
      <c r="M100" s="6"/>
      <c r="N100" s="1"/>
      <c r="O100" s="1"/>
      <c r="Q100" s="1"/>
      <c r="R100" s="59"/>
      <c r="S100" s="1"/>
      <c r="T100" s="1"/>
      <c r="U100" s="1"/>
      <c r="V100" s="1"/>
      <c r="W100" s="1"/>
      <c r="X100" s="1"/>
      <c r="Y100" s="1"/>
      <c r="Z100" s="1"/>
    </row>
    <row r="101" spans="1:38" ht="12.75" customHeight="1">
      <c r="A101" s="1"/>
      <c r="B101" s="150" t="s">
        <v>640</v>
      </c>
      <c r="C101" s="150"/>
      <c r="D101" s="150"/>
      <c r="E101" s="150"/>
      <c r="F101" s="151"/>
      <c r="G101" s="6"/>
      <c r="H101" s="6"/>
      <c r="I101" s="152"/>
      <c r="J101" s="153"/>
      <c r="K101" s="154"/>
      <c r="L101" s="153"/>
      <c r="M101" s="6"/>
      <c r="N101" s="1"/>
      <c r="O101" s="1"/>
      <c r="Q101" s="1"/>
      <c r="R101" s="59"/>
      <c r="S101" s="1"/>
      <c r="T101" s="1"/>
      <c r="U101" s="1"/>
      <c r="V101" s="1"/>
      <c r="W101" s="1"/>
      <c r="X101" s="1"/>
      <c r="Y101" s="1"/>
      <c r="Z101" s="1"/>
    </row>
    <row r="102" spans="1:38" ht="38.25" customHeight="1">
      <c r="A102" s="99" t="s">
        <v>16</v>
      </c>
      <c r="B102" s="100" t="s">
        <v>590</v>
      </c>
      <c r="C102" s="100"/>
      <c r="D102" s="101" t="s">
        <v>602</v>
      </c>
      <c r="E102" s="100" t="s">
        <v>603</v>
      </c>
      <c r="F102" s="100" t="s">
        <v>604</v>
      </c>
      <c r="G102" s="100" t="s">
        <v>625</v>
      </c>
      <c r="H102" s="100" t="s">
        <v>606</v>
      </c>
      <c r="I102" s="100" t="s">
        <v>607</v>
      </c>
      <c r="J102" s="204" t="s">
        <v>608</v>
      </c>
      <c r="K102" s="155" t="s">
        <v>626</v>
      </c>
      <c r="L102" s="171" t="s">
        <v>634</v>
      </c>
      <c r="M102" s="100" t="s">
        <v>635</v>
      </c>
      <c r="N102" s="156" t="s">
        <v>610</v>
      </c>
      <c r="O102" s="102" t="s">
        <v>611</v>
      </c>
      <c r="P102" s="100" t="s">
        <v>612</v>
      </c>
      <c r="Q102" s="101" t="s">
        <v>613</v>
      </c>
      <c r="R102" s="59"/>
      <c r="S102" s="1"/>
      <c r="T102" s="1"/>
      <c r="U102" s="1"/>
      <c r="V102" s="1"/>
      <c r="W102" s="1"/>
      <c r="X102" s="1"/>
      <c r="Y102" s="1"/>
      <c r="Z102" s="1"/>
    </row>
    <row r="103" spans="1:38" ht="14.25" customHeight="1">
      <c r="A103" s="116"/>
      <c r="B103" s="118"/>
      <c r="C103" s="205"/>
      <c r="D103" s="119"/>
      <c r="E103" s="120"/>
      <c r="F103" s="206"/>
      <c r="G103" s="116"/>
      <c r="H103" s="120"/>
      <c r="I103" s="121"/>
      <c r="J103" s="207"/>
      <c r="K103" s="207"/>
      <c r="L103" s="208"/>
      <c r="M103" s="108"/>
      <c r="N103" s="208"/>
      <c r="O103" s="209"/>
      <c r="P103" s="210"/>
      <c r="Q103" s="211"/>
      <c r="R103" s="165"/>
      <c r="S103" s="129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38" ht="14.25" customHeight="1">
      <c r="A104" s="116"/>
      <c r="B104" s="118"/>
      <c r="C104" s="205"/>
      <c r="D104" s="119"/>
      <c r="E104" s="120"/>
      <c r="F104" s="206"/>
      <c r="G104" s="116"/>
      <c r="H104" s="120"/>
      <c r="I104" s="121"/>
      <c r="J104" s="207"/>
      <c r="K104" s="207"/>
      <c r="L104" s="208"/>
      <c r="M104" s="108"/>
      <c r="N104" s="208"/>
      <c r="O104" s="209"/>
      <c r="P104" s="210"/>
      <c r="Q104" s="211"/>
      <c r="R104" s="165"/>
      <c r="S104" s="129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38" ht="14.25" customHeight="1">
      <c r="A105" s="116"/>
      <c r="B105" s="118"/>
      <c r="C105" s="205"/>
      <c r="D105" s="119"/>
      <c r="E105" s="120"/>
      <c r="F105" s="206"/>
      <c r="G105" s="116"/>
      <c r="H105" s="120"/>
      <c r="I105" s="121"/>
      <c r="J105" s="207"/>
      <c r="K105" s="207"/>
      <c r="L105" s="208"/>
      <c r="M105" s="108"/>
      <c r="N105" s="208"/>
      <c r="O105" s="209"/>
      <c r="P105" s="210"/>
      <c r="Q105" s="211"/>
      <c r="R105" s="6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4.25" customHeight="1">
      <c r="A106" s="116"/>
      <c r="B106" s="118"/>
      <c r="C106" s="205"/>
      <c r="D106" s="119"/>
      <c r="E106" s="120"/>
      <c r="F106" s="207"/>
      <c r="G106" s="116"/>
      <c r="H106" s="120"/>
      <c r="I106" s="121"/>
      <c r="J106" s="207"/>
      <c r="K106" s="207"/>
      <c r="L106" s="208"/>
      <c r="M106" s="108"/>
      <c r="N106" s="208"/>
      <c r="O106" s="209"/>
      <c r="P106" s="210"/>
      <c r="Q106" s="211"/>
      <c r="R106" s="6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4.25" customHeight="1">
      <c r="A107" s="116"/>
      <c r="B107" s="118"/>
      <c r="C107" s="205"/>
      <c r="D107" s="119"/>
      <c r="E107" s="120"/>
      <c r="F107" s="207"/>
      <c r="G107" s="116"/>
      <c r="H107" s="120"/>
      <c r="I107" s="121"/>
      <c r="J107" s="207"/>
      <c r="K107" s="207"/>
      <c r="L107" s="208"/>
      <c r="M107" s="108"/>
      <c r="N107" s="208"/>
      <c r="O107" s="209"/>
      <c r="P107" s="210"/>
      <c r="Q107" s="211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4.25" customHeight="1">
      <c r="A108" s="116"/>
      <c r="B108" s="118"/>
      <c r="C108" s="205"/>
      <c r="D108" s="119"/>
      <c r="E108" s="120"/>
      <c r="F108" s="206"/>
      <c r="G108" s="116"/>
      <c r="H108" s="120"/>
      <c r="I108" s="121"/>
      <c r="J108" s="207"/>
      <c r="K108" s="207"/>
      <c r="L108" s="208"/>
      <c r="M108" s="108"/>
      <c r="N108" s="208"/>
      <c r="O108" s="209"/>
      <c r="P108" s="210"/>
      <c r="Q108" s="211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4.25" customHeight="1">
      <c r="A109" s="116"/>
      <c r="B109" s="118"/>
      <c r="C109" s="205"/>
      <c r="D109" s="119"/>
      <c r="E109" s="120"/>
      <c r="F109" s="206"/>
      <c r="G109" s="116"/>
      <c r="H109" s="120"/>
      <c r="I109" s="121"/>
      <c r="J109" s="207"/>
      <c r="K109" s="207"/>
      <c r="L109" s="207"/>
      <c r="M109" s="207"/>
      <c r="N109" s="208"/>
      <c r="O109" s="212"/>
      <c r="P109" s="210"/>
      <c r="Q109" s="211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4.25" customHeight="1">
      <c r="A110" s="116"/>
      <c r="B110" s="118"/>
      <c r="C110" s="205"/>
      <c r="D110" s="119"/>
      <c r="E110" s="120"/>
      <c r="F110" s="207"/>
      <c r="G110" s="116"/>
      <c r="H110" s="120"/>
      <c r="I110" s="121"/>
      <c r="J110" s="207"/>
      <c r="K110" s="207"/>
      <c r="L110" s="208"/>
      <c r="M110" s="108"/>
      <c r="N110" s="208"/>
      <c r="O110" s="209"/>
      <c r="P110" s="210"/>
      <c r="Q110" s="211"/>
      <c r="R110" s="165"/>
      <c r="S110" s="129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4.25" customHeight="1">
      <c r="A111" s="116"/>
      <c r="B111" s="118"/>
      <c r="C111" s="205"/>
      <c r="D111" s="119"/>
      <c r="E111" s="120"/>
      <c r="F111" s="206"/>
      <c r="G111" s="116"/>
      <c r="H111" s="120"/>
      <c r="I111" s="121"/>
      <c r="J111" s="213"/>
      <c r="K111" s="213"/>
      <c r="L111" s="213"/>
      <c r="M111" s="213"/>
      <c r="N111" s="214"/>
      <c r="O111" s="209"/>
      <c r="P111" s="122"/>
      <c r="Q111" s="211"/>
      <c r="R111" s="165"/>
      <c r="S111" s="129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2.75" customHeight="1">
      <c r="A112" s="142"/>
      <c r="B112" s="135"/>
      <c r="C112" s="135"/>
      <c r="D112" s="135"/>
      <c r="E112" s="6"/>
      <c r="F112" s="143"/>
      <c r="G112" s="6"/>
      <c r="H112" s="6"/>
      <c r="I112" s="6"/>
      <c r="J112" s="1"/>
      <c r="K112" s="6"/>
      <c r="L112" s="6"/>
      <c r="M112" s="6"/>
      <c r="N112" s="1"/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2"/>
      <c r="B113" s="135"/>
      <c r="C113" s="135"/>
      <c r="D113" s="135"/>
      <c r="E113" s="6"/>
      <c r="F113" s="143"/>
      <c r="G113" s="59"/>
      <c r="H113" s="44"/>
      <c r="I113" s="59"/>
      <c r="J113" s="6"/>
      <c r="K113" s="167"/>
      <c r="L113" s="168"/>
      <c r="M113" s="6"/>
      <c r="N113" s="125"/>
      <c r="O113" s="169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59"/>
      <c r="B114" s="124"/>
      <c r="C114" s="124"/>
      <c r="D114" s="44"/>
      <c r="E114" s="59"/>
      <c r="F114" s="59"/>
      <c r="G114" s="59"/>
      <c r="H114" s="44"/>
      <c r="I114" s="59"/>
      <c r="J114" s="6"/>
      <c r="K114" s="167"/>
      <c r="L114" s="168"/>
      <c r="M114" s="6"/>
      <c r="N114" s="125"/>
      <c r="O114" s="169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44"/>
      <c r="B115" s="215" t="s">
        <v>641</v>
      </c>
      <c r="C115" s="215"/>
      <c r="D115" s="215"/>
      <c r="E115" s="215"/>
      <c r="F115" s="6"/>
      <c r="G115" s="6"/>
      <c r="H115" s="153"/>
      <c r="I115" s="6"/>
      <c r="J115" s="153"/>
      <c r="K115" s="154"/>
      <c r="L115" s="6"/>
      <c r="M115" s="6"/>
      <c r="N115" s="1"/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38.25" customHeight="1">
      <c r="A116" s="99" t="s">
        <v>16</v>
      </c>
      <c r="B116" s="100" t="s">
        <v>590</v>
      </c>
      <c r="C116" s="100"/>
      <c r="D116" s="101" t="s">
        <v>602</v>
      </c>
      <c r="E116" s="100" t="s">
        <v>603</v>
      </c>
      <c r="F116" s="100" t="s">
        <v>604</v>
      </c>
      <c r="G116" s="100" t="s">
        <v>642</v>
      </c>
      <c r="H116" s="100" t="s">
        <v>643</v>
      </c>
      <c r="I116" s="100" t="s">
        <v>607</v>
      </c>
      <c r="J116" s="216" t="s">
        <v>608</v>
      </c>
      <c r="K116" s="100" t="s">
        <v>609</v>
      </c>
      <c r="L116" s="100" t="s">
        <v>644</v>
      </c>
      <c r="M116" s="100" t="s">
        <v>612</v>
      </c>
      <c r="N116" s="101" t="s">
        <v>613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17">
        <v>1</v>
      </c>
      <c r="B117" s="218">
        <v>41579</v>
      </c>
      <c r="C117" s="218"/>
      <c r="D117" s="219" t="s">
        <v>645</v>
      </c>
      <c r="E117" s="220" t="s">
        <v>646</v>
      </c>
      <c r="F117" s="221">
        <v>82</v>
      </c>
      <c r="G117" s="220" t="s">
        <v>647</v>
      </c>
      <c r="H117" s="220">
        <v>100</v>
      </c>
      <c r="I117" s="222">
        <v>100</v>
      </c>
      <c r="J117" s="223" t="s">
        <v>648</v>
      </c>
      <c r="K117" s="224">
        <f t="shared" ref="K117:K169" si="59">H117-F117</f>
        <v>18</v>
      </c>
      <c r="L117" s="225">
        <f t="shared" ref="L117:L169" si="60">K117/F117</f>
        <v>0.21951219512195122</v>
      </c>
      <c r="M117" s="220" t="s">
        <v>614</v>
      </c>
      <c r="N117" s="226">
        <v>42657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217">
        <v>2</v>
      </c>
      <c r="B118" s="218">
        <v>41794</v>
      </c>
      <c r="C118" s="218"/>
      <c r="D118" s="219" t="s">
        <v>649</v>
      </c>
      <c r="E118" s="220" t="s">
        <v>616</v>
      </c>
      <c r="F118" s="221">
        <v>257</v>
      </c>
      <c r="G118" s="220" t="s">
        <v>647</v>
      </c>
      <c r="H118" s="220">
        <v>300</v>
      </c>
      <c r="I118" s="222">
        <v>300</v>
      </c>
      <c r="J118" s="223" t="s">
        <v>648</v>
      </c>
      <c r="K118" s="224">
        <f t="shared" si="59"/>
        <v>43</v>
      </c>
      <c r="L118" s="225">
        <f t="shared" si="60"/>
        <v>0.16731517509727625</v>
      </c>
      <c r="M118" s="220" t="s">
        <v>614</v>
      </c>
      <c r="N118" s="226">
        <v>41822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17">
        <v>3</v>
      </c>
      <c r="B119" s="218">
        <v>41828</v>
      </c>
      <c r="C119" s="218"/>
      <c r="D119" s="219" t="s">
        <v>650</v>
      </c>
      <c r="E119" s="220" t="s">
        <v>616</v>
      </c>
      <c r="F119" s="221">
        <v>393</v>
      </c>
      <c r="G119" s="220" t="s">
        <v>647</v>
      </c>
      <c r="H119" s="220">
        <v>468</v>
      </c>
      <c r="I119" s="222">
        <v>468</v>
      </c>
      <c r="J119" s="223" t="s">
        <v>648</v>
      </c>
      <c r="K119" s="224">
        <f t="shared" si="59"/>
        <v>75</v>
      </c>
      <c r="L119" s="225">
        <f t="shared" si="60"/>
        <v>0.19083969465648856</v>
      </c>
      <c r="M119" s="220" t="s">
        <v>614</v>
      </c>
      <c r="N119" s="226">
        <v>41863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17">
        <v>4</v>
      </c>
      <c r="B120" s="218">
        <v>41857</v>
      </c>
      <c r="C120" s="218"/>
      <c r="D120" s="219" t="s">
        <v>651</v>
      </c>
      <c r="E120" s="220" t="s">
        <v>616</v>
      </c>
      <c r="F120" s="221">
        <v>205</v>
      </c>
      <c r="G120" s="220" t="s">
        <v>647</v>
      </c>
      <c r="H120" s="220">
        <v>275</v>
      </c>
      <c r="I120" s="222">
        <v>250</v>
      </c>
      <c r="J120" s="223" t="s">
        <v>648</v>
      </c>
      <c r="K120" s="224">
        <f t="shared" si="59"/>
        <v>70</v>
      </c>
      <c r="L120" s="225">
        <f t="shared" si="60"/>
        <v>0.34146341463414637</v>
      </c>
      <c r="M120" s="220" t="s">
        <v>614</v>
      </c>
      <c r="N120" s="226">
        <v>41962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217">
        <v>5</v>
      </c>
      <c r="B121" s="218">
        <v>41886</v>
      </c>
      <c r="C121" s="218"/>
      <c r="D121" s="219" t="s">
        <v>652</v>
      </c>
      <c r="E121" s="220" t="s">
        <v>616</v>
      </c>
      <c r="F121" s="221">
        <v>162</v>
      </c>
      <c r="G121" s="220" t="s">
        <v>647</v>
      </c>
      <c r="H121" s="220">
        <v>190</v>
      </c>
      <c r="I121" s="222">
        <v>190</v>
      </c>
      <c r="J121" s="223" t="s">
        <v>648</v>
      </c>
      <c r="K121" s="224">
        <f t="shared" si="59"/>
        <v>28</v>
      </c>
      <c r="L121" s="225">
        <f t="shared" si="60"/>
        <v>0.1728395061728395</v>
      </c>
      <c r="M121" s="220" t="s">
        <v>614</v>
      </c>
      <c r="N121" s="226">
        <v>42006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217">
        <v>6</v>
      </c>
      <c r="B122" s="218">
        <v>41886</v>
      </c>
      <c r="C122" s="218"/>
      <c r="D122" s="219" t="s">
        <v>653</v>
      </c>
      <c r="E122" s="220" t="s">
        <v>616</v>
      </c>
      <c r="F122" s="221">
        <v>75</v>
      </c>
      <c r="G122" s="220" t="s">
        <v>647</v>
      </c>
      <c r="H122" s="220">
        <v>91.5</v>
      </c>
      <c r="I122" s="222" t="s">
        <v>654</v>
      </c>
      <c r="J122" s="223" t="s">
        <v>655</v>
      </c>
      <c r="K122" s="224">
        <f t="shared" si="59"/>
        <v>16.5</v>
      </c>
      <c r="L122" s="225">
        <f t="shared" si="60"/>
        <v>0.22</v>
      </c>
      <c r="M122" s="220" t="s">
        <v>614</v>
      </c>
      <c r="N122" s="226">
        <v>41954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217">
        <v>7</v>
      </c>
      <c r="B123" s="218">
        <v>41913</v>
      </c>
      <c r="C123" s="218"/>
      <c r="D123" s="219" t="s">
        <v>656</v>
      </c>
      <c r="E123" s="220" t="s">
        <v>616</v>
      </c>
      <c r="F123" s="221">
        <v>850</v>
      </c>
      <c r="G123" s="220" t="s">
        <v>647</v>
      </c>
      <c r="H123" s="220">
        <v>982.5</v>
      </c>
      <c r="I123" s="222">
        <v>1050</v>
      </c>
      <c r="J123" s="223" t="s">
        <v>657</v>
      </c>
      <c r="K123" s="224">
        <f t="shared" si="59"/>
        <v>132.5</v>
      </c>
      <c r="L123" s="225">
        <f t="shared" si="60"/>
        <v>0.15588235294117647</v>
      </c>
      <c r="M123" s="220" t="s">
        <v>614</v>
      </c>
      <c r="N123" s="226">
        <v>42039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217">
        <v>8</v>
      </c>
      <c r="B124" s="218">
        <v>41913</v>
      </c>
      <c r="C124" s="218"/>
      <c r="D124" s="219" t="s">
        <v>658</v>
      </c>
      <c r="E124" s="220" t="s">
        <v>616</v>
      </c>
      <c r="F124" s="221">
        <v>475</v>
      </c>
      <c r="G124" s="220" t="s">
        <v>647</v>
      </c>
      <c r="H124" s="220">
        <v>515</v>
      </c>
      <c r="I124" s="222">
        <v>600</v>
      </c>
      <c r="J124" s="223" t="s">
        <v>659</v>
      </c>
      <c r="K124" s="224">
        <f t="shared" si="59"/>
        <v>40</v>
      </c>
      <c r="L124" s="225">
        <f t="shared" si="60"/>
        <v>8.4210526315789472E-2</v>
      </c>
      <c r="M124" s="220" t="s">
        <v>614</v>
      </c>
      <c r="N124" s="226">
        <v>41939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217">
        <v>9</v>
      </c>
      <c r="B125" s="218">
        <v>41913</v>
      </c>
      <c r="C125" s="218"/>
      <c r="D125" s="219" t="s">
        <v>660</v>
      </c>
      <c r="E125" s="220" t="s">
        <v>616</v>
      </c>
      <c r="F125" s="221">
        <v>86</v>
      </c>
      <c r="G125" s="220" t="s">
        <v>647</v>
      </c>
      <c r="H125" s="220">
        <v>99</v>
      </c>
      <c r="I125" s="222">
        <v>140</v>
      </c>
      <c r="J125" s="223" t="s">
        <v>661</v>
      </c>
      <c r="K125" s="224">
        <f t="shared" si="59"/>
        <v>13</v>
      </c>
      <c r="L125" s="225">
        <f t="shared" si="60"/>
        <v>0.15116279069767441</v>
      </c>
      <c r="M125" s="220" t="s">
        <v>614</v>
      </c>
      <c r="N125" s="226">
        <v>41939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217">
        <v>10</v>
      </c>
      <c r="B126" s="218">
        <v>41926</v>
      </c>
      <c r="C126" s="218"/>
      <c r="D126" s="219" t="s">
        <v>662</v>
      </c>
      <c r="E126" s="220" t="s">
        <v>616</v>
      </c>
      <c r="F126" s="221">
        <v>496.6</v>
      </c>
      <c r="G126" s="220" t="s">
        <v>647</v>
      </c>
      <c r="H126" s="220">
        <v>621</v>
      </c>
      <c r="I126" s="222">
        <v>580</v>
      </c>
      <c r="J126" s="223" t="s">
        <v>648</v>
      </c>
      <c r="K126" s="224">
        <f t="shared" si="59"/>
        <v>124.39999999999998</v>
      </c>
      <c r="L126" s="225">
        <f t="shared" si="60"/>
        <v>0.25050342327829234</v>
      </c>
      <c r="M126" s="220" t="s">
        <v>614</v>
      </c>
      <c r="N126" s="226">
        <v>42605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217">
        <v>11</v>
      </c>
      <c r="B127" s="218">
        <v>41926</v>
      </c>
      <c r="C127" s="218"/>
      <c r="D127" s="219" t="s">
        <v>663</v>
      </c>
      <c r="E127" s="220" t="s">
        <v>616</v>
      </c>
      <c r="F127" s="221">
        <v>2481.9</v>
      </c>
      <c r="G127" s="220" t="s">
        <v>647</v>
      </c>
      <c r="H127" s="220">
        <v>2840</v>
      </c>
      <c r="I127" s="222">
        <v>2870</v>
      </c>
      <c r="J127" s="223" t="s">
        <v>664</v>
      </c>
      <c r="K127" s="224">
        <f t="shared" si="59"/>
        <v>358.09999999999991</v>
      </c>
      <c r="L127" s="225">
        <f t="shared" si="60"/>
        <v>0.14428462065353154</v>
      </c>
      <c r="M127" s="220" t="s">
        <v>614</v>
      </c>
      <c r="N127" s="226">
        <v>42017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217">
        <v>12</v>
      </c>
      <c r="B128" s="218">
        <v>41928</v>
      </c>
      <c r="C128" s="218"/>
      <c r="D128" s="219" t="s">
        <v>665</v>
      </c>
      <c r="E128" s="220" t="s">
        <v>616</v>
      </c>
      <c r="F128" s="221">
        <v>84.5</v>
      </c>
      <c r="G128" s="220" t="s">
        <v>647</v>
      </c>
      <c r="H128" s="220">
        <v>93</v>
      </c>
      <c r="I128" s="222">
        <v>110</v>
      </c>
      <c r="J128" s="223" t="s">
        <v>666</v>
      </c>
      <c r="K128" s="224">
        <f t="shared" si="59"/>
        <v>8.5</v>
      </c>
      <c r="L128" s="225">
        <f t="shared" si="60"/>
        <v>0.10059171597633136</v>
      </c>
      <c r="M128" s="220" t="s">
        <v>614</v>
      </c>
      <c r="N128" s="226">
        <v>41939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17">
        <v>13</v>
      </c>
      <c r="B129" s="218">
        <v>41928</v>
      </c>
      <c r="C129" s="218"/>
      <c r="D129" s="219" t="s">
        <v>667</v>
      </c>
      <c r="E129" s="220" t="s">
        <v>616</v>
      </c>
      <c r="F129" s="221">
        <v>401</v>
      </c>
      <c r="G129" s="220" t="s">
        <v>647</v>
      </c>
      <c r="H129" s="220">
        <v>428</v>
      </c>
      <c r="I129" s="222">
        <v>450</v>
      </c>
      <c r="J129" s="223" t="s">
        <v>668</v>
      </c>
      <c r="K129" s="224">
        <f t="shared" si="59"/>
        <v>27</v>
      </c>
      <c r="L129" s="225">
        <f t="shared" si="60"/>
        <v>6.7331670822942641E-2</v>
      </c>
      <c r="M129" s="220" t="s">
        <v>614</v>
      </c>
      <c r="N129" s="226">
        <v>42020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17">
        <v>14</v>
      </c>
      <c r="B130" s="218">
        <v>41928</v>
      </c>
      <c r="C130" s="218"/>
      <c r="D130" s="219" t="s">
        <v>669</v>
      </c>
      <c r="E130" s="220" t="s">
        <v>616</v>
      </c>
      <c r="F130" s="221">
        <v>101</v>
      </c>
      <c r="G130" s="220" t="s">
        <v>647</v>
      </c>
      <c r="H130" s="220">
        <v>112</v>
      </c>
      <c r="I130" s="222">
        <v>120</v>
      </c>
      <c r="J130" s="223" t="s">
        <v>670</v>
      </c>
      <c r="K130" s="224">
        <f t="shared" si="59"/>
        <v>11</v>
      </c>
      <c r="L130" s="225">
        <f t="shared" si="60"/>
        <v>0.10891089108910891</v>
      </c>
      <c r="M130" s="220" t="s">
        <v>614</v>
      </c>
      <c r="N130" s="226">
        <v>41939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17">
        <v>15</v>
      </c>
      <c r="B131" s="218">
        <v>41954</v>
      </c>
      <c r="C131" s="218"/>
      <c r="D131" s="219" t="s">
        <v>671</v>
      </c>
      <c r="E131" s="220" t="s">
        <v>616</v>
      </c>
      <c r="F131" s="221">
        <v>59</v>
      </c>
      <c r="G131" s="220" t="s">
        <v>647</v>
      </c>
      <c r="H131" s="220">
        <v>76</v>
      </c>
      <c r="I131" s="222">
        <v>76</v>
      </c>
      <c r="J131" s="223" t="s">
        <v>648</v>
      </c>
      <c r="K131" s="224">
        <f t="shared" si="59"/>
        <v>17</v>
      </c>
      <c r="L131" s="225">
        <f t="shared" si="60"/>
        <v>0.28813559322033899</v>
      </c>
      <c r="M131" s="220" t="s">
        <v>614</v>
      </c>
      <c r="N131" s="226">
        <v>43032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17">
        <v>16</v>
      </c>
      <c r="B132" s="218">
        <v>41954</v>
      </c>
      <c r="C132" s="218"/>
      <c r="D132" s="219" t="s">
        <v>660</v>
      </c>
      <c r="E132" s="220" t="s">
        <v>616</v>
      </c>
      <c r="F132" s="221">
        <v>99</v>
      </c>
      <c r="G132" s="220" t="s">
        <v>647</v>
      </c>
      <c r="H132" s="220">
        <v>120</v>
      </c>
      <c r="I132" s="222">
        <v>120</v>
      </c>
      <c r="J132" s="223" t="s">
        <v>628</v>
      </c>
      <c r="K132" s="224">
        <f t="shared" si="59"/>
        <v>21</v>
      </c>
      <c r="L132" s="225">
        <f t="shared" si="60"/>
        <v>0.21212121212121213</v>
      </c>
      <c r="M132" s="220" t="s">
        <v>614</v>
      </c>
      <c r="N132" s="226">
        <v>41960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17">
        <v>17</v>
      </c>
      <c r="B133" s="218">
        <v>41956</v>
      </c>
      <c r="C133" s="218"/>
      <c r="D133" s="219" t="s">
        <v>672</v>
      </c>
      <c r="E133" s="220" t="s">
        <v>616</v>
      </c>
      <c r="F133" s="221">
        <v>22</v>
      </c>
      <c r="G133" s="220" t="s">
        <v>647</v>
      </c>
      <c r="H133" s="220">
        <v>33.549999999999997</v>
      </c>
      <c r="I133" s="222">
        <v>32</v>
      </c>
      <c r="J133" s="223" t="s">
        <v>673</v>
      </c>
      <c r="K133" s="224">
        <f t="shared" si="59"/>
        <v>11.549999999999997</v>
      </c>
      <c r="L133" s="225">
        <f t="shared" si="60"/>
        <v>0.52499999999999991</v>
      </c>
      <c r="M133" s="220" t="s">
        <v>614</v>
      </c>
      <c r="N133" s="226">
        <v>42188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17">
        <v>18</v>
      </c>
      <c r="B134" s="218">
        <v>41976</v>
      </c>
      <c r="C134" s="218"/>
      <c r="D134" s="219" t="s">
        <v>674</v>
      </c>
      <c r="E134" s="220" t="s">
        <v>616</v>
      </c>
      <c r="F134" s="221">
        <v>440</v>
      </c>
      <c r="G134" s="220" t="s">
        <v>647</v>
      </c>
      <c r="H134" s="220">
        <v>520</v>
      </c>
      <c r="I134" s="222">
        <v>520</v>
      </c>
      <c r="J134" s="223" t="s">
        <v>675</v>
      </c>
      <c r="K134" s="224">
        <f t="shared" si="59"/>
        <v>80</v>
      </c>
      <c r="L134" s="225">
        <f t="shared" si="60"/>
        <v>0.18181818181818182</v>
      </c>
      <c r="M134" s="220" t="s">
        <v>614</v>
      </c>
      <c r="N134" s="226">
        <v>42208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17">
        <v>19</v>
      </c>
      <c r="B135" s="218">
        <v>41976</v>
      </c>
      <c r="C135" s="218"/>
      <c r="D135" s="219" t="s">
        <v>676</v>
      </c>
      <c r="E135" s="220" t="s">
        <v>616</v>
      </c>
      <c r="F135" s="221">
        <v>360</v>
      </c>
      <c r="G135" s="220" t="s">
        <v>647</v>
      </c>
      <c r="H135" s="220">
        <v>427</v>
      </c>
      <c r="I135" s="222">
        <v>425</v>
      </c>
      <c r="J135" s="223" t="s">
        <v>677</v>
      </c>
      <c r="K135" s="224">
        <f t="shared" si="59"/>
        <v>67</v>
      </c>
      <c r="L135" s="225">
        <f t="shared" si="60"/>
        <v>0.18611111111111112</v>
      </c>
      <c r="M135" s="220" t="s">
        <v>614</v>
      </c>
      <c r="N135" s="226">
        <v>42058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17">
        <v>20</v>
      </c>
      <c r="B136" s="218">
        <v>42012</v>
      </c>
      <c r="C136" s="218"/>
      <c r="D136" s="219" t="s">
        <v>678</v>
      </c>
      <c r="E136" s="220" t="s">
        <v>616</v>
      </c>
      <c r="F136" s="221">
        <v>360</v>
      </c>
      <c r="G136" s="220" t="s">
        <v>647</v>
      </c>
      <c r="H136" s="220">
        <v>455</v>
      </c>
      <c r="I136" s="222">
        <v>420</v>
      </c>
      <c r="J136" s="223" t="s">
        <v>679</v>
      </c>
      <c r="K136" s="224">
        <f t="shared" si="59"/>
        <v>95</v>
      </c>
      <c r="L136" s="225">
        <f t="shared" si="60"/>
        <v>0.2638888888888889</v>
      </c>
      <c r="M136" s="220" t="s">
        <v>614</v>
      </c>
      <c r="N136" s="226">
        <v>42024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17">
        <v>21</v>
      </c>
      <c r="B137" s="218">
        <v>42012</v>
      </c>
      <c r="C137" s="218"/>
      <c r="D137" s="219" t="s">
        <v>680</v>
      </c>
      <c r="E137" s="220" t="s">
        <v>616</v>
      </c>
      <c r="F137" s="221">
        <v>130</v>
      </c>
      <c r="G137" s="220"/>
      <c r="H137" s="220">
        <v>175.5</v>
      </c>
      <c r="I137" s="222">
        <v>165</v>
      </c>
      <c r="J137" s="223" t="s">
        <v>681</v>
      </c>
      <c r="K137" s="224">
        <f t="shared" si="59"/>
        <v>45.5</v>
      </c>
      <c r="L137" s="225">
        <f t="shared" si="60"/>
        <v>0.35</v>
      </c>
      <c r="M137" s="220" t="s">
        <v>614</v>
      </c>
      <c r="N137" s="226">
        <v>43088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17">
        <v>22</v>
      </c>
      <c r="B138" s="218">
        <v>42040</v>
      </c>
      <c r="C138" s="218"/>
      <c r="D138" s="219" t="s">
        <v>392</v>
      </c>
      <c r="E138" s="220" t="s">
        <v>646</v>
      </c>
      <c r="F138" s="221">
        <v>98</v>
      </c>
      <c r="G138" s="220"/>
      <c r="H138" s="220">
        <v>120</v>
      </c>
      <c r="I138" s="222">
        <v>120</v>
      </c>
      <c r="J138" s="223" t="s">
        <v>648</v>
      </c>
      <c r="K138" s="224">
        <f t="shared" si="59"/>
        <v>22</v>
      </c>
      <c r="L138" s="225">
        <f t="shared" si="60"/>
        <v>0.22448979591836735</v>
      </c>
      <c r="M138" s="220" t="s">
        <v>614</v>
      </c>
      <c r="N138" s="226">
        <v>42753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17">
        <v>23</v>
      </c>
      <c r="B139" s="218">
        <v>42040</v>
      </c>
      <c r="C139" s="218"/>
      <c r="D139" s="219" t="s">
        <v>682</v>
      </c>
      <c r="E139" s="220" t="s">
        <v>646</v>
      </c>
      <c r="F139" s="221">
        <v>196</v>
      </c>
      <c r="G139" s="220"/>
      <c r="H139" s="220">
        <v>262</v>
      </c>
      <c r="I139" s="222">
        <v>255</v>
      </c>
      <c r="J139" s="223" t="s">
        <v>648</v>
      </c>
      <c r="K139" s="224">
        <f t="shared" si="59"/>
        <v>66</v>
      </c>
      <c r="L139" s="225">
        <f t="shared" si="60"/>
        <v>0.33673469387755101</v>
      </c>
      <c r="M139" s="220" t="s">
        <v>614</v>
      </c>
      <c r="N139" s="226">
        <v>42599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27">
        <v>24</v>
      </c>
      <c r="B140" s="228">
        <v>42067</v>
      </c>
      <c r="C140" s="228"/>
      <c r="D140" s="229" t="s">
        <v>391</v>
      </c>
      <c r="E140" s="230" t="s">
        <v>646</v>
      </c>
      <c r="F140" s="231">
        <v>235</v>
      </c>
      <c r="G140" s="231"/>
      <c r="H140" s="232">
        <v>77</v>
      </c>
      <c r="I140" s="232" t="s">
        <v>683</v>
      </c>
      <c r="J140" s="233" t="s">
        <v>684</v>
      </c>
      <c r="K140" s="234">
        <f t="shared" si="59"/>
        <v>-158</v>
      </c>
      <c r="L140" s="235">
        <f t="shared" si="60"/>
        <v>-0.67234042553191486</v>
      </c>
      <c r="M140" s="231" t="s">
        <v>627</v>
      </c>
      <c r="N140" s="228">
        <v>43522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17">
        <v>25</v>
      </c>
      <c r="B141" s="218">
        <v>42067</v>
      </c>
      <c r="C141" s="218"/>
      <c r="D141" s="219" t="s">
        <v>685</v>
      </c>
      <c r="E141" s="220" t="s">
        <v>646</v>
      </c>
      <c r="F141" s="221">
        <v>185</v>
      </c>
      <c r="G141" s="220"/>
      <c r="H141" s="220">
        <v>224</v>
      </c>
      <c r="I141" s="222" t="s">
        <v>686</v>
      </c>
      <c r="J141" s="223" t="s">
        <v>648</v>
      </c>
      <c r="K141" s="224">
        <f t="shared" si="59"/>
        <v>39</v>
      </c>
      <c r="L141" s="225">
        <f t="shared" si="60"/>
        <v>0.21081081081081082</v>
      </c>
      <c r="M141" s="220" t="s">
        <v>614</v>
      </c>
      <c r="N141" s="226">
        <v>42647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27">
        <v>26</v>
      </c>
      <c r="B142" s="228">
        <v>42090</v>
      </c>
      <c r="C142" s="228"/>
      <c r="D142" s="236" t="s">
        <v>687</v>
      </c>
      <c r="E142" s="231" t="s">
        <v>646</v>
      </c>
      <c r="F142" s="231">
        <v>49.5</v>
      </c>
      <c r="G142" s="232"/>
      <c r="H142" s="232">
        <v>15.85</v>
      </c>
      <c r="I142" s="232">
        <v>67</v>
      </c>
      <c r="J142" s="233" t="s">
        <v>688</v>
      </c>
      <c r="K142" s="232">
        <f t="shared" si="59"/>
        <v>-33.65</v>
      </c>
      <c r="L142" s="237">
        <f t="shared" si="60"/>
        <v>-0.67979797979797973</v>
      </c>
      <c r="M142" s="231" t="s">
        <v>627</v>
      </c>
      <c r="N142" s="238">
        <v>43627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17">
        <v>27</v>
      </c>
      <c r="B143" s="218">
        <v>42093</v>
      </c>
      <c r="C143" s="218"/>
      <c r="D143" s="219" t="s">
        <v>689</v>
      </c>
      <c r="E143" s="220" t="s">
        <v>646</v>
      </c>
      <c r="F143" s="221">
        <v>183.5</v>
      </c>
      <c r="G143" s="220"/>
      <c r="H143" s="220">
        <v>219</v>
      </c>
      <c r="I143" s="222">
        <v>218</v>
      </c>
      <c r="J143" s="223" t="s">
        <v>690</v>
      </c>
      <c r="K143" s="224">
        <f t="shared" si="59"/>
        <v>35.5</v>
      </c>
      <c r="L143" s="225">
        <f t="shared" si="60"/>
        <v>0.19346049046321526</v>
      </c>
      <c r="M143" s="220" t="s">
        <v>614</v>
      </c>
      <c r="N143" s="226">
        <v>42103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17">
        <v>28</v>
      </c>
      <c r="B144" s="218">
        <v>42114</v>
      </c>
      <c r="C144" s="218"/>
      <c r="D144" s="219" t="s">
        <v>691</v>
      </c>
      <c r="E144" s="220" t="s">
        <v>646</v>
      </c>
      <c r="F144" s="221">
        <f>(227+237)/2</f>
        <v>232</v>
      </c>
      <c r="G144" s="220"/>
      <c r="H144" s="220">
        <v>298</v>
      </c>
      <c r="I144" s="222">
        <v>298</v>
      </c>
      <c r="J144" s="223" t="s">
        <v>648</v>
      </c>
      <c r="K144" s="224">
        <f t="shared" si="59"/>
        <v>66</v>
      </c>
      <c r="L144" s="225">
        <f t="shared" si="60"/>
        <v>0.28448275862068967</v>
      </c>
      <c r="M144" s="220" t="s">
        <v>614</v>
      </c>
      <c r="N144" s="226">
        <v>42823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17">
        <v>29</v>
      </c>
      <c r="B145" s="218">
        <v>42128</v>
      </c>
      <c r="C145" s="218"/>
      <c r="D145" s="219" t="s">
        <v>692</v>
      </c>
      <c r="E145" s="220" t="s">
        <v>616</v>
      </c>
      <c r="F145" s="221">
        <v>385</v>
      </c>
      <c r="G145" s="220"/>
      <c r="H145" s="220">
        <f>212.5+331</f>
        <v>543.5</v>
      </c>
      <c r="I145" s="222">
        <v>510</v>
      </c>
      <c r="J145" s="223" t="s">
        <v>693</v>
      </c>
      <c r="K145" s="224">
        <f t="shared" si="59"/>
        <v>158.5</v>
      </c>
      <c r="L145" s="225">
        <f t="shared" si="60"/>
        <v>0.41168831168831171</v>
      </c>
      <c r="M145" s="220" t="s">
        <v>614</v>
      </c>
      <c r="N145" s="226">
        <v>42235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17">
        <v>30</v>
      </c>
      <c r="B146" s="218">
        <v>42128</v>
      </c>
      <c r="C146" s="218"/>
      <c r="D146" s="219" t="s">
        <v>694</v>
      </c>
      <c r="E146" s="220" t="s">
        <v>616</v>
      </c>
      <c r="F146" s="221">
        <v>115.5</v>
      </c>
      <c r="G146" s="220"/>
      <c r="H146" s="220">
        <v>146</v>
      </c>
      <c r="I146" s="222">
        <v>142</v>
      </c>
      <c r="J146" s="223" t="s">
        <v>695</v>
      </c>
      <c r="K146" s="224">
        <f t="shared" si="59"/>
        <v>30.5</v>
      </c>
      <c r="L146" s="225">
        <f t="shared" si="60"/>
        <v>0.26406926406926406</v>
      </c>
      <c r="M146" s="220" t="s">
        <v>614</v>
      </c>
      <c r="N146" s="226">
        <v>42202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17">
        <v>31</v>
      </c>
      <c r="B147" s="218">
        <v>42151</v>
      </c>
      <c r="C147" s="218"/>
      <c r="D147" s="219" t="s">
        <v>696</v>
      </c>
      <c r="E147" s="220" t="s">
        <v>616</v>
      </c>
      <c r="F147" s="221">
        <v>237.5</v>
      </c>
      <c r="G147" s="220"/>
      <c r="H147" s="220">
        <v>279.5</v>
      </c>
      <c r="I147" s="222">
        <v>278</v>
      </c>
      <c r="J147" s="223" t="s">
        <v>648</v>
      </c>
      <c r="K147" s="224">
        <f t="shared" si="59"/>
        <v>42</v>
      </c>
      <c r="L147" s="225">
        <f t="shared" si="60"/>
        <v>0.17684210526315788</v>
      </c>
      <c r="M147" s="220" t="s">
        <v>614</v>
      </c>
      <c r="N147" s="226">
        <v>42222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17">
        <v>32</v>
      </c>
      <c r="B148" s="218">
        <v>42174</v>
      </c>
      <c r="C148" s="218"/>
      <c r="D148" s="219" t="s">
        <v>667</v>
      </c>
      <c r="E148" s="220" t="s">
        <v>646</v>
      </c>
      <c r="F148" s="221">
        <v>340</v>
      </c>
      <c r="G148" s="220"/>
      <c r="H148" s="220">
        <v>448</v>
      </c>
      <c r="I148" s="222">
        <v>448</v>
      </c>
      <c r="J148" s="223" t="s">
        <v>648</v>
      </c>
      <c r="K148" s="224">
        <f t="shared" si="59"/>
        <v>108</v>
      </c>
      <c r="L148" s="225">
        <f t="shared" si="60"/>
        <v>0.31764705882352939</v>
      </c>
      <c r="M148" s="220" t="s">
        <v>614</v>
      </c>
      <c r="N148" s="226">
        <v>43018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17">
        <v>33</v>
      </c>
      <c r="B149" s="218">
        <v>42191</v>
      </c>
      <c r="C149" s="218"/>
      <c r="D149" s="219" t="s">
        <v>697</v>
      </c>
      <c r="E149" s="220" t="s">
        <v>646</v>
      </c>
      <c r="F149" s="221">
        <v>390</v>
      </c>
      <c r="G149" s="220"/>
      <c r="H149" s="220">
        <v>460</v>
      </c>
      <c r="I149" s="222">
        <v>460</v>
      </c>
      <c r="J149" s="223" t="s">
        <v>648</v>
      </c>
      <c r="K149" s="224">
        <f t="shared" si="59"/>
        <v>70</v>
      </c>
      <c r="L149" s="225">
        <f t="shared" si="60"/>
        <v>0.17948717948717949</v>
      </c>
      <c r="M149" s="220" t="s">
        <v>614</v>
      </c>
      <c r="N149" s="226">
        <v>42478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27">
        <v>34</v>
      </c>
      <c r="B150" s="228">
        <v>42195</v>
      </c>
      <c r="C150" s="228"/>
      <c r="D150" s="229" t="s">
        <v>698</v>
      </c>
      <c r="E150" s="230" t="s">
        <v>646</v>
      </c>
      <c r="F150" s="231">
        <v>122.5</v>
      </c>
      <c r="G150" s="231"/>
      <c r="H150" s="232">
        <v>61</v>
      </c>
      <c r="I150" s="232">
        <v>172</v>
      </c>
      <c r="J150" s="233" t="s">
        <v>699</v>
      </c>
      <c r="K150" s="234">
        <f t="shared" si="59"/>
        <v>-61.5</v>
      </c>
      <c r="L150" s="235">
        <f t="shared" si="60"/>
        <v>-0.50204081632653064</v>
      </c>
      <c r="M150" s="231" t="s">
        <v>627</v>
      </c>
      <c r="N150" s="228">
        <v>43333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17">
        <v>35</v>
      </c>
      <c r="B151" s="218">
        <v>42219</v>
      </c>
      <c r="C151" s="218"/>
      <c r="D151" s="219" t="s">
        <v>700</v>
      </c>
      <c r="E151" s="220" t="s">
        <v>646</v>
      </c>
      <c r="F151" s="221">
        <v>297.5</v>
      </c>
      <c r="G151" s="220"/>
      <c r="H151" s="220">
        <v>350</v>
      </c>
      <c r="I151" s="222">
        <v>360</v>
      </c>
      <c r="J151" s="223" t="s">
        <v>701</v>
      </c>
      <c r="K151" s="224">
        <f t="shared" si="59"/>
        <v>52.5</v>
      </c>
      <c r="L151" s="225">
        <f t="shared" si="60"/>
        <v>0.17647058823529413</v>
      </c>
      <c r="M151" s="220" t="s">
        <v>614</v>
      </c>
      <c r="N151" s="226">
        <v>42232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17">
        <v>36</v>
      </c>
      <c r="B152" s="218">
        <v>42219</v>
      </c>
      <c r="C152" s="218"/>
      <c r="D152" s="219" t="s">
        <v>702</v>
      </c>
      <c r="E152" s="220" t="s">
        <v>646</v>
      </c>
      <c r="F152" s="221">
        <v>115.5</v>
      </c>
      <c r="G152" s="220"/>
      <c r="H152" s="220">
        <v>149</v>
      </c>
      <c r="I152" s="222">
        <v>140</v>
      </c>
      <c r="J152" s="223" t="s">
        <v>703</v>
      </c>
      <c r="K152" s="224">
        <f t="shared" si="59"/>
        <v>33.5</v>
      </c>
      <c r="L152" s="225">
        <f t="shared" si="60"/>
        <v>0.29004329004329005</v>
      </c>
      <c r="M152" s="220" t="s">
        <v>614</v>
      </c>
      <c r="N152" s="226">
        <v>42740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17">
        <v>37</v>
      </c>
      <c r="B153" s="218">
        <v>42251</v>
      </c>
      <c r="C153" s="218"/>
      <c r="D153" s="219" t="s">
        <v>696</v>
      </c>
      <c r="E153" s="220" t="s">
        <v>646</v>
      </c>
      <c r="F153" s="221">
        <v>226</v>
      </c>
      <c r="G153" s="220"/>
      <c r="H153" s="220">
        <v>292</v>
      </c>
      <c r="I153" s="222">
        <v>292</v>
      </c>
      <c r="J153" s="223" t="s">
        <v>704</v>
      </c>
      <c r="K153" s="224">
        <f t="shared" si="59"/>
        <v>66</v>
      </c>
      <c r="L153" s="225">
        <f t="shared" si="60"/>
        <v>0.29203539823008851</v>
      </c>
      <c r="M153" s="220" t="s">
        <v>614</v>
      </c>
      <c r="N153" s="226">
        <v>42286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17">
        <v>38</v>
      </c>
      <c r="B154" s="218">
        <v>42254</v>
      </c>
      <c r="C154" s="218"/>
      <c r="D154" s="219" t="s">
        <v>691</v>
      </c>
      <c r="E154" s="220" t="s">
        <v>646</v>
      </c>
      <c r="F154" s="221">
        <v>232.5</v>
      </c>
      <c r="G154" s="220"/>
      <c r="H154" s="220">
        <v>312.5</v>
      </c>
      <c r="I154" s="222">
        <v>310</v>
      </c>
      <c r="J154" s="223" t="s">
        <v>648</v>
      </c>
      <c r="K154" s="224">
        <f t="shared" si="59"/>
        <v>80</v>
      </c>
      <c r="L154" s="225">
        <f t="shared" si="60"/>
        <v>0.34408602150537637</v>
      </c>
      <c r="M154" s="220" t="s">
        <v>614</v>
      </c>
      <c r="N154" s="226">
        <v>42823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17">
        <v>39</v>
      </c>
      <c r="B155" s="218">
        <v>42268</v>
      </c>
      <c r="C155" s="218"/>
      <c r="D155" s="219" t="s">
        <v>705</v>
      </c>
      <c r="E155" s="220" t="s">
        <v>646</v>
      </c>
      <c r="F155" s="221">
        <v>196.5</v>
      </c>
      <c r="G155" s="220"/>
      <c r="H155" s="220">
        <v>238</v>
      </c>
      <c r="I155" s="222">
        <v>238</v>
      </c>
      <c r="J155" s="223" t="s">
        <v>704</v>
      </c>
      <c r="K155" s="224">
        <f t="shared" si="59"/>
        <v>41.5</v>
      </c>
      <c r="L155" s="225">
        <f t="shared" si="60"/>
        <v>0.21119592875318066</v>
      </c>
      <c r="M155" s="220" t="s">
        <v>614</v>
      </c>
      <c r="N155" s="226">
        <v>42291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17">
        <v>40</v>
      </c>
      <c r="B156" s="218">
        <v>42271</v>
      </c>
      <c r="C156" s="218"/>
      <c r="D156" s="219" t="s">
        <v>645</v>
      </c>
      <c r="E156" s="220" t="s">
        <v>646</v>
      </c>
      <c r="F156" s="221">
        <v>65</v>
      </c>
      <c r="G156" s="220"/>
      <c r="H156" s="220">
        <v>82</v>
      </c>
      <c r="I156" s="222">
        <v>82</v>
      </c>
      <c r="J156" s="223" t="s">
        <v>704</v>
      </c>
      <c r="K156" s="224">
        <f t="shared" si="59"/>
        <v>17</v>
      </c>
      <c r="L156" s="225">
        <f t="shared" si="60"/>
        <v>0.26153846153846155</v>
      </c>
      <c r="M156" s="220" t="s">
        <v>614</v>
      </c>
      <c r="N156" s="226">
        <v>42578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17">
        <v>41</v>
      </c>
      <c r="B157" s="218">
        <v>42291</v>
      </c>
      <c r="C157" s="218"/>
      <c r="D157" s="219" t="s">
        <v>706</v>
      </c>
      <c r="E157" s="220" t="s">
        <v>646</v>
      </c>
      <c r="F157" s="221">
        <v>144</v>
      </c>
      <c r="G157" s="220"/>
      <c r="H157" s="220">
        <v>182.5</v>
      </c>
      <c r="I157" s="222">
        <v>181</v>
      </c>
      <c r="J157" s="223" t="s">
        <v>704</v>
      </c>
      <c r="K157" s="224">
        <f t="shared" si="59"/>
        <v>38.5</v>
      </c>
      <c r="L157" s="225">
        <f t="shared" si="60"/>
        <v>0.2673611111111111</v>
      </c>
      <c r="M157" s="220" t="s">
        <v>614</v>
      </c>
      <c r="N157" s="226">
        <v>42817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17">
        <v>42</v>
      </c>
      <c r="B158" s="218">
        <v>42291</v>
      </c>
      <c r="C158" s="218"/>
      <c r="D158" s="219" t="s">
        <v>707</v>
      </c>
      <c r="E158" s="220" t="s">
        <v>646</v>
      </c>
      <c r="F158" s="221">
        <v>264</v>
      </c>
      <c r="G158" s="220"/>
      <c r="H158" s="220">
        <v>311</v>
      </c>
      <c r="I158" s="222">
        <v>311</v>
      </c>
      <c r="J158" s="223" t="s">
        <v>704</v>
      </c>
      <c r="K158" s="224">
        <f t="shared" si="59"/>
        <v>47</v>
      </c>
      <c r="L158" s="225">
        <f t="shared" si="60"/>
        <v>0.17803030303030304</v>
      </c>
      <c r="M158" s="220" t="s">
        <v>614</v>
      </c>
      <c r="N158" s="226">
        <v>42604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17">
        <v>43</v>
      </c>
      <c r="B159" s="218">
        <v>42318</v>
      </c>
      <c r="C159" s="218"/>
      <c r="D159" s="219" t="s">
        <v>708</v>
      </c>
      <c r="E159" s="220" t="s">
        <v>616</v>
      </c>
      <c r="F159" s="221">
        <v>549.5</v>
      </c>
      <c r="G159" s="220"/>
      <c r="H159" s="220">
        <v>630</v>
      </c>
      <c r="I159" s="222">
        <v>630</v>
      </c>
      <c r="J159" s="223" t="s">
        <v>704</v>
      </c>
      <c r="K159" s="224">
        <f t="shared" si="59"/>
        <v>80.5</v>
      </c>
      <c r="L159" s="225">
        <f t="shared" si="60"/>
        <v>0.1464968152866242</v>
      </c>
      <c r="M159" s="220" t="s">
        <v>614</v>
      </c>
      <c r="N159" s="226">
        <v>42419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17">
        <v>44</v>
      </c>
      <c r="B160" s="218">
        <v>42342</v>
      </c>
      <c r="C160" s="218"/>
      <c r="D160" s="219" t="s">
        <v>709</v>
      </c>
      <c r="E160" s="220" t="s">
        <v>646</v>
      </c>
      <c r="F160" s="221">
        <v>1027.5</v>
      </c>
      <c r="G160" s="220"/>
      <c r="H160" s="220">
        <v>1315</v>
      </c>
      <c r="I160" s="222">
        <v>1250</v>
      </c>
      <c r="J160" s="223" t="s">
        <v>704</v>
      </c>
      <c r="K160" s="224">
        <f t="shared" si="59"/>
        <v>287.5</v>
      </c>
      <c r="L160" s="225">
        <f t="shared" si="60"/>
        <v>0.27980535279805352</v>
      </c>
      <c r="M160" s="220" t="s">
        <v>614</v>
      </c>
      <c r="N160" s="226">
        <v>43244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17">
        <v>45</v>
      </c>
      <c r="B161" s="218">
        <v>42367</v>
      </c>
      <c r="C161" s="218"/>
      <c r="D161" s="219" t="s">
        <v>710</v>
      </c>
      <c r="E161" s="220" t="s">
        <v>646</v>
      </c>
      <c r="F161" s="221">
        <v>465</v>
      </c>
      <c r="G161" s="220"/>
      <c r="H161" s="220">
        <v>540</v>
      </c>
      <c r="I161" s="222">
        <v>540</v>
      </c>
      <c r="J161" s="223" t="s">
        <v>704</v>
      </c>
      <c r="K161" s="224">
        <f t="shared" si="59"/>
        <v>75</v>
      </c>
      <c r="L161" s="225">
        <f t="shared" si="60"/>
        <v>0.16129032258064516</v>
      </c>
      <c r="M161" s="220" t="s">
        <v>614</v>
      </c>
      <c r="N161" s="226">
        <v>42530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17">
        <v>46</v>
      </c>
      <c r="B162" s="218">
        <v>42380</v>
      </c>
      <c r="C162" s="218"/>
      <c r="D162" s="219" t="s">
        <v>392</v>
      </c>
      <c r="E162" s="220" t="s">
        <v>616</v>
      </c>
      <c r="F162" s="221">
        <v>81</v>
      </c>
      <c r="G162" s="220"/>
      <c r="H162" s="220">
        <v>110</v>
      </c>
      <c r="I162" s="222">
        <v>110</v>
      </c>
      <c r="J162" s="223" t="s">
        <v>704</v>
      </c>
      <c r="K162" s="224">
        <f t="shared" si="59"/>
        <v>29</v>
      </c>
      <c r="L162" s="225">
        <f t="shared" si="60"/>
        <v>0.35802469135802467</v>
      </c>
      <c r="M162" s="220" t="s">
        <v>614</v>
      </c>
      <c r="N162" s="226">
        <v>42745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17">
        <v>47</v>
      </c>
      <c r="B163" s="218">
        <v>42382</v>
      </c>
      <c r="C163" s="218"/>
      <c r="D163" s="219" t="s">
        <v>711</v>
      </c>
      <c r="E163" s="220" t="s">
        <v>616</v>
      </c>
      <c r="F163" s="221">
        <v>417.5</v>
      </c>
      <c r="G163" s="220"/>
      <c r="H163" s="220">
        <v>547</v>
      </c>
      <c r="I163" s="222">
        <v>535</v>
      </c>
      <c r="J163" s="223" t="s">
        <v>704</v>
      </c>
      <c r="K163" s="224">
        <f t="shared" si="59"/>
        <v>129.5</v>
      </c>
      <c r="L163" s="225">
        <f t="shared" si="60"/>
        <v>0.31017964071856285</v>
      </c>
      <c r="M163" s="220" t="s">
        <v>614</v>
      </c>
      <c r="N163" s="226">
        <v>42578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17">
        <v>48</v>
      </c>
      <c r="B164" s="218">
        <v>42408</v>
      </c>
      <c r="C164" s="218"/>
      <c r="D164" s="219" t="s">
        <v>712</v>
      </c>
      <c r="E164" s="220" t="s">
        <v>646</v>
      </c>
      <c r="F164" s="221">
        <v>650</v>
      </c>
      <c r="G164" s="220"/>
      <c r="H164" s="220">
        <v>800</v>
      </c>
      <c r="I164" s="222">
        <v>800</v>
      </c>
      <c r="J164" s="223" t="s">
        <v>704</v>
      </c>
      <c r="K164" s="224">
        <f t="shared" si="59"/>
        <v>150</v>
      </c>
      <c r="L164" s="225">
        <f t="shared" si="60"/>
        <v>0.23076923076923078</v>
      </c>
      <c r="M164" s="220" t="s">
        <v>614</v>
      </c>
      <c r="N164" s="226">
        <v>43154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17">
        <v>49</v>
      </c>
      <c r="B165" s="218">
        <v>42433</v>
      </c>
      <c r="C165" s="218"/>
      <c r="D165" s="219" t="s">
        <v>212</v>
      </c>
      <c r="E165" s="220" t="s">
        <v>646</v>
      </c>
      <c r="F165" s="221">
        <v>437.5</v>
      </c>
      <c r="G165" s="220"/>
      <c r="H165" s="220">
        <v>504.5</v>
      </c>
      <c r="I165" s="222">
        <v>522</v>
      </c>
      <c r="J165" s="223" t="s">
        <v>713</v>
      </c>
      <c r="K165" s="224">
        <f t="shared" si="59"/>
        <v>67</v>
      </c>
      <c r="L165" s="225">
        <f t="shared" si="60"/>
        <v>0.15314285714285714</v>
      </c>
      <c r="M165" s="220" t="s">
        <v>614</v>
      </c>
      <c r="N165" s="226">
        <v>42480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17">
        <v>50</v>
      </c>
      <c r="B166" s="218">
        <v>42438</v>
      </c>
      <c r="C166" s="218"/>
      <c r="D166" s="219" t="s">
        <v>714</v>
      </c>
      <c r="E166" s="220" t="s">
        <v>646</v>
      </c>
      <c r="F166" s="221">
        <v>189.5</v>
      </c>
      <c r="G166" s="220"/>
      <c r="H166" s="220">
        <v>218</v>
      </c>
      <c r="I166" s="222">
        <v>218</v>
      </c>
      <c r="J166" s="223" t="s">
        <v>704</v>
      </c>
      <c r="K166" s="224">
        <f t="shared" si="59"/>
        <v>28.5</v>
      </c>
      <c r="L166" s="225">
        <f t="shared" si="60"/>
        <v>0.15039577836411611</v>
      </c>
      <c r="M166" s="220" t="s">
        <v>614</v>
      </c>
      <c r="N166" s="226">
        <v>43034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27">
        <v>51</v>
      </c>
      <c r="B167" s="228">
        <v>42471</v>
      </c>
      <c r="C167" s="228"/>
      <c r="D167" s="236" t="s">
        <v>715</v>
      </c>
      <c r="E167" s="231" t="s">
        <v>646</v>
      </c>
      <c r="F167" s="231">
        <v>36.5</v>
      </c>
      <c r="G167" s="232"/>
      <c r="H167" s="232">
        <v>15.85</v>
      </c>
      <c r="I167" s="232">
        <v>60</v>
      </c>
      <c r="J167" s="233" t="s">
        <v>716</v>
      </c>
      <c r="K167" s="234">
        <f t="shared" si="59"/>
        <v>-20.65</v>
      </c>
      <c r="L167" s="235">
        <f t="shared" si="60"/>
        <v>-0.5657534246575342</v>
      </c>
      <c r="M167" s="231" t="s">
        <v>627</v>
      </c>
      <c r="N167" s="239">
        <v>43627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17">
        <v>52</v>
      </c>
      <c r="B168" s="218">
        <v>42472</v>
      </c>
      <c r="C168" s="218"/>
      <c r="D168" s="219" t="s">
        <v>717</v>
      </c>
      <c r="E168" s="220" t="s">
        <v>646</v>
      </c>
      <c r="F168" s="221">
        <v>93</v>
      </c>
      <c r="G168" s="220"/>
      <c r="H168" s="220">
        <v>149</v>
      </c>
      <c r="I168" s="222">
        <v>140</v>
      </c>
      <c r="J168" s="223" t="s">
        <v>718</v>
      </c>
      <c r="K168" s="224">
        <f t="shared" si="59"/>
        <v>56</v>
      </c>
      <c r="L168" s="225">
        <f t="shared" si="60"/>
        <v>0.60215053763440862</v>
      </c>
      <c r="M168" s="220" t="s">
        <v>614</v>
      </c>
      <c r="N168" s="226">
        <v>42740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17">
        <v>53</v>
      </c>
      <c r="B169" s="218">
        <v>42472</v>
      </c>
      <c r="C169" s="218"/>
      <c r="D169" s="219" t="s">
        <v>719</v>
      </c>
      <c r="E169" s="220" t="s">
        <v>646</v>
      </c>
      <c r="F169" s="221">
        <v>130</v>
      </c>
      <c r="G169" s="220"/>
      <c r="H169" s="220">
        <v>150</v>
      </c>
      <c r="I169" s="222" t="s">
        <v>720</v>
      </c>
      <c r="J169" s="223" t="s">
        <v>704</v>
      </c>
      <c r="K169" s="224">
        <f t="shared" si="59"/>
        <v>20</v>
      </c>
      <c r="L169" s="225">
        <f t="shared" si="60"/>
        <v>0.15384615384615385</v>
      </c>
      <c r="M169" s="220" t="s">
        <v>614</v>
      </c>
      <c r="N169" s="226">
        <v>42564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17">
        <v>54</v>
      </c>
      <c r="B170" s="218">
        <v>42473</v>
      </c>
      <c r="C170" s="218"/>
      <c r="D170" s="219" t="s">
        <v>721</v>
      </c>
      <c r="E170" s="220" t="s">
        <v>646</v>
      </c>
      <c r="F170" s="221">
        <v>196</v>
      </c>
      <c r="G170" s="220"/>
      <c r="H170" s="220">
        <v>299</v>
      </c>
      <c r="I170" s="222">
        <v>299</v>
      </c>
      <c r="J170" s="223" t="s">
        <v>704</v>
      </c>
      <c r="K170" s="224">
        <v>103</v>
      </c>
      <c r="L170" s="225">
        <v>0.52551020408163296</v>
      </c>
      <c r="M170" s="220" t="s">
        <v>614</v>
      </c>
      <c r="N170" s="226">
        <v>42620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17">
        <v>55</v>
      </c>
      <c r="B171" s="218">
        <v>42473</v>
      </c>
      <c r="C171" s="218"/>
      <c r="D171" s="219" t="s">
        <v>722</v>
      </c>
      <c r="E171" s="220" t="s">
        <v>646</v>
      </c>
      <c r="F171" s="221">
        <v>88</v>
      </c>
      <c r="G171" s="220"/>
      <c r="H171" s="220">
        <v>103</v>
      </c>
      <c r="I171" s="222">
        <v>103</v>
      </c>
      <c r="J171" s="223" t="s">
        <v>704</v>
      </c>
      <c r="K171" s="224">
        <v>15</v>
      </c>
      <c r="L171" s="225">
        <v>0.170454545454545</v>
      </c>
      <c r="M171" s="220" t="s">
        <v>614</v>
      </c>
      <c r="N171" s="226">
        <v>42530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17">
        <v>56</v>
      </c>
      <c r="B172" s="218">
        <v>42492</v>
      </c>
      <c r="C172" s="218"/>
      <c r="D172" s="219" t="s">
        <v>723</v>
      </c>
      <c r="E172" s="220" t="s">
        <v>646</v>
      </c>
      <c r="F172" s="221">
        <v>127.5</v>
      </c>
      <c r="G172" s="220"/>
      <c r="H172" s="220">
        <v>148</v>
      </c>
      <c r="I172" s="222" t="s">
        <v>724</v>
      </c>
      <c r="J172" s="223" t="s">
        <v>704</v>
      </c>
      <c r="K172" s="224">
        <f t="shared" ref="K172:K176" si="61">H172-F172</f>
        <v>20.5</v>
      </c>
      <c r="L172" s="225">
        <f t="shared" ref="L172:L176" si="62">K172/F172</f>
        <v>0.16078431372549021</v>
      </c>
      <c r="M172" s="220" t="s">
        <v>614</v>
      </c>
      <c r="N172" s="226">
        <v>42564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17">
        <v>57</v>
      </c>
      <c r="B173" s="218">
        <v>42493</v>
      </c>
      <c r="C173" s="218"/>
      <c r="D173" s="219" t="s">
        <v>725</v>
      </c>
      <c r="E173" s="220" t="s">
        <v>646</v>
      </c>
      <c r="F173" s="221">
        <v>675</v>
      </c>
      <c r="G173" s="220"/>
      <c r="H173" s="220">
        <v>815</v>
      </c>
      <c r="I173" s="222" t="s">
        <v>726</v>
      </c>
      <c r="J173" s="223" t="s">
        <v>704</v>
      </c>
      <c r="K173" s="224">
        <f t="shared" si="61"/>
        <v>140</v>
      </c>
      <c r="L173" s="225">
        <f t="shared" si="62"/>
        <v>0.2074074074074074</v>
      </c>
      <c r="M173" s="220" t="s">
        <v>614</v>
      </c>
      <c r="N173" s="226">
        <v>43154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27">
        <v>58</v>
      </c>
      <c r="B174" s="228">
        <v>42522</v>
      </c>
      <c r="C174" s="228"/>
      <c r="D174" s="229" t="s">
        <v>727</v>
      </c>
      <c r="E174" s="230" t="s">
        <v>646</v>
      </c>
      <c r="F174" s="231">
        <v>500</v>
      </c>
      <c r="G174" s="231"/>
      <c r="H174" s="232">
        <v>232.5</v>
      </c>
      <c r="I174" s="232" t="s">
        <v>728</v>
      </c>
      <c r="J174" s="233" t="s">
        <v>729</v>
      </c>
      <c r="K174" s="234">
        <f t="shared" si="61"/>
        <v>-267.5</v>
      </c>
      <c r="L174" s="235">
        <f t="shared" si="62"/>
        <v>-0.53500000000000003</v>
      </c>
      <c r="M174" s="231" t="s">
        <v>627</v>
      </c>
      <c r="N174" s="228">
        <v>43735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17">
        <v>59</v>
      </c>
      <c r="B175" s="218">
        <v>42527</v>
      </c>
      <c r="C175" s="218"/>
      <c r="D175" s="219" t="s">
        <v>562</v>
      </c>
      <c r="E175" s="220" t="s">
        <v>646</v>
      </c>
      <c r="F175" s="221">
        <v>110</v>
      </c>
      <c r="G175" s="220"/>
      <c r="H175" s="220">
        <v>126.5</v>
      </c>
      <c r="I175" s="222">
        <v>125</v>
      </c>
      <c r="J175" s="223" t="s">
        <v>655</v>
      </c>
      <c r="K175" s="224">
        <f t="shared" si="61"/>
        <v>16.5</v>
      </c>
      <c r="L175" s="225">
        <f t="shared" si="62"/>
        <v>0.15</v>
      </c>
      <c r="M175" s="220" t="s">
        <v>614</v>
      </c>
      <c r="N175" s="226">
        <v>42552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17">
        <v>60</v>
      </c>
      <c r="B176" s="218">
        <v>42538</v>
      </c>
      <c r="C176" s="218"/>
      <c r="D176" s="219" t="s">
        <v>730</v>
      </c>
      <c r="E176" s="220" t="s">
        <v>646</v>
      </c>
      <c r="F176" s="221">
        <v>44</v>
      </c>
      <c r="G176" s="220"/>
      <c r="H176" s="220">
        <v>69.5</v>
      </c>
      <c r="I176" s="222">
        <v>69.5</v>
      </c>
      <c r="J176" s="223" t="s">
        <v>731</v>
      </c>
      <c r="K176" s="224">
        <f t="shared" si="61"/>
        <v>25.5</v>
      </c>
      <c r="L176" s="225">
        <f t="shared" si="62"/>
        <v>0.57954545454545459</v>
      </c>
      <c r="M176" s="220" t="s">
        <v>614</v>
      </c>
      <c r="N176" s="226">
        <v>42977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17">
        <v>61</v>
      </c>
      <c r="B177" s="218">
        <v>42549</v>
      </c>
      <c r="C177" s="218"/>
      <c r="D177" s="219" t="s">
        <v>732</v>
      </c>
      <c r="E177" s="220" t="s">
        <v>646</v>
      </c>
      <c r="F177" s="221">
        <v>262.5</v>
      </c>
      <c r="G177" s="220"/>
      <c r="H177" s="220">
        <v>340</v>
      </c>
      <c r="I177" s="222">
        <v>333</v>
      </c>
      <c r="J177" s="223" t="s">
        <v>733</v>
      </c>
      <c r="K177" s="224">
        <v>77.5</v>
      </c>
      <c r="L177" s="225">
        <v>0.29523809523809502</v>
      </c>
      <c r="M177" s="220" t="s">
        <v>614</v>
      </c>
      <c r="N177" s="226">
        <v>43017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17">
        <v>62</v>
      </c>
      <c r="B178" s="218">
        <v>42549</v>
      </c>
      <c r="C178" s="218"/>
      <c r="D178" s="219" t="s">
        <v>734</v>
      </c>
      <c r="E178" s="220" t="s">
        <v>646</v>
      </c>
      <c r="F178" s="221">
        <v>840</v>
      </c>
      <c r="G178" s="220"/>
      <c r="H178" s="220">
        <v>1230</v>
      </c>
      <c r="I178" s="222">
        <v>1230</v>
      </c>
      <c r="J178" s="223" t="s">
        <v>704</v>
      </c>
      <c r="K178" s="224">
        <v>390</v>
      </c>
      <c r="L178" s="225">
        <v>0.46428571428571402</v>
      </c>
      <c r="M178" s="220" t="s">
        <v>614</v>
      </c>
      <c r="N178" s="226">
        <v>42649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40">
        <v>63</v>
      </c>
      <c r="B179" s="241">
        <v>42556</v>
      </c>
      <c r="C179" s="241"/>
      <c r="D179" s="242" t="s">
        <v>735</v>
      </c>
      <c r="E179" s="243" t="s">
        <v>646</v>
      </c>
      <c r="F179" s="243">
        <v>395</v>
      </c>
      <c r="G179" s="244"/>
      <c r="H179" s="244">
        <f>(468.5+342.5)/2</f>
        <v>405.5</v>
      </c>
      <c r="I179" s="244">
        <v>510</v>
      </c>
      <c r="J179" s="245" t="s">
        <v>736</v>
      </c>
      <c r="K179" s="246">
        <f t="shared" ref="K179:K185" si="63">H179-F179</f>
        <v>10.5</v>
      </c>
      <c r="L179" s="247">
        <f t="shared" ref="L179:L185" si="64">K179/F179</f>
        <v>2.6582278481012658E-2</v>
      </c>
      <c r="M179" s="243" t="s">
        <v>737</v>
      </c>
      <c r="N179" s="241">
        <v>43606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27">
        <v>64</v>
      </c>
      <c r="B180" s="228">
        <v>42584</v>
      </c>
      <c r="C180" s="228"/>
      <c r="D180" s="229" t="s">
        <v>738</v>
      </c>
      <c r="E180" s="230" t="s">
        <v>616</v>
      </c>
      <c r="F180" s="231">
        <f>169.5-12.8</f>
        <v>156.69999999999999</v>
      </c>
      <c r="G180" s="231"/>
      <c r="H180" s="232">
        <v>77</v>
      </c>
      <c r="I180" s="232" t="s">
        <v>739</v>
      </c>
      <c r="J180" s="233" t="s">
        <v>740</v>
      </c>
      <c r="K180" s="234">
        <f t="shared" si="63"/>
        <v>-79.699999999999989</v>
      </c>
      <c r="L180" s="235">
        <f t="shared" si="64"/>
        <v>-0.50861518825781749</v>
      </c>
      <c r="M180" s="231" t="s">
        <v>627</v>
      </c>
      <c r="N180" s="228">
        <v>43522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27">
        <v>65</v>
      </c>
      <c r="B181" s="228">
        <v>42586</v>
      </c>
      <c r="C181" s="228"/>
      <c r="D181" s="229" t="s">
        <v>741</v>
      </c>
      <c r="E181" s="230" t="s">
        <v>646</v>
      </c>
      <c r="F181" s="231">
        <v>400</v>
      </c>
      <c r="G181" s="231"/>
      <c r="H181" s="232">
        <v>305</v>
      </c>
      <c r="I181" s="232">
        <v>475</v>
      </c>
      <c r="J181" s="233" t="s">
        <v>742</v>
      </c>
      <c r="K181" s="234">
        <f t="shared" si="63"/>
        <v>-95</v>
      </c>
      <c r="L181" s="235">
        <f t="shared" si="64"/>
        <v>-0.23749999999999999</v>
      </c>
      <c r="M181" s="231" t="s">
        <v>627</v>
      </c>
      <c r="N181" s="228">
        <v>43606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17">
        <v>66</v>
      </c>
      <c r="B182" s="218">
        <v>42593</v>
      </c>
      <c r="C182" s="218"/>
      <c r="D182" s="219" t="s">
        <v>743</v>
      </c>
      <c r="E182" s="220" t="s">
        <v>646</v>
      </c>
      <c r="F182" s="221">
        <v>86.5</v>
      </c>
      <c r="G182" s="220"/>
      <c r="H182" s="220">
        <v>130</v>
      </c>
      <c r="I182" s="222">
        <v>130</v>
      </c>
      <c r="J182" s="223" t="s">
        <v>744</v>
      </c>
      <c r="K182" s="224">
        <f t="shared" si="63"/>
        <v>43.5</v>
      </c>
      <c r="L182" s="225">
        <f t="shared" si="64"/>
        <v>0.50289017341040465</v>
      </c>
      <c r="M182" s="220" t="s">
        <v>614</v>
      </c>
      <c r="N182" s="226">
        <v>43091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27">
        <v>67</v>
      </c>
      <c r="B183" s="228">
        <v>42600</v>
      </c>
      <c r="C183" s="228"/>
      <c r="D183" s="229" t="s">
        <v>111</v>
      </c>
      <c r="E183" s="230" t="s">
        <v>646</v>
      </c>
      <c r="F183" s="231">
        <v>133.5</v>
      </c>
      <c r="G183" s="231"/>
      <c r="H183" s="232">
        <v>126.5</v>
      </c>
      <c r="I183" s="232">
        <v>178</v>
      </c>
      <c r="J183" s="233" t="s">
        <v>745</v>
      </c>
      <c r="K183" s="234">
        <f t="shared" si="63"/>
        <v>-7</v>
      </c>
      <c r="L183" s="235">
        <f t="shared" si="64"/>
        <v>-5.2434456928838954E-2</v>
      </c>
      <c r="M183" s="231" t="s">
        <v>627</v>
      </c>
      <c r="N183" s="228">
        <v>42615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17">
        <v>68</v>
      </c>
      <c r="B184" s="218">
        <v>42613</v>
      </c>
      <c r="C184" s="218"/>
      <c r="D184" s="219" t="s">
        <v>746</v>
      </c>
      <c r="E184" s="220" t="s">
        <v>646</v>
      </c>
      <c r="F184" s="221">
        <v>560</v>
      </c>
      <c r="G184" s="220"/>
      <c r="H184" s="220">
        <v>725</v>
      </c>
      <c r="I184" s="222">
        <v>725</v>
      </c>
      <c r="J184" s="223" t="s">
        <v>648</v>
      </c>
      <c r="K184" s="224">
        <f t="shared" si="63"/>
        <v>165</v>
      </c>
      <c r="L184" s="225">
        <f t="shared" si="64"/>
        <v>0.29464285714285715</v>
      </c>
      <c r="M184" s="220" t="s">
        <v>614</v>
      </c>
      <c r="N184" s="226">
        <v>42456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17">
        <v>69</v>
      </c>
      <c r="B185" s="218">
        <v>42614</v>
      </c>
      <c r="C185" s="218"/>
      <c r="D185" s="219" t="s">
        <v>747</v>
      </c>
      <c r="E185" s="220" t="s">
        <v>646</v>
      </c>
      <c r="F185" s="221">
        <v>160.5</v>
      </c>
      <c r="G185" s="220"/>
      <c r="H185" s="220">
        <v>210</v>
      </c>
      <c r="I185" s="222">
        <v>210</v>
      </c>
      <c r="J185" s="223" t="s">
        <v>648</v>
      </c>
      <c r="K185" s="224">
        <f t="shared" si="63"/>
        <v>49.5</v>
      </c>
      <c r="L185" s="225">
        <f t="shared" si="64"/>
        <v>0.30841121495327101</v>
      </c>
      <c r="M185" s="220" t="s">
        <v>614</v>
      </c>
      <c r="N185" s="226">
        <v>42871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17">
        <v>70</v>
      </c>
      <c r="B186" s="218">
        <v>42646</v>
      </c>
      <c r="C186" s="218"/>
      <c r="D186" s="219" t="s">
        <v>407</v>
      </c>
      <c r="E186" s="220" t="s">
        <v>646</v>
      </c>
      <c r="F186" s="221">
        <v>430</v>
      </c>
      <c r="G186" s="220"/>
      <c r="H186" s="220">
        <v>596</v>
      </c>
      <c r="I186" s="222">
        <v>575</v>
      </c>
      <c r="J186" s="223" t="s">
        <v>748</v>
      </c>
      <c r="K186" s="224">
        <v>166</v>
      </c>
      <c r="L186" s="225">
        <v>0.38604651162790699</v>
      </c>
      <c r="M186" s="220" t="s">
        <v>614</v>
      </c>
      <c r="N186" s="226">
        <v>42769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17">
        <v>71</v>
      </c>
      <c r="B187" s="218">
        <v>42657</v>
      </c>
      <c r="C187" s="218"/>
      <c r="D187" s="219" t="s">
        <v>749</v>
      </c>
      <c r="E187" s="220" t="s">
        <v>646</v>
      </c>
      <c r="F187" s="221">
        <v>280</v>
      </c>
      <c r="G187" s="220"/>
      <c r="H187" s="220">
        <v>345</v>
      </c>
      <c r="I187" s="222">
        <v>345</v>
      </c>
      <c r="J187" s="223" t="s">
        <v>648</v>
      </c>
      <c r="K187" s="224">
        <f t="shared" ref="K187:K192" si="65">H187-F187</f>
        <v>65</v>
      </c>
      <c r="L187" s="225">
        <f t="shared" ref="L187:L188" si="66">K187/F187</f>
        <v>0.23214285714285715</v>
      </c>
      <c r="M187" s="220" t="s">
        <v>614</v>
      </c>
      <c r="N187" s="226">
        <v>42814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17">
        <v>72</v>
      </c>
      <c r="B188" s="218">
        <v>42657</v>
      </c>
      <c r="C188" s="218"/>
      <c r="D188" s="219" t="s">
        <v>750</v>
      </c>
      <c r="E188" s="220" t="s">
        <v>646</v>
      </c>
      <c r="F188" s="221">
        <v>245</v>
      </c>
      <c r="G188" s="220"/>
      <c r="H188" s="220">
        <v>325.5</v>
      </c>
      <c r="I188" s="222">
        <v>330</v>
      </c>
      <c r="J188" s="223" t="s">
        <v>751</v>
      </c>
      <c r="K188" s="224">
        <f t="shared" si="65"/>
        <v>80.5</v>
      </c>
      <c r="L188" s="225">
        <f t="shared" si="66"/>
        <v>0.32857142857142857</v>
      </c>
      <c r="M188" s="220" t="s">
        <v>614</v>
      </c>
      <c r="N188" s="226">
        <v>42769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7">
        <v>73</v>
      </c>
      <c r="B189" s="218">
        <v>42660</v>
      </c>
      <c r="C189" s="218"/>
      <c r="D189" s="219" t="s">
        <v>352</v>
      </c>
      <c r="E189" s="220" t="s">
        <v>646</v>
      </c>
      <c r="F189" s="221">
        <v>125</v>
      </c>
      <c r="G189" s="220"/>
      <c r="H189" s="220">
        <v>160</v>
      </c>
      <c r="I189" s="222">
        <v>160</v>
      </c>
      <c r="J189" s="223" t="s">
        <v>704</v>
      </c>
      <c r="K189" s="224">
        <f t="shared" si="65"/>
        <v>35</v>
      </c>
      <c r="L189" s="225">
        <v>0.28000000000000003</v>
      </c>
      <c r="M189" s="220" t="s">
        <v>614</v>
      </c>
      <c r="N189" s="226">
        <v>42803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17">
        <v>74</v>
      </c>
      <c r="B190" s="218">
        <v>42660</v>
      </c>
      <c r="C190" s="218"/>
      <c r="D190" s="219" t="s">
        <v>484</v>
      </c>
      <c r="E190" s="220" t="s">
        <v>646</v>
      </c>
      <c r="F190" s="221">
        <v>114</v>
      </c>
      <c r="G190" s="220"/>
      <c r="H190" s="220">
        <v>145</v>
      </c>
      <c r="I190" s="222">
        <v>145</v>
      </c>
      <c r="J190" s="223" t="s">
        <v>704</v>
      </c>
      <c r="K190" s="224">
        <f t="shared" si="65"/>
        <v>31</v>
      </c>
      <c r="L190" s="225">
        <f t="shared" ref="L190:L192" si="67">K190/F190</f>
        <v>0.27192982456140352</v>
      </c>
      <c r="M190" s="220" t="s">
        <v>614</v>
      </c>
      <c r="N190" s="226">
        <v>42859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17">
        <v>75</v>
      </c>
      <c r="B191" s="218">
        <v>42660</v>
      </c>
      <c r="C191" s="218"/>
      <c r="D191" s="219" t="s">
        <v>752</v>
      </c>
      <c r="E191" s="220" t="s">
        <v>646</v>
      </c>
      <c r="F191" s="221">
        <v>212</v>
      </c>
      <c r="G191" s="220"/>
      <c r="H191" s="220">
        <v>280</v>
      </c>
      <c r="I191" s="222">
        <v>276</v>
      </c>
      <c r="J191" s="223" t="s">
        <v>753</v>
      </c>
      <c r="K191" s="224">
        <f t="shared" si="65"/>
        <v>68</v>
      </c>
      <c r="L191" s="225">
        <f t="shared" si="67"/>
        <v>0.32075471698113206</v>
      </c>
      <c r="M191" s="220" t="s">
        <v>614</v>
      </c>
      <c r="N191" s="226">
        <v>42858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17">
        <v>76</v>
      </c>
      <c r="B192" s="218">
        <v>42678</v>
      </c>
      <c r="C192" s="218"/>
      <c r="D192" s="219" t="s">
        <v>472</v>
      </c>
      <c r="E192" s="220" t="s">
        <v>646</v>
      </c>
      <c r="F192" s="221">
        <v>155</v>
      </c>
      <c r="G192" s="220"/>
      <c r="H192" s="220">
        <v>210</v>
      </c>
      <c r="I192" s="222">
        <v>210</v>
      </c>
      <c r="J192" s="223" t="s">
        <v>754</v>
      </c>
      <c r="K192" s="224">
        <f t="shared" si="65"/>
        <v>55</v>
      </c>
      <c r="L192" s="225">
        <f t="shared" si="67"/>
        <v>0.35483870967741937</v>
      </c>
      <c r="M192" s="220" t="s">
        <v>614</v>
      </c>
      <c r="N192" s="226">
        <v>42944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27">
        <v>77</v>
      </c>
      <c r="B193" s="228">
        <v>42710</v>
      </c>
      <c r="C193" s="228"/>
      <c r="D193" s="229" t="s">
        <v>755</v>
      </c>
      <c r="E193" s="230" t="s">
        <v>646</v>
      </c>
      <c r="F193" s="231">
        <v>150.5</v>
      </c>
      <c r="G193" s="231"/>
      <c r="H193" s="232">
        <v>72.5</v>
      </c>
      <c r="I193" s="232">
        <v>174</v>
      </c>
      <c r="J193" s="233" t="s">
        <v>756</v>
      </c>
      <c r="K193" s="234">
        <v>-78</v>
      </c>
      <c r="L193" s="235">
        <v>-0.51827242524916906</v>
      </c>
      <c r="M193" s="231" t="s">
        <v>627</v>
      </c>
      <c r="N193" s="228">
        <v>43333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17">
        <v>78</v>
      </c>
      <c r="B194" s="218">
        <v>42712</v>
      </c>
      <c r="C194" s="218"/>
      <c r="D194" s="219" t="s">
        <v>757</v>
      </c>
      <c r="E194" s="220" t="s">
        <v>646</v>
      </c>
      <c r="F194" s="221">
        <v>380</v>
      </c>
      <c r="G194" s="220"/>
      <c r="H194" s="220">
        <v>478</v>
      </c>
      <c r="I194" s="222">
        <v>468</v>
      </c>
      <c r="J194" s="223" t="s">
        <v>704</v>
      </c>
      <c r="K194" s="224">
        <f t="shared" ref="K194:K196" si="68">H194-F194</f>
        <v>98</v>
      </c>
      <c r="L194" s="225">
        <f t="shared" ref="L194:L196" si="69">K194/F194</f>
        <v>0.25789473684210529</v>
      </c>
      <c r="M194" s="220" t="s">
        <v>614</v>
      </c>
      <c r="N194" s="226">
        <v>43025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17">
        <v>79</v>
      </c>
      <c r="B195" s="218">
        <v>42734</v>
      </c>
      <c r="C195" s="218"/>
      <c r="D195" s="219" t="s">
        <v>110</v>
      </c>
      <c r="E195" s="220" t="s">
        <v>646</v>
      </c>
      <c r="F195" s="221">
        <v>305</v>
      </c>
      <c r="G195" s="220"/>
      <c r="H195" s="220">
        <v>375</v>
      </c>
      <c r="I195" s="222">
        <v>375</v>
      </c>
      <c r="J195" s="223" t="s">
        <v>704</v>
      </c>
      <c r="K195" s="224">
        <f t="shared" si="68"/>
        <v>70</v>
      </c>
      <c r="L195" s="225">
        <f t="shared" si="69"/>
        <v>0.22950819672131148</v>
      </c>
      <c r="M195" s="220" t="s">
        <v>614</v>
      </c>
      <c r="N195" s="226">
        <v>42768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17">
        <v>80</v>
      </c>
      <c r="B196" s="218">
        <v>42739</v>
      </c>
      <c r="C196" s="218"/>
      <c r="D196" s="219" t="s">
        <v>96</v>
      </c>
      <c r="E196" s="220" t="s">
        <v>646</v>
      </c>
      <c r="F196" s="221">
        <v>99.5</v>
      </c>
      <c r="G196" s="220"/>
      <c r="H196" s="220">
        <v>158</v>
      </c>
      <c r="I196" s="222">
        <v>158</v>
      </c>
      <c r="J196" s="223" t="s">
        <v>704</v>
      </c>
      <c r="K196" s="224">
        <f t="shared" si="68"/>
        <v>58.5</v>
      </c>
      <c r="L196" s="225">
        <f t="shared" si="69"/>
        <v>0.5879396984924623</v>
      </c>
      <c r="M196" s="220" t="s">
        <v>614</v>
      </c>
      <c r="N196" s="226">
        <v>42898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7">
        <v>81</v>
      </c>
      <c r="B197" s="218">
        <v>42739</v>
      </c>
      <c r="C197" s="218"/>
      <c r="D197" s="219" t="s">
        <v>96</v>
      </c>
      <c r="E197" s="220" t="s">
        <v>646</v>
      </c>
      <c r="F197" s="221">
        <v>99.5</v>
      </c>
      <c r="G197" s="220"/>
      <c r="H197" s="220">
        <v>158</v>
      </c>
      <c r="I197" s="222">
        <v>158</v>
      </c>
      <c r="J197" s="223" t="s">
        <v>704</v>
      </c>
      <c r="K197" s="224">
        <v>58.5</v>
      </c>
      <c r="L197" s="225">
        <v>0.58793969849246197</v>
      </c>
      <c r="M197" s="220" t="s">
        <v>614</v>
      </c>
      <c r="N197" s="226">
        <v>42898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7">
        <v>82</v>
      </c>
      <c r="B198" s="218">
        <v>42786</v>
      </c>
      <c r="C198" s="218"/>
      <c r="D198" s="219" t="s">
        <v>187</v>
      </c>
      <c r="E198" s="220" t="s">
        <v>646</v>
      </c>
      <c r="F198" s="221">
        <v>140.5</v>
      </c>
      <c r="G198" s="220"/>
      <c r="H198" s="220">
        <v>220</v>
      </c>
      <c r="I198" s="222">
        <v>220</v>
      </c>
      <c r="J198" s="223" t="s">
        <v>704</v>
      </c>
      <c r="K198" s="224">
        <f>H198-F198</f>
        <v>79.5</v>
      </c>
      <c r="L198" s="225">
        <f>K198/F198</f>
        <v>0.5658362989323843</v>
      </c>
      <c r="M198" s="220" t="s">
        <v>614</v>
      </c>
      <c r="N198" s="226">
        <v>42864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7">
        <v>83</v>
      </c>
      <c r="B199" s="218">
        <v>42786</v>
      </c>
      <c r="C199" s="218"/>
      <c r="D199" s="219" t="s">
        <v>758</v>
      </c>
      <c r="E199" s="220" t="s">
        <v>646</v>
      </c>
      <c r="F199" s="221">
        <v>202.5</v>
      </c>
      <c r="G199" s="220"/>
      <c r="H199" s="220">
        <v>234</v>
      </c>
      <c r="I199" s="222">
        <v>234</v>
      </c>
      <c r="J199" s="223" t="s">
        <v>704</v>
      </c>
      <c r="K199" s="224">
        <v>31.5</v>
      </c>
      <c r="L199" s="225">
        <v>0.155555555555556</v>
      </c>
      <c r="M199" s="220" t="s">
        <v>614</v>
      </c>
      <c r="N199" s="226">
        <v>42836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17">
        <v>84</v>
      </c>
      <c r="B200" s="218">
        <v>42818</v>
      </c>
      <c r="C200" s="218"/>
      <c r="D200" s="219" t="s">
        <v>759</v>
      </c>
      <c r="E200" s="220" t="s">
        <v>646</v>
      </c>
      <c r="F200" s="221">
        <v>300.5</v>
      </c>
      <c r="G200" s="220"/>
      <c r="H200" s="220">
        <v>417.5</v>
      </c>
      <c r="I200" s="222">
        <v>420</v>
      </c>
      <c r="J200" s="223" t="s">
        <v>760</v>
      </c>
      <c r="K200" s="224">
        <f>H200-F200</f>
        <v>117</v>
      </c>
      <c r="L200" s="225">
        <f>K200/F200</f>
        <v>0.38935108153078202</v>
      </c>
      <c r="M200" s="220" t="s">
        <v>614</v>
      </c>
      <c r="N200" s="226">
        <v>43070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7">
        <v>85</v>
      </c>
      <c r="B201" s="218">
        <v>42818</v>
      </c>
      <c r="C201" s="218"/>
      <c r="D201" s="219" t="s">
        <v>734</v>
      </c>
      <c r="E201" s="220" t="s">
        <v>646</v>
      </c>
      <c r="F201" s="221">
        <v>850</v>
      </c>
      <c r="G201" s="220"/>
      <c r="H201" s="220">
        <v>1042.5</v>
      </c>
      <c r="I201" s="222">
        <v>1023</v>
      </c>
      <c r="J201" s="223" t="s">
        <v>761</v>
      </c>
      <c r="K201" s="224">
        <v>192.5</v>
      </c>
      <c r="L201" s="225">
        <v>0.22647058823529401</v>
      </c>
      <c r="M201" s="220" t="s">
        <v>614</v>
      </c>
      <c r="N201" s="226">
        <v>42830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7">
        <v>86</v>
      </c>
      <c r="B202" s="218">
        <v>42830</v>
      </c>
      <c r="C202" s="218"/>
      <c r="D202" s="219" t="s">
        <v>503</v>
      </c>
      <c r="E202" s="220" t="s">
        <v>646</v>
      </c>
      <c r="F202" s="221">
        <v>785</v>
      </c>
      <c r="G202" s="220"/>
      <c r="H202" s="220">
        <v>930</v>
      </c>
      <c r="I202" s="222">
        <v>920</v>
      </c>
      <c r="J202" s="223" t="s">
        <v>762</v>
      </c>
      <c r="K202" s="224">
        <f>H202-F202</f>
        <v>145</v>
      </c>
      <c r="L202" s="225">
        <f>K202/F202</f>
        <v>0.18471337579617833</v>
      </c>
      <c r="M202" s="220" t="s">
        <v>614</v>
      </c>
      <c r="N202" s="226">
        <v>42976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27">
        <v>87</v>
      </c>
      <c r="B203" s="228">
        <v>42831</v>
      </c>
      <c r="C203" s="228"/>
      <c r="D203" s="229" t="s">
        <v>763</v>
      </c>
      <c r="E203" s="230" t="s">
        <v>646</v>
      </c>
      <c r="F203" s="231">
        <v>40</v>
      </c>
      <c r="G203" s="231"/>
      <c r="H203" s="232">
        <v>13.1</v>
      </c>
      <c r="I203" s="232">
        <v>60</v>
      </c>
      <c r="J203" s="233" t="s">
        <v>764</v>
      </c>
      <c r="K203" s="234">
        <v>-26.9</v>
      </c>
      <c r="L203" s="235">
        <v>-0.67249999999999999</v>
      </c>
      <c r="M203" s="231" t="s">
        <v>627</v>
      </c>
      <c r="N203" s="228">
        <v>43138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7">
        <v>88</v>
      </c>
      <c r="B204" s="218">
        <v>42837</v>
      </c>
      <c r="C204" s="218"/>
      <c r="D204" s="219" t="s">
        <v>95</v>
      </c>
      <c r="E204" s="220" t="s">
        <v>646</v>
      </c>
      <c r="F204" s="221">
        <v>289.5</v>
      </c>
      <c r="G204" s="220"/>
      <c r="H204" s="220">
        <v>354</v>
      </c>
      <c r="I204" s="222">
        <v>360</v>
      </c>
      <c r="J204" s="223" t="s">
        <v>765</v>
      </c>
      <c r="K204" s="224">
        <f t="shared" ref="K204:K212" si="70">H204-F204</f>
        <v>64.5</v>
      </c>
      <c r="L204" s="225">
        <f t="shared" ref="L204:L212" si="71">K204/F204</f>
        <v>0.22279792746113988</v>
      </c>
      <c r="M204" s="220" t="s">
        <v>614</v>
      </c>
      <c r="N204" s="226">
        <v>43040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7">
        <v>89</v>
      </c>
      <c r="B205" s="218">
        <v>42845</v>
      </c>
      <c r="C205" s="218"/>
      <c r="D205" s="219" t="s">
        <v>439</v>
      </c>
      <c r="E205" s="220" t="s">
        <v>646</v>
      </c>
      <c r="F205" s="221">
        <v>700</v>
      </c>
      <c r="G205" s="220"/>
      <c r="H205" s="220">
        <v>840</v>
      </c>
      <c r="I205" s="222">
        <v>840</v>
      </c>
      <c r="J205" s="223" t="s">
        <v>766</v>
      </c>
      <c r="K205" s="224">
        <f t="shared" si="70"/>
        <v>140</v>
      </c>
      <c r="L205" s="225">
        <f t="shared" si="71"/>
        <v>0.2</v>
      </c>
      <c r="M205" s="220" t="s">
        <v>614</v>
      </c>
      <c r="N205" s="226">
        <v>42893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7">
        <v>90</v>
      </c>
      <c r="B206" s="218">
        <v>42887</v>
      </c>
      <c r="C206" s="218"/>
      <c r="D206" s="219" t="s">
        <v>767</v>
      </c>
      <c r="E206" s="220" t="s">
        <v>646</v>
      </c>
      <c r="F206" s="221">
        <v>130</v>
      </c>
      <c r="G206" s="220"/>
      <c r="H206" s="220">
        <v>144.25</v>
      </c>
      <c r="I206" s="222">
        <v>170</v>
      </c>
      <c r="J206" s="223" t="s">
        <v>768</v>
      </c>
      <c r="K206" s="224">
        <f t="shared" si="70"/>
        <v>14.25</v>
      </c>
      <c r="L206" s="225">
        <f t="shared" si="71"/>
        <v>0.10961538461538461</v>
      </c>
      <c r="M206" s="220" t="s">
        <v>614</v>
      </c>
      <c r="N206" s="226">
        <v>43675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7">
        <v>91</v>
      </c>
      <c r="B207" s="218">
        <v>42901</v>
      </c>
      <c r="C207" s="218"/>
      <c r="D207" s="219" t="s">
        <v>769</v>
      </c>
      <c r="E207" s="220" t="s">
        <v>646</v>
      </c>
      <c r="F207" s="221">
        <v>214.5</v>
      </c>
      <c r="G207" s="220"/>
      <c r="H207" s="220">
        <v>262</v>
      </c>
      <c r="I207" s="222">
        <v>262</v>
      </c>
      <c r="J207" s="223" t="s">
        <v>770</v>
      </c>
      <c r="K207" s="224">
        <f t="shared" si="70"/>
        <v>47.5</v>
      </c>
      <c r="L207" s="225">
        <f t="shared" si="71"/>
        <v>0.22144522144522144</v>
      </c>
      <c r="M207" s="220" t="s">
        <v>614</v>
      </c>
      <c r="N207" s="226">
        <v>42977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48">
        <v>92</v>
      </c>
      <c r="B208" s="249">
        <v>42933</v>
      </c>
      <c r="C208" s="249"/>
      <c r="D208" s="250" t="s">
        <v>771</v>
      </c>
      <c r="E208" s="251" t="s">
        <v>646</v>
      </c>
      <c r="F208" s="252">
        <v>370</v>
      </c>
      <c r="G208" s="251"/>
      <c r="H208" s="251">
        <v>447.5</v>
      </c>
      <c r="I208" s="253">
        <v>450</v>
      </c>
      <c r="J208" s="254" t="s">
        <v>704</v>
      </c>
      <c r="K208" s="224">
        <f t="shared" si="70"/>
        <v>77.5</v>
      </c>
      <c r="L208" s="255">
        <f t="shared" si="71"/>
        <v>0.20945945945945946</v>
      </c>
      <c r="M208" s="251" t="s">
        <v>614</v>
      </c>
      <c r="N208" s="256">
        <v>43035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48">
        <v>93</v>
      </c>
      <c r="B209" s="249">
        <v>42943</v>
      </c>
      <c r="C209" s="249"/>
      <c r="D209" s="250" t="s">
        <v>185</v>
      </c>
      <c r="E209" s="251" t="s">
        <v>646</v>
      </c>
      <c r="F209" s="252">
        <v>657.5</v>
      </c>
      <c r="G209" s="251"/>
      <c r="H209" s="251">
        <v>825</v>
      </c>
      <c r="I209" s="253">
        <v>820</v>
      </c>
      <c r="J209" s="254" t="s">
        <v>704</v>
      </c>
      <c r="K209" s="224">
        <f t="shared" si="70"/>
        <v>167.5</v>
      </c>
      <c r="L209" s="255">
        <f t="shared" si="71"/>
        <v>0.25475285171102663</v>
      </c>
      <c r="M209" s="251" t="s">
        <v>614</v>
      </c>
      <c r="N209" s="256">
        <v>43090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7">
        <v>94</v>
      </c>
      <c r="B210" s="218">
        <v>42964</v>
      </c>
      <c r="C210" s="218"/>
      <c r="D210" s="219" t="s">
        <v>370</v>
      </c>
      <c r="E210" s="220" t="s">
        <v>646</v>
      </c>
      <c r="F210" s="221">
        <v>605</v>
      </c>
      <c r="G210" s="220"/>
      <c r="H210" s="220">
        <v>750</v>
      </c>
      <c r="I210" s="222">
        <v>750</v>
      </c>
      <c r="J210" s="223" t="s">
        <v>762</v>
      </c>
      <c r="K210" s="224">
        <f t="shared" si="70"/>
        <v>145</v>
      </c>
      <c r="L210" s="225">
        <f t="shared" si="71"/>
        <v>0.23966942148760331</v>
      </c>
      <c r="M210" s="220" t="s">
        <v>614</v>
      </c>
      <c r="N210" s="226">
        <v>43027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7">
        <v>95</v>
      </c>
      <c r="B211" s="228">
        <v>42979</v>
      </c>
      <c r="C211" s="228"/>
      <c r="D211" s="236" t="s">
        <v>772</v>
      </c>
      <c r="E211" s="231" t="s">
        <v>646</v>
      </c>
      <c r="F211" s="231">
        <v>255</v>
      </c>
      <c r="G211" s="232"/>
      <c r="H211" s="232">
        <v>217.25</v>
      </c>
      <c r="I211" s="232">
        <v>320</v>
      </c>
      <c r="J211" s="233" t="s">
        <v>773</v>
      </c>
      <c r="K211" s="234">
        <f t="shared" si="70"/>
        <v>-37.75</v>
      </c>
      <c r="L211" s="237">
        <f t="shared" si="71"/>
        <v>-0.14803921568627451</v>
      </c>
      <c r="M211" s="231" t="s">
        <v>627</v>
      </c>
      <c r="N211" s="228">
        <v>43661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7">
        <v>96</v>
      </c>
      <c r="B212" s="218">
        <v>42997</v>
      </c>
      <c r="C212" s="218"/>
      <c r="D212" s="219" t="s">
        <v>774</v>
      </c>
      <c r="E212" s="220" t="s">
        <v>646</v>
      </c>
      <c r="F212" s="221">
        <v>215</v>
      </c>
      <c r="G212" s="220"/>
      <c r="H212" s="220">
        <v>258</v>
      </c>
      <c r="I212" s="222">
        <v>258</v>
      </c>
      <c r="J212" s="223" t="s">
        <v>704</v>
      </c>
      <c r="K212" s="224">
        <f t="shared" si="70"/>
        <v>43</v>
      </c>
      <c r="L212" s="225">
        <f t="shared" si="71"/>
        <v>0.2</v>
      </c>
      <c r="M212" s="220" t="s">
        <v>614</v>
      </c>
      <c r="N212" s="226">
        <v>43040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7">
        <v>97</v>
      </c>
      <c r="B213" s="218">
        <v>42997</v>
      </c>
      <c r="C213" s="218"/>
      <c r="D213" s="219" t="s">
        <v>774</v>
      </c>
      <c r="E213" s="220" t="s">
        <v>646</v>
      </c>
      <c r="F213" s="221">
        <v>215</v>
      </c>
      <c r="G213" s="220"/>
      <c r="H213" s="220">
        <v>258</v>
      </c>
      <c r="I213" s="222">
        <v>258</v>
      </c>
      <c r="J213" s="254" t="s">
        <v>704</v>
      </c>
      <c r="K213" s="224">
        <v>43</v>
      </c>
      <c r="L213" s="225">
        <v>0.2</v>
      </c>
      <c r="M213" s="220" t="s">
        <v>614</v>
      </c>
      <c r="N213" s="226">
        <v>43040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48">
        <v>98</v>
      </c>
      <c r="B214" s="249">
        <v>42998</v>
      </c>
      <c r="C214" s="249"/>
      <c r="D214" s="250" t="s">
        <v>775</v>
      </c>
      <c r="E214" s="251" t="s">
        <v>646</v>
      </c>
      <c r="F214" s="221">
        <v>75</v>
      </c>
      <c r="G214" s="251"/>
      <c r="H214" s="251">
        <v>90</v>
      </c>
      <c r="I214" s="253">
        <v>90</v>
      </c>
      <c r="J214" s="223" t="s">
        <v>776</v>
      </c>
      <c r="K214" s="224">
        <f t="shared" ref="K214:K219" si="72">H214-F214</f>
        <v>15</v>
      </c>
      <c r="L214" s="225">
        <f t="shared" ref="L214:L219" si="73">K214/F214</f>
        <v>0.2</v>
      </c>
      <c r="M214" s="220" t="s">
        <v>614</v>
      </c>
      <c r="N214" s="226">
        <v>43019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48">
        <v>99</v>
      </c>
      <c r="B215" s="249">
        <v>43011</v>
      </c>
      <c r="C215" s="249"/>
      <c r="D215" s="250" t="s">
        <v>629</v>
      </c>
      <c r="E215" s="251" t="s">
        <v>646</v>
      </c>
      <c r="F215" s="252">
        <v>315</v>
      </c>
      <c r="G215" s="251"/>
      <c r="H215" s="251">
        <v>392</v>
      </c>
      <c r="I215" s="253">
        <v>384</v>
      </c>
      <c r="J215" s="254" t="s">
        <v>777</v>
      </c>
      <c r="K215" s="224">
        <f t="shared" si="72"/>
        <v>77</v>
      </c>
      <c r="L215" s="255">
        <f t="shared" si="73"/>
        <v>0.24444444444444444</v>
      </c>
      <c r="M215" s="251" t="s">
        <v>614</v>
      </c>
      <c r="N215" s="256">
        <v>43017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48">
        <v>100</v>
      </c>
      <c r="B216" s="249">
        <v>43013</v>
      </c>
      <c r="C216" s="249"/>
      <c r="D216" s="250" t="s">
        <v>477</v>
      </c>
      <c r="E216" s="251" t="s">
        <v>646</v>
      </c>
      <c r="F216" s="252">
        <v>145</v>
      </c>
      <c r="G216" s="251"/>
      <c r="H216" s="251">
        <v>179</v>
      </c>
      <c r="I216" s="253">
        <v>180</v>
      </c>
      <c r="J216" s="254" t="s">
        <v>778</v>
      </c>
      <c r="K216" s="224">
        <f t="shared" si="72"/>
        <v>34</v>
      </c>
      <c r="L216" s="255">
        <f t="shared" si="73"/>
        <v>0.23448275862068965</v>
      </c>
      <c r="M216" s="251" t="s">
        <v>614</v>
      </c>
      <c r="N216" s="256">
        <v>43025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48">
        <v>101</v>
      </c>
      <c r="B217" s="249">
        <v>43014</v>
      </c>
      <c r="C217" s="249"/>
      <c r="D217" s="250" t="s">
        <v>342</v>
      </c>
      <c r="E217" s="251" t="s">
        <v>646</v>
      </c>
      <c r="F217" s="252">
        <v>256</v>
      </c>
      <c r="G217" s="251"/>
      <c r="H217" s="251">
        <v>323</v>
      </c>
      <c r="I217" s="253">
        <v>320</v>
      </c>
      <c r="J217" s="254" t="s">
        <v>704</v>
      </c>
      <c r="K217" s="224">
        <f t="shared" si="72"/>
        <v>67</v>
      </c>
      <c r="L217" s="255">
        <f t="shared" si="73"/>
        <v>0.26171875</v>
      </c>
      <c r="M217" s="251" t="s">
        <v>614</v>
      </c>
      <c r="N217" s="256">
        <v>43067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48">
        <v>102</v>
      </c>
      <c r="B218" s="249">
        <v>43017</v>
      </c>
      <c r="C218" s="249"/>
      <c r="D218" s="250" t="s">
        <v>360</v>
      </c>
      <c r="E218" s="251" t="s">
        <v>646</v>
      </c>
      <c r="F218" s="252">
        <v>137.5</v>
      </c>
      <c r="G218" s="251"/>
      <c r="H218" s="251">
        <v>184</v>
      </c>
      <c r="I218" s="253">
        <v>183</v>
      </c>
      <c r="J218" s="254" t="s">
        <v>779</v>
      </c>
      <c r="K218" s="224">
        <f t="shared" si="72"/>
        <v>46.5</v>
      </c>
      <c r="L218" s="255">
        <f t="shared" si="73"/>
        <v>0.33818181818181819</v>
      </c>
      <c r="M218" s="251" t="s">
        <v>614</v>
      </c>
      <c r="N218" s="256">
        <v>43108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48">
        <v>103</v>
      </c>
      <c r="B219" s="249">
        <v>43018</v>
      </c>
      <c r="C219" s="249"/>
      <c r="D219" s="250" t="s">
        <v>780</v>
      </c>
      <c r="E219" s="251" t="s">
        <v>646</v>
      </c>
      <c r="F219" s="252">
        <v>125.5</v>
      </c>
      <c r="G219" s="251"/>
      <c r="H219" s="251">
        <v>158</v>
      </c>
      <c r="I219" s="253">
        <v>155</v>
      </c>
      <c r="J219" s="254" t="s">
        <v>781</v>
      </c>
      <c r="K219" s="224">
        <f t="shared" si="72"/>
        <v>32.5</v>
      </c>
      <c r="L219" s="255">
        <f t="shared" si="73"/>
        <v>0.25896414342629481</v>
      </c>
      <c r="M219" s="251" t="s">
        <v>614</v>
      </c>
      <c r="N219" s="256">
        <v>43067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48">
        <v>104</v>
      </c>
      <c r="B220" s="249">
        <v>43018</v>
      </c>
      <c r="C220" s="249"/>
      <c r="D220" s="250" t="s">
        <v>782</v>
      </c>
      <c r="E220" s="251" t="s">
        <v>646</v>
      </c>
      <c r="F220" s="252">
        <v>895</v>
      </c>
      <c r="G220" s="251"/>
      <c r="H220" s="251">
        <v>1122.5</v>
      </c>
      <c r="I220" s="253">
        <v>1078</v>
      </c>
      <c r="J220" s="254" t="s">
        <v>783</v>
      </c>
      <c r="K220" s="224">
        <v>227.5</v>
      </c>
      <c r="L220" s="255">
        <v>0.25418994413407803</v>
      </c>
      <c r="M220" s="251" t="s">
        <v>614</v>
      </c>
      <c r="N220" s="256">
        <v>43117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48">
        <v>105</v>
      </c>
      <c r="B221" s="249">
        <v>43020</v>
      </c>
      <c r="C221" s="249"/>
      <c r="D221" s="250" t="s">
        <v>351</v>
      </c>
      <c r="E221" s="251" t="s">
        <v>646</v>
      </c>
      <c r="F221" s="252">
        <v>525</v>
      </c>
      <c r="G221" s="251"/>
      <c r="H221" s="251">
        <v>629</v>
      </c>
      <c r="I221" s="253">
        <v>629</v>
      </c>
      <c r="J221" s="254" t="s">
        <v>704</v>
      </c>
      <c r="K221" s="224">
        <v>104</v>
      </c>
      <c r="L221" s="255">
        <v>0.19809523809523799</v>
      </c>
      <c r="M221" s="251" t="s">
        <v>614</v>
      </c>
      <c r="N221" s="256">
        <v>43119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48">
        <v>106</v>
      </c>
      <c r="B222" s="249">
        <v>43046</v>
      </c>
      <c r="C222" s="249"/>
      <c r="D222" s="250" t="s">
        <v>397</v>
      </c>
      <c r="E222" s="251" t="s">
        <v>646</v>
      </c>
      <c r="F222" s="252">
        <v>740</v>
      </c>
      <c r="G222" s="251"/>
      <c r="H222" s="251">
        <v>892.5</v>
      </c>
      <c r="I222" s="253">
        <v>900</v>
      </c>
      <c r="J222" s="254" t="s">
        <v>784</v>
      </c>
      <c r="K222" s="224">
        <f t="shared" ref="K222:K224" si="74">H222-F222</f>
        <v>152.5</v>
      </c>
      <c r="L222" s="255">
        <f t="shared" ref="L222:L224" si="75">K222/F222</f>
        <v>0.20608108108108109</v>
      </c>
      <c r="M222" s="251" t="s">
        <v>614</v>
      </c>
      <c r="N222" s="256">
        <v>43052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7">
        <v>107</v>
      </c>
      <c r="B223" s="218">
        <v>43073</v>
      </c>
      <c r="C223" s="218"/>
      <c r="D223" s="219" t="s">
        <v>785</v>
      </c>
      <c r="E223" s="220" t="s">
        <v>646</v>
      </c>
      <c r="F223" s="221">
        <v>118.5</v>
      </c>
      <c r="G223" s="220"/>
      <c r="H223" s="220">
        <v>143.5</v>
      </c>
      <c r="I223" s="222">
        <v>145</v>
      </c>
      <c r="J223" s="223" t="s">
        <v>636</v>
      </c>
      <c r="K223" s="224">
        <f t="shared" si="74"/>
        <v>25</v>
      </c>
      <c r="L223" s="225">
        <f t="shared" si="75"/>
        <v>0.2109704641350211</v>
      </c>
      <c r="M223" s="220" t="s">
        <v>614</v>
      </c>
      <c r="N223" s="226">
        <v>43097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7">
        <v>108</v>
      </c>
      <c r="B224" s="228">
        <v>43090</v>
      </c>
      <c r="C224" s="228"/>
      <c r="D224" s="229" t="s">
        <v>445</v>
      </c>
      <c r="E224" s="230" t="s">
        <v>646</v>
      </c>
      <c r="F224" s="231">
        <v>715</v>
      </c>
      <c r="G224" s="231"/>
      <c r="H224" s="232">
        <v>500</v>
      </c>
      <c r="I224" s="232">
        <v>872</v>
      </c>
      <c r="J224" s="233" t="s">
        <v>786</v>
      </c>
      <c r="K224" s="234">
        <f t="shared" si="74"/>
        <v>-215</v>
      </c>
      <c r="L224" s="235">
        <f t="shared" si="75"/>
        <v>-0.30069930069930068</v>
      </c>
      <c r="M224" s="231" t="s">
        <v>627</v>
      </c>
      <c r="N224" s="228">
        <v>43670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7">
        <v>109</v>
      </c>
      <c r="B225" s="218">
        <v>43098</v>
      </c>
      <c r="C225" s="218"/>
      <c r="D225" s="219" t="s">
        <v>629</v>
      </c>
      <c r="E225" s="220" t="s">
        <v>646</v>
      </c>
      <c r="F225" s="221">
        <v>435</v>
      </c>
      <c r="G225" s="220"/>
      <c r="H225" s="220">
        <v>542.5</v>
      </c>
      <c r="I225" s="222">
        <v>539</v>
      </c>
      <c r="J225" s="223" t="s">
        <v>704</v>
      </c>
      <c r="K225" s="224">
        <v>107.5</v>
      </c>
      <c r="L225" s="225">
        <v>0.247126436781609</v>
      </c>
      <c r="M225" s="220" t="s">
        <v>614</v>
      </c>
      <c r="N225" s="226">
        <v>43206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7">
        <v>110</v>
      </c>
      <c r="B226" s="218">
        <v>43098</v>
      </c>
      <c r="C226" s="218"/>
      <c r="D226" s="219" t="s">
        <v>584</v>
      </c>
      <c r="E226" s="220" t="s">
        <v>646</v>
      </c>
      <c r="F226" s="221">
        <v>885</v>
      </c>
      <c r="G226" s="220"/>
      <c r="H226" s="220">
        <v>1090</v>
      </c>
      <c r="I226" s="222">
        <v>1084</v>
      </c>
      <c r="J226" s="223" t="s">
        <v>704</v>
      </c>
      <c r="K226" s="224">
        <v>205</v>
      </c>
      <c r="L226" s="225">
        <v>0.23163841807909599</v>
      </c>
      <c r="M226" s="220" t="s">
        <v>614</v>
      </c>
      <c r="N226" s="226">
        <v>43213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57">
        <v>111</v>
      </c>
      <c r="B227" s="258">
        <v>43192</v>
      </c>
      <c r="C227" s="258"/>
      <c r="D227" s="236" t="s">
        <v>787</v>
      </c>
      <c r="E227" s="231" t="s">
        <v>646</v>
      </c>
      <c r="F227" s="259">
        <v>478.5</v>
      </c>
      <c r="G227" s="231"/>
      <c r="H227" s="231">
        <v>442</v>
      </c>
      <c r="I227" s="232">
        <v>613</v>
      </c>
      <c r="J227" s="233" t="s">
        <v>788</v>
      </c>
      <c r="K227" s="234">
        <f t="shared" ref="K227:K230" si="76">H227-F227</f>
        <v>-36.5</v>
      </c>
      <c r="L227" s="235">
        <f t="shared" ref="L227:L230" si="77">K227/F227</f>
        <v>-7.6280041797283177E-2</v>
      </c>
      <c r="M227" s="231" t="s">
        <v>627</v>
      </c>
      <c r="N227" s="228">
        <v>43762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7">
        <v>112</v>
      </c>
      <c r="B228" s="228">
        <v>43194</v>
      </c>
      <c r="C228" s="228"/>
      <c r="D228" s="229" t="s">
        <v>789</v>
      </c>
      <c r="E228" s="230" t="s">
        <v>646</v>
      </c>
      <c r="F228" s="231">
        <f>141.5-7.3</f>
        <v>134.19999999999999</v>
      </c>
      <c r="G228" s="231"/>
      <c r="H228" s="232">
        <v>77</v>
      </c>
      <c r="I228" s="232">
        <v>180</v>
      </c>
      <c r="J228" s="233" t="s">
        <v>790</v>
      </c>
      <c r="K228" s="234">
        <f t="shared" si="76"/>
        <v>-57.199999999999989</v>
      </c>
      <c r="L228" s="235">
        <f t="shared" si="77"/>
        <v>-0.42622950819672129</v>
      </c>
      <c r="M228" s="231" t="s">
        <v>627</v>
      </c>
      <c r="N228" s="228">
        <v>43522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7">
        <v>113</v>
      </c>
      <c r="B229" s="228">
        <v>43209</v>
      </c>
      <c r="C229" s="228"/>
      <c r="D229" s="229" t="s">
        <v>791</v>
      </c>
      <c r="E229" s="230" t="s">
        <v>646</v>
      </c>
      <c r="F229" s="231">
        <v>430</v>
      </c>
      <c r="G229" s="231"/>
      <c r="H229" s="232">
        <v>220</v>
      </c>
      <c r="I229" s="232">
        <v>537</v>
      </c>
      <c r="J229" s="233" t="s">
        <v>792</v>
      </c>
      <c r="K229" s="234">
        <f t="shared" si="76"/>
        <v>-210</v>
      </c>
      <c r="L229" s="235">
        <f t="shared" si="77"/>
        <v>-0.48837209302325579</v>
      </c>
      <c r="M229" s="231" t="s">
        <v>627</v>
      </c>
      <c r="N229" s="228">
        <v>43252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48">
        <v>114</v>
      </c>
      <c r="B230" s="249">
        <v>43220</v>
      </c>
      <c r="C230" s="249"/>
      <c r="D230" s="250" t="s">
        <v>398</v>
      </c>
      <c r="E230" s="251" t="s">
        <v>646</v>
      </c>
      <c r="F230" s="251">
        <v>153.5</v>
      </c>
      <c r="G230" s="251"/>
      <c r="H230" s="251">
        <v>196</v>
      </c>
      <c r="I230" s="253">
        <v>196</v>
      </c>
      <c r="J230" s="223" t="s">
        <v>793</v>
      </c>
      <c r="K230" s="224">
        <f t="shared" si="76"/>
        <v>42.5</v>
      </c>
      <c r="L230" s="225">
        <f t="shared" si="77"/>
        <v>0.27687296416938112</v>
      </c>
      <c r="M230" s="220" t="s">
        <v>614</v>
      </c>
      <c r="N230" s="226">
        <v>43605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7">
        <v>115</v>
      </c>
      <c r="B231" s="228">
        <v>43306</v>
      </c>
      <c r="C231" s="228"/>
      <c r="D231" s="229" t="s">
        <v>763</v>
      </c>
      <c r="E231" s="230" t="s">
        <v>646</v>
      </c>
      <c r="F231" s="231">
        <v>27.5</v>
      </c>
      <c r="G231" s="231"/>
      <c r="H231" s="232">
        <v>13.1</v>
      </c>
      <c r="I231" s="232">
        <v>60</v>
      </c>
      <c r="J231" s="233" t="s">
        <v>794</v>
      </c>
      <c r="K231" s="234">
        <v>-14.4</v>
      </c>
      <c r="L231" s="235">
        <v>-0.52363636363636401</v>
      </c>
      <c r="M231" s="231" t="s">
        <v>627</v>
      </c>
      <c r="N231" s="228">
        <v>43138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57">
        <v>116</v>
      </c>
      <c r="B232" s="258">
        <v>43318</v>
      </c>
      <c r="C232" s="258"/>
      <c r="D232" s="236" t="s">
        <v>795</v>
      </c>
      <c r="E232" s="231" t="s">
        <v>646</v>
      </c>
      <c r="F232" s="231">
        <v>148.5</v>
      </c>
      <c r="G232" s="231"/>
      <c r="H232" s="231">
        <v>102</v>
      </c>
      <c r="I232" s="232">
        <v>182</v>
      </c>
      <c r="J232" s="233" t="s">
        <v>796</v>
      </c>
      <c r="K232" s="234">
        <f>H232-F232</f>
        <v>-46.5</v>
      </c>
      <c r="L232" s="235">
        <f>K232/F232</f>
        <v>-0.31313131313131315</v>
      </c>
      <c r="M232" s="231" t="s">
        <v>627</v>
      </c>
      <c r="N232" s="228">
        <v>43661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7">
        <v>117</v>
      </c>
      <c r="B233" s="218">
        <v>43335</v>
      </c>
      <c r="C233" s="218"/>
      <c r="D233" s="219" t="s">
        <v>797</v>
      </c>
      <c r="E233" s="220" t="s">
        <v>646</v>
      </c>
      <c r="F233" s="251">
        <v>285</v>
      </c>
      <c r="G233" s="220"/>
      <c r="H233" s="220">
        <v>355</v>
      </c>
      <c r="I233" s="222">
        <v>364</v>
      </c>
      <c r="J233" s="223" t="s">
        <v>798</v>
      </c>
      <c r="K233" s="224">
        <v>70</v>
      </c>
      <c r="L233" s="225">
        <v>0.24561403508771901</v>
      </c>
      <c r="M233" s="220" t="s">
        <v>614</v>
      </c>
      <c r="N233" s="226">
        <v>43455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7">
        <v>118</v>
      </c>
      <c r="B234" s="218">
        <v>43341</v>
      </c>
      <c r="C234" s="218"/>
      <c r="D234" s="219" t="s">
        <v>386</v>
      </c>
      <c r="E234" s="220" t="s">
        <v>646</v>
      </c>
      <c r="F234" s="251">
        <v>525</v>
      </c>
      <c r="G234" s="220"/>
      <c r="H234" s="220">
        <v>585</v>
      </c>
      <c r="I234" s="222">
        <v>635</v>
      </c>
      <c r="J234" s="223" t="s">
        <v>799</v>
      </c>
      <c r="K234" s="224">
        <f t="shared" ref="K234:K251" si="78">H234-F234</f>
        <v>60</v>
      </c>
      <c r="L234" s="225">
        <f t="shared" ref="L234:L251" si="79">K234/F234</f>
        <v>0.11428571428571428</v>
      </c>
      <c r="M234" s="220" t="s">
        <v>614</v>
      </c>
      <c r="N234" s="226">
        <v>43662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7">
        <v>119</v>
      </c>
      <c r="B235" s="218">
        <v>43395</v>
      </c>
      <c r="C235" s="218"/>
      <c r="D235" s="219" t="s">
        <v>370</v>
      </c>
      <c r="E235" s="220" t="s">
        <v>646</v>
      </c>
      <c r="F235" s="251">
        <v>475</v>
      </c>
      <c r="G235" s="220"/>
      <c r="H235" s="220">
        <v>574</v>
      </c>
      <c r="I235" s="222">
        <v>570</v>
      </c>
      <c r="J235" s="223" t="s">
        <v>704</v>
      </c>
      <c r="K235" s="224">
        <f t="shared" si="78"/>
        <v>99</v>
      </c>
      <c r="L235" s="225">
        <f t="shared" si="79"/>
        <v>0.20842105263157895</v>
      </c>
      <c r="M235" s="220" t="s">
        <v>614</v>
      </c>
      <c r="N235" s="226">
        <v>43403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48">
        <v>120</v>
      </c>
      <c r="B236" s="249">
        <v>43397</v>
      </c>
      <c r="C236" s="249"/>
      <c r="D236" s="250" t="s">
        <v>393</v>
      </c>
      <c r="E236" s="251" t="s">
        <v>646</v>
      </c>
      <c r="F236" s="251">
        <v>707.5</v>
      </c>
      <c r="G236" s="251"/>
      <c r="H236" s="251">
        <v>872</v>
      </c>
      <c r="I236" s="253">
        <v>872</v>
      </c>
      <c r="J236" s="254" t="s">
        <v>704</v>
      </c>
      <c r="K236" s="224">
        <f t="shared" si="78"/>
        <v>164.5</v>
      </c>
      <c r="L236" s="255">
        <f t="shared" si="79"/>
        <v>0.23250883392226149</v>
      </c>
      <c r="M236" s="251" t="s">
        <v>614</v>
      </c>
      <c r="N236" s="256">
        <v>43482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48">
        <v>121</v>
      </c>
      <c r="B237" s="249">
        <v>43398</v>
      </c>
      <c r="C237" s="249"/>
      <c r="D237" s="250" t="s">
        <v>800</v>
      </c>
      <c r="E237" s="251" t="s">
        <v>646</v>
      </c>
      <c r="F237" s="251">
        <v>162</v>
      </c>
      <c r="G237" s="251"/>
      <c r="H237" s="251">
        <v>204</v>
      </c>
      <c r="I237" s="253">
        <v>209</v>
      </c>
      <c r="J237" s="254" t="s">
        <v>801</v>
      </c>
      <c r="K237" s="224">
        <f t="shared" si="78"/>
        <v>42</v>
      </c>
      <c r="L237" s="255">
        <f t="shared" si="79"/>
        <v>0.25925925925925924</v>
      </c>
      <c r="M237" s="251" t="s">
        <v>614</v>
      </c>
      <c r="N237" s="256">
        <v>43539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48">
        <v>122</v>
      </c>
      <c r="B238" s="249">
        <v>43399</v>
      </c>
      <c r="C238" s="249"/>
      <c r="D238" s="250" t="s">
        <v>496</v>
      </c>
      <c r="E238" s="251" t="s">
        <v>646</v>
      </c>
      <c r="F238" s="251">
        <v>240</v>
      </c>
      <c r="G238" s="251"/>
      <c r="H238" s="251">
        <v>297</v>
      </c>
      <c r="I238" s="253">
        <v>297</v>
      </c>
      <c r="J238" s="254" t="s">
        <v>704</v>
      </c>
      <c r="K238" s="260">
        <f t="shared" si="78"/>
        <v>57</v>
      </c>
      <c r="L238" s="255">
        <f t="shared" si="79"/>
        <v>0.23749999999999999</v>
      </c>
      <c r="M238" s="251" t="s">
        <v>614</v>
      </c>
      <c r="N238" s="256">
        <v>43417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7">
        <v>123</v>
      </c>
      <c r="B239" s="218">
        <v>43439</v>
      </c>
      <c r="C239" s="218"/>
      <c r="D239" s="219" t="s">
        <v>802</v>
      </c>
      <c r="E239" s="220" t="s">
        <v>646</v>
      </c>
      <c r="F239" s="220">
        <v>202.5</v>
      </c>
      <c r="G239" s="220"/>
      <c r="H239" s="220">
        <v>255</v>
      </c>
      <c r="I239" s="222">
        <v>252</v>
      </c>
      <c r="J239" s="223" t="s">
        <v>704</v>
      </c>
      <c r="K239" s="224">
        <f t="shared" si="78"/>
        <v>52.5</v>
      </c>
      <c r="L239" s="225">
        <f t="shared" si="79"/>
        <v>0.25925925925925924</v>
      </c>
      <c r="M239" s="220" t="s">
        <v>614</v>
      </c>
      <c r="N239" s="226">
        <v>43542</v>
      </c>
      <c r="O239" s="1"/>
      <c r="P239" s="1"/>
      <c r="Q239" s="1"/>
      <c r="R239" s="6" t="s">
        <v>803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48">
        <v>124</v>
      </c>
      <c r="B240" s="249">
        <v>43465</v>
      </c>
      <c r="C240" s="218"/>
      <c r="D240" s="250" t="s">
        <v>426</v>
      </c>
      <c r="E240" s="251" t="s">
        <v>646</v>
      </c>
      <c r="F240" s="251">
        <v>710</v>
      </c>
      <c r="G240" s="251"/>
      <c r="H240" s="251">
        <v>866</v>
      </c>
      <c r="I240" s="253">
        <v>866</v>
      </c>
      <c r="J240" s="254" t="s">
        <v>704</v>
      </c>
      <c r="K240" s="224">
        <f t="shared" si="78"/>
        <v>156</v>
      </c>
      <c r="L240" s="225">
        <f t="shared" si="79"/>
        <v>0.21971830985915494</v>
      </c>
      <c r="M240" s="220" t="s">
        <v>614</v>
      </c>
      <c r="N240" s="226">
        <v>43553</v>
      </c>
      <c r="O240" s="1"/>
      <c r="P240" s="1"/>
      <c r="Q240" s="1"/>
      <c r="R240" s="6" t="s">
        <v>803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48">
        <v>125</v>
      </c>
      <c r="B241" s="249">
        <v>43522</v>
      </c>
      <c r="C241" s="249"/>
      <c r="D241" s="250" t="s">
        <v>154</v>
      </c>
      <c r="E241" s="251" t="s">
        <v>646</v>
      </c>
      <c r="F241" s="251">
        <v>337.25</v>
      </c>
      <c r="G241" s="251"/>
      <c r="H241" s="251">
        <v>398.5</v>
      </c>
      <c r="I241" s="253">
        <v>411</v>
      </c>
      <c r="J241" s="223" t="s">
        <v>804</v>
      </c>
      <c r="K241" s="224">
        <f t="shared" si="78"/>
        <v>61.25</v>
      </c>
      <c r="L241" s="225">
        <f t="shared" si="79"/>
        <v>0.1816160118606375</v>
      </c>
      <c r="M241" s="220" t="s">
        <v>614</v>
      </c>
      <c r="N241" s="226">
        <v>43760</v>
      </c>
      <c r="O241" s="1"/>
      <c r="P241" s="1"/>
      <c r="Q241" s="1"/>
      <c r="R241" s="6" t="s">
        <v>803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61">
        <v>126</v>
      </c>
      <c r="B242" s="262">
        <v>43559</v>
      </c>
      <c r="C242" s="262"/>
      <c r="D242" s="263" t="s">
        <v>805</v>
      </c>
      <c r="E242" s="264" t="s">
        <v>646</v>
      </c>
      <c r="F242" s="264">
        <v>130</v>
      </c>
      <c r="G242" s="264"/>
      <c r="H242" s="264">
        <v>65</v>
      </c>
      <c r="I242" s="265">
        <v>158</v>
      </c>
      <c r="J242" s="233" t="s">
        <v>806</v>
      </c>
      <c r="K242" s="234">
        <f t="shared" si="78"/>
        <v>-65</v>
      </c>
      <c r="L242" s="235">
        <f t="shared" si="79"/>
        <v>-0.5</v>
      </c>
      <c r="M242" s="231" t="s">
        <v>627</v>
      </c>
      <c r="N242" s="228">
        <v>43726</v>
      </c>
      <c r="O242" s="1"/>
      <c r="P242" s="1"/>
      <c r="Q242" s="1"/>
      <c r="R242" s="6" t="s">
        <v>807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48">
        <v>127</v>
      </c>
      <c r="B243" s="249">
        <v>43017</v>
      </c>
      <c r="C243" s="249"/>
      <c r="D243" s="250" t="s">
        <v>187</v>
      </c>
      <c r="E243" s="251" t="s">
        <v>646</v>
      </c>
      <c r="F243" s="251">
        <v>141.5</v>
      </c>
      <c r="G243" s="251"/>
      <c r="H243" s="251">
        <v>183.5</v>
      </c>
      <c r="I243" s="253">
        <v>210</v>
      </c>
      <c r="J243" s="223" t="s">
        <v>801</v>
      </c>
      <c r="K243" s="224">
        <f t="shared" si="78"/>
        <v>42</v>
      </c>
      <c r="L243" s="225">
        <f t="shared" si="79"/>
        <v>0.29681978798586572</v>
      </c>
      <c r="M243" s="220" t="s">
        <v>614</v>
      </c>
      <c r="N243" s="226">
        <v>43042</v>
      </c>
      <c r="O243" s="1"/>
      <c r="P243" s="1"/>
      <c r="Q243" s="1"/>
      <c r="R243" s="6" t="s">
        <v>807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61">
        <v>128</v>
      </c>
      <c r="B244" s="262">
        <v>43074</v>
      </c>
      <c r="C244" s="262"/>
      <c r="D244" s="263" t="s">
        <v>808</v>
      </c>
      <c r="E244" s="264" t="s">
        <v>646</v>
      </c>
      <c r="F244" s="259">
        <v>172</v>
      </c>
      <c r="G244" s="264"/>
      <c r="H244" s="264">
        <v>155.25</v>
      </c>
      <c r="I244" s="265">
        <v>230</v>
      </c>
      <c r="J244" s="233" t="s">
        <v>809</v>
      </c>
      <c r="K244" s="234">
        <f t="shared" si="78"/>
        <v>-16.75</v>
      </c>
      <c r="L244" s="235">
        <f t="shared" si="79"/>
        <v>-9.7383720930232565E-2</v>
      </c>
      <c r="M244" s="231" t="s">
        <v>627</v>
      </c>
      <c r="N244" s="228">
        <v>43787</v>
      </c>
      <c r="O244" s="1"/>
      <c r="P244" s="1"/>
      <c r="Q244" s="1"/>
      <c r="R244" s="6" t="s">
        <v>807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48">
        <v>129</v>
      </c>
      <c r="B245" s="249">
        <v>43398</v>
      </c>
      <c r="C245" s="249"/>
      <c r="D245" s="250" t="s">
        <v>109</v>
      </c>
      <c r="E245" s="251" t="s">
        <v>646</v>
      </c>
      <c r="F245" s="251">
        <v>698.5</v>
      </c>
      <c r="G245" s="251"/>
      <c r="H245" s="251">
        <v>890</v>
      </c>
      <c r="I245" s="253">
        <v>890</v>
      </c>
      <c r="J245" s="223" t="s">
        <v>810</v>
      </c>
      <c r="K245" s="224">
        <f t="shared" si="78"/>
        <v>191.5</v>
      </c>
      <c r="L245" s="225">
        <f t="shared" si="79"/>
        <v>0.27415891195418757</v>
      </c>
      <c r="M245" s="220" t="s">
        <v>614</v>
      </c>
      <c r="N245" s="226">
        <v>44328</v>
      </c>
      <c r="O245" s="1"/>
      <c r="P245" s="1"/>
      <c r="Q245" s="1"/>
      <c r="R245" s="6" t="s">
        <v>803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48">
        <v>130</v>
      </c>
      <c r="B246" s="249">
        <v>42877</v>
      </c>
      <c r="C246" s="249"/>
      <c r="D246" s="250" t="s">
        <v>385</v>
      </c>
      <c r="E246" s="251" t="s">
        <v>646</v>
      </c>
      <c r="F246" s="251">
        <v>127.6</v>
      </c>
      <c r="G246" s="251"/>
      <c r="H246" s="251">
        <v>138</v>
      </c>
      <c r="I246" s="253">
        <v>190</v>
      </c>
      <c r="J246" s="223" t="s">
        <v>811</v>
      </c>
      <c r="K246" s="224">
        <f t="shared" si="78"/>
        <v>10.400000000000006</v>
      </c>
      <c r="L246" s="225">
        <f t="shared" si="79"/>
        <v>8.1504702194357417E-2</v>
      </c>
      <c r="M246" s="220" t="s">
        <v>614</v>
      </c>
      <c r="N246" s="226">
        <v>43774</v>
      </c>
      <c r="O246" s="1"/>
      <c r="P246" s="1"/>
      <c r="Q246" s="1"/>
      <c r="R246" s="6" t="s">
        <v>807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48">
        <v>131</v>
      </c>
      <c r="B247" s="249">
        <v>43158</v>
      </c>
      <c r="C247" s="249"/>
      <c r="D247" s="250" t="s">
        <v>812</v>
      </c>
      <c r="E247" s="251" t="s">
        <v>646</v>
      </c>
      <c r="F247" s="251">
        <v>317</v>
      </c>
      <c r="G247" s="251"/>
      <c r="H247" s="251">
        <v>382.5</v>
      </c>
      <c r="I247" s="253">
        <v>398</v>
      </c>
      <c r="J247" s="223" t="s">
        <v>813</v>
      </c>
      <c r="K247" s="224">
        <f t="shared" si="78"/>
        <v>65.5</v>
      </c>
      <c r="L247" s="225">
        <f t="shared" si="79"/>
        <v>0.20662460567823343</v>
      </c>
      <c r="M247" s="220" t="s">
        <v>614</v>
      </c>
      <c r="N247" s="226">
        <v>44238</v>
      </c>
      <c r="O247" s="1"/>
      <c r="P247" s="1"/>
      <c r="Q247" s="1"/>
      <c r="R247" s="6" t="s">
        <v>807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61">
        <v>132</v>
      </c>
      <c r="B248" s="262">
        <v>43164</v>
      </c>
      <c r="C248" s="262"/>
      <c r="D248" s="263" t="s">
        <v>146</v>
      </c>
      <c r="E248" s="264" t="s">
        <v>646</v>
      </c>
      <c r="F248" s="259">
        <f>510-14.4</f>
        <v>495.6</v>
      </c>
      <c r="G248" s="264"/>
      <c r="H248" s="264">
        <v>350</v>
      </c>
      <c r="I248" s="265">
        <v>672</v>
      </c>
      <c r="J248" s="233" t="s">
        <v>814</v>
      </c>
      <c r="K248" s="234">
        <f t="shared" si="78"/>
        <v>-145.60000000000002</v>
      </c>
      <c r="L248" s="235">
        <f t="shared" si="79"/>
        <v>-0.29378531073446329</v>
      </c>
      <c r="M248" s="231" t="s">
        <v>627</v>
      </c>
      <c r="N248" s="228">
        <v>43887</v>
      </c>
      <c r="O248" s="1"/>
      <c r="P248" s="1"/>
      <c r="Q248" s="1"/>
      <c r="R248" s="6" t="s">
        <v>803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61">
        <v>133</v>
      </c>
      <c r="B249" s="262">
        <v>43237</v>
      </c>
      <c r="C249" s="262"/>
      <c r="D249" s="263" t="s">
        <v>488</v>
      </c>
      <c r="E249" s="264" t="s">
        <v>646</v>
      </c>
      <c r="F249" s="259">
        <v>230.3</v>
      </c>
      <c r="G249" s="264"/>
      <c r="H249" s="264">
        <v>102.5</v>
      </c>
      <c r="I249" s="265">
        <v>348</v>
      </c>
      <c r="J249" s="233" t="s">
        <v>815</v>
      </c>
      <c r="K249" s="234">
        <f t="shared" si="78"/>
        <v>-127.80000000000001</v>
      </c>
      <c r="L249" s="235">
        <f t="shared" si="79"/>
        <v>-0.55492835432045162</v>
      </c>
      <c r="M249" s="231" t="s">
        <v>627</v>
      </c>
      <c r="N249" s="228">
        <v>43896</v>
      </c>
      <c r="O249" s="1"/>
      <c r="P249" s="1"/>
      <c r="Q249" s="1"/>
      <c r="R249" s="6" t="s">
        <v>803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48">
        <v>134</v>
      </c>
      <c r="B250" s="249">
        <v>43258</v>
      </c>
      <c r="C250" s="249"/>
      <c r="D250" s="250" t="s">
        <v>450</v>
      </c>
      <c r="E250" s="251" t="s">
        <v>646</v>
      </c>
      <c r="F250" s="251">
        <f>342.5-5.1</f>
        <v>337.4</v>
      </c>
      <c r="G250" s="251"/>
      <c r="H250" s="251">
        <v>412.5</v>
      </c>
      <c r="I250" s="253">
        <v>439</v>
      </c>
      <c r="J250" s="223" t="s">
        <v>816</v>
      </c>
      <c r="K250" s="224">
        <f t="shared" si="78"/>
        <v>75.100000000000023</v>
      </c>
      <c r="L250" s="225">
        <f t="shared" si="79"/>
        <v>0.22258446947243635</v>
      </c>
      <c r="M250" s="220" t="s">
        <v>614</v>
      </c>
      <c r="N250" s="226">
        <v>44230</v>
      </c>
      <c r="O250" s="1"/>
      <c r="P250" s="1"/>
      <c r="Q250" s="1"/>
      <c r="R250" s="6" t="s">
        <v>807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42">
        <v>135</v>
      </c>
      <c r="B251" s="241">
        <v>43285</v>
      </c>
      <c r="C251" s="241"/>
      <c r="D251" s="242" t="s">
        <v>56</v>
      </c>
      <c r="E251" s="243" t="s">
        <v>646</v>
      </c>
      <c r="F251" s="243">
        <f>127.5-5.53</f>
        <v>121.97</v>
      </c>
      <c r="G251" s="244"/>
      <c r="H251" s="244">
        <v>122.5</v>
      </c>
      <c r="I251" s="244">
        <v>170</v>
      </c>
      <c r="J251" s="245" t="s">
        <v>942</v>
      </c>
      <c r="K251" s="246">
        <f t="shared" si="78"/>
        <v>0.53000000000000114</v>
      </c>
      <c r="L251" s="247">
        <f t="shared" si="79"/>
        <v>4.3453308190538747E-3</v>
      </c>
      <c r="M251" s="243" t="s">
        <v>737</v>
      </c>
      <c r="N251" s="241">
        <v>44431</v>
      </c>
      <c r="O251" s="1"/>
      <c r="P251" s="1"/>
      <c r="Q251" s="1"/>
      <c r="R251" s="6" t="s">
        <v>803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61">
        <v>136</v>
      </c>
      <c r="B252" s="262">
        <v>43294</v>
      </c>
      <c r="C252" s="262"/>
      <c r="D252" s="263" t="s">
        <v>372</v>
      </c>
      <c r="E252" s="264" t="s">
        <v>646</v>
      </c>
      <c r="F252" s="259">
        <v>46.5</v>
      </c>
      <c r="G252" s="264"/>
      <c r="H252" s="264">
        <v>17</v>
      </c>
      <c r="I252" s="265">
        <v>59</v>
      </c>
      <c r="J252" s="233" t="s">
        <v>817</v>
      </c>
      <c r="K252" s="234">
        <f t="shared" ref="K252:K260" si="80">H252-F252</f>
        <v>-29.5</v>
      </c>
      <c r="L252" s="235">
        <f t="shared" ref="L252:L260" si="81">K252/F252</f>
        <v>-0.63440860215053763</v>
      </c>
      <c r="M252" s="231" t="s">
        <v>627</v>
      </c>
      <c r="N252" s="228">
        <v>43887</v>
      </c>
      <c r="O252" s="1"/>
      <c r="P252" s="1"/>
      <c r="Q252" s="1"/>
      <c r="R252" s="6" t="s">
        <v>803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48">
        <v>137</v>
      </c>
      <c r="B253" s="249">
        <v>43396</v>
      </c>
      <c r="C253" s="249"/>
      <c r="D253" s="250" t="s">
        <v>428</v>
      </c>
      <c r="E253" s="251" t="s">
        <v>646</v>
      </c>
      <c r="F253" s="251">
        <v>156.5</v>
      </c>
      <c r="G253" s="251"/>
      <c r="H253" s="251">
        <v>207.5</v>
      </c>
      <c r="I253" s="253">
        <v>191</v>
      </c>
      <c r="J253" s="223" t="s">
        <v>704</v>
      </c>
      <c r="K253" s="224">
        <f t="shared" si="80"/>
        <v>51</v>
      </c>
      <c r="L253" s="225">
        <f t="shared" si="81"/>
        <v>0.32587859424920129</v>
      </c>
      <c r="M253" s="220" t="s">
        <v>614</v>
      </c>
      <c r="N253" s="226">
        <v>44369</v>
      </c>
      <c r="O253" s="1"/>
      <c r="P253" s="1"/>
      <c r="Q253" s="1"/>
      <c r="R253" s="6" t="s">
        <v>803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48">
        <v>138</v>
      </c>
      <c r="B254" s="249">
        <v>43439</v>
      </c>
      <c r="C254" s="249"/>
      <c r="D254" s="250" t="s">
        <v>332</v>
      </c>
      <c r="E254" s="251" t="s">
        <v>646</v>
      </c>
      <c r="F254" s="251">
        <v>259.5</v>
      </c>
      <c r="G254" s="251"/>
      <c r="H254" s="251">
        <v>320</v>
      </c>
      <c r="I254" s="253">
        <v>320</v>
      </c>
      <c r="J254" s="223" t="s">
        <v>704</v>
      </c>
      <c r="K254" s="224">
        <f t="shared" si="80"/>
        <v>60.5</v>
      </c>
      <c r="L254" s="225">
        <f t="shared" si="81"/>
        <v>0.23314065510597304</v>
      </c>
      <c r="M254" s="220" t="s">
        <v>614</v>
      </c>
      <c r="N254" s="226">
        <v>44323</v>
      </c>
      <c r="O254" s="1"/>
      <c r="P254" s="1"/>
      <c r="Q254" s="1"/>
      <c r="R254" s="6" t="s">
        <v>803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61">
        <v>139</v>
      </c>
      <c r="B255" s="262">
        <v>43439</v>
      </c>
      <c r="C255" s="262"/>
      <c r="D255" s="263" t="s">
        <v>818</v>
      </c>
      <c r="E255" s="264" t="s">
        <v>646</v>
      </c>
      <c r="F255" s="264">
        <v>715</v>
      </c>
      <c r="G255" s="264"/>
      <c r="H255" s="264">
        <v>445</v>
      </c>
      <c r="I255" s="265">
        <v>840</v>
      </c>
      <c r="J255" s="233" t="s">
        <v>819</v>
      </c>
      <c r="K255" s="234">
        <f t="shared" si="80"/>
        <v>-270</v>
      </c>
      <c r="L255" s="235">
        <f t="shared" si="81"/>
        <v>-0.3776223776223776</v>
      </c>
      <c r="M255" s="231" t="s">
        <v>627</v>
      </c>
      <c r="N255" s="228">
        <v>43800</v>
      </c>
      <c r="O255" s="1"/>
      <c r="P255" s="1"/>
      <c r="Q255" s="1"/>
      <c r="R255" s="6" t="s">
        <v>803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48">
        <v>140</v>
      </c>
      <c r="B256" s="249">
        <v>43469</v>
      </c>
      <c r="C256" s="249"/>
      <c r="D256" s="250" t="s">
        <v>159</v>
      </c>
      <c r="E256" s="251" t="s">
        <v>646</v>
      </c>
      <c r="F256" s="251">
        <v>875</v>
      </c>
      <c r="G256" s="251"/>
      <c r="H256" s="251">
        <v>1165</v>
      </c>
      <c r="I256" s="253">
        <v>1185</v>
      </c>
      <c r="J256" s="223" t="s">
        <v>820</v>
      </c>
      <c r="K256" s="224">
        <f t="shared" si="80"/>
        <v>290</v>
      </c>
      <c r="L256" s="225">
        <f t="shared" si="81"/>
        <v>0.33142857142857141</v>
      </c>
      <c r="M256" s="220" t="s">
        <v>614</v>
      </c>
      <c r="N256" s="226">
        <v>43847</v>
      </c>
      <c r="O256" s="1"/>
      <c r="P256" s="1"/>
      <c r="Q256" s="1"/>
      <c r="R256" s="6" t="s">
        <v>803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48">
        <v>141</v>
      </c>
      <c r="B257" s="249">
        <v>43559</v>
      </c>
      <c r="C257" s="249"/>
      <c r="D257" s="250" t="s">
        <v>348</v>
      </c>
      <c r="E257" s="251" t="s">
        <v>646</v>
      </c>
      <c r="F257" s="251">
        <f>387-14.63</f>
        <v>372.37</v>
      </c>
      <c r="G257" s="251"/>
      <c r="H257" s="251">
        <v>490</v>
      </c>
      <c r="I257" s="253">
        <v>490</v>
      </c>
      <c r="J257" s="223" t="s">
        <v>704</v>
      </c>
      <c r="K257" s="224">
        <f t="shared" si="80"/>
        <v>117.63</v>
      </c>
      <c r="L257" s="225">
        <f t="shared" si="81"/>
        <v>0.31589548030185027</v>
      </c>
      <c r="M257" s="220" t="s">
        <v>614</v>
      </c>
      <c r="N257" s="226">
        <v>43850</v>
      </c>
      <c r="O257" s="1"/>
      <c r="P257" s="1"/>
      <c r="Q257" s="1"/>
      <c r="R257" s="6" t="s">
        <v>803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61">
        <v>142</v>
      </c>
      <c r="B258" s="262">
        <v>43578</v>
      </c>
      <c r="C258" s="262"/>
      <c r="D258" s="263" t="s">
        <v>821</v>
      </c>
      <c r="E258" s="264" t="s">
        <v>616</v>
      </c>
      <c r="F258" s="264">
        <v>220</v>
      </c>
      <c r="G258" s="264"/>
      <c r="H258" s="264">
        <v>127.5</v>
      </c>
      <c r="I258" s="265">
        <v>284</v>
      </c>
      <c r="J258" s="233" t="s">
        <v>822</v>
      </c>
      <c r="K258" s="234">
        <f t="shared" si="80"/>
        <v>-92.5</v>
      </c>
      <c r="L258" s="235">
        <f t="shared" si="81"/>
        <v>-0.42045454545454547</v>
      </c>
      <c r="M258" s="231" t="s">
        <v>627</v>
      </c>
      <c r="N258" s="228">
        <v>43896</v>
      </c>
      <c r="O258" s="1"/>
      <c r="P258" s="1"/>
      <c r="Q258" s="1"/>
      <c r="R258" s="6" t="s">
        <v>803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48">
        <v>143</v>
      </c>
      <c r="B259" s="249">
        <v>43622</v>
      </c>
      <c r="C259" s="249"/>
      <c r="D259" s="250" t="s">
        <v>497</v>
      </c>
      <c r="E259" s="251" t="s">
        <v>616</v>
      </c>
      <c r="F259" s="251">
        <v>332.8</v>
      </c>
      <c r="G259" s="251"/>
      <c r="H259" s="251">
        <v>405</v>
      </c>
      <c r="I259" s="253">
        <v>419</v>
      </c>
      <c r="J259" s="223" t="s">
        <v>823</v>
      </c>
      <c r="K259" s="224">
        <f t="shared" si="80"/>
        <v>72.199999999999989</v>
      </c>
      <c r="L259" s="225">
        <f t="shared" si="81"/>
        <v>0.21694711538461534</v>
      </c>
      <c r="M259" s="220" t="s">
        <v>614</v>
      </c>
      <c r="N259" s="226">
        <v>43860</v>
      </c>
      <c r="O259" s="1"/>
      <c r="P259" s="1"/>
      <c r="Q259" s="1"/>
      <c r="R259" s="6" t="s">
        <v>807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42">
        <v>144</v>
      </c>
      <c r="B260" s="241">
        <v>43641</v>
      </c>
      <c r="C260" s="241"/>
      <c r="D260" s="242" t="s">
        <v>152</v>
      </c>
      <c r="E260" s="243" t="s">
        <v>646</v>
      </c>
      <c r="F260" s="243">
        <v>386</v>
      </c>
      <c r="G260" s="244"/>
      <c r="H260" s="244">
        <v>395</v>
      </c>
      <c r="I260" s="244">
        <v>452</v>
      </c>
      <c r="J260" s="245" t="s">
        <v>824</v>
      </c>
      <c r="K260" s="246">
        <f t="shared" si="80"/>
        <v>9</v>
      </c>
      <c r="L260" s="247">
        <f t="shared" si="81"/>
        <v>2.3316062176165803E-2</v>
      </c>
      <c r="M260" s="243" t="s">
        <v>737</v>
      </c>
      <c r="N260" s="241">
        <v>43868</v>
      </c>
      <c r="O260" s="1"/>
      <c r="P260" s="1"/>
      <c r="Q260" s="1"/>
      <c r="R260" s="6" t="s">
        <v>807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42">
        <v>145</v>
      </c>
      <c r="B261" s="241">
        <v>43707</v>
      </c>
      <c r="C261" s="241"/>
      <c r="D261" s="242" t="s">
        <v>132</v>
      </c>
      <c r="E261" s="243" t="s">
        <v>646</v>
      </c>
      <c r="F261" s="243">
        <v>137.5</v>
      </c>
      <c r="G261" s="244"/>
      <c r="H261" s="244">
        <v>138.5</v>
      </c>
      <c r="I261" s="244">
        <v>190</v>
      </c>
      <c r="J261" s="245" t="s">
        <v>860</v>
      </c>
      <c r="K261" s="246">
        <f t="shared" ref="K261" si="82">H261-F261</f>
        <v>1</v>
      </c>
      <c r="L261" s="247">
        <f t="shared" ref="L261" si="83">K261/F261</f>
        <v>7.2727272727272727E-3</v>
      </c>
      <c r="M261" s="243" t="s">
        <v>737</v>
      </c>
      <c r="N261" s="241">
        <v>44432</v>
      </c>
      <c r="O261" s="1"/>
      <c r="P261" s="1"/>
      <c r="Q261" s="1"/>
      <c r="R261" s="6" t="s">
        <v>803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48">
        <v>146</v>
      </c>
      <c r="B262" s="249">
        <v>43731</v>
      </c>
      <c r="C262" s="249"/>
      <c r="D262" s="250" t="s">
        <v>441</v>
      </c>
      <c r="E262" s="251" t="s">
        <v>646</v>
      </c>
      <c r="F262" s="251">
        <v>235</v>
      </c>
      <c r="G262" s="251"/>
      <c r="H262" s="251">
        <v>295</v>
      </c>
      <c r="I262" s="253">
        <v>296</v>
      </c>
      <c r="J262" s="223" t="s">
        <v>825</v>
      </c>
      <c r="K262" s="224">
        <f t="shared" ref="K262:K267" si="84">H262-F262</f>
        <v>60</v>
      </c>
      <c r="L262" s="225">
        <f t="shared" ref="L262:L267" si="85">K262/F262</f>
        <v>0.25531914893617019</v>
      </c>
      <c r="M262" s="220" t="s">
        <v>614</v>
      </c>
      <c r="N262" s="226">
        <v>43844</v>
      </c>
      <c r="O262" s="1"/>
      <c r="P262" s="1"/>
      <c r="Q262" s="1"/>
      <c r="R262" s="6" t="s">
        <v>807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48">
        <v>147</v>
      </c>
      <c r="B263" s="249">
        <v>43752</v>
      </c>
      <c r="C263" s="249"/>
      <c r="D263" s="250" t="s">
        <v>826</v>
      </c>
      <c r="E263" s="251" t="s">
        <v>646</v>
      </c>
      <c r="F263" s="251">
        <v>277.5</v>
      </c>
      <c r="G263" s="251"/>
      <c r="H263" s="251">
        <v>333</v>
      </c>
      <c r="I263" s="253">
        <v>333</v>
      </c>
      <c r="J263" s="223" t="s">
        <v>827</v>
      </c>
      <c r="K263" s="224">
        <f t="shared" si="84"/>
        <v>55.5</v>
      </c>
      <c r="L263" s="225">
        <f t="shared" si="85"/>
        <v>0.2</v>
      </c>
      <c r="M263" s="220" t="s">
        <v>614</v>
      </c>
      <c r="N263" s="226">
        <v>43846</v>
      </c>
      <c r="O263" s="1"/>
      <c r="P263" s="1"/>
      <c r="Q263" s="1"/>
      <c r="R263" s="6" t="s">
        <v>803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48">
        <v>148</v>
      </c>
      <c r="B264" s="249">
        <v>43752</v>
      </c>
      <c r="C264" s="249"/>
      <c r="D264" s="250" t="s">
        <v>828</v>
      </c>
      <c r="E264" s="251" t="s">
        <v>646</v>
      </c>
      <c r="F264" s="251">
        <v>930</v>
      </c>
      <c r="G264" s="251"/>
      <c r="H264" s="251">
        <v>1165</v>
      </c>
      <c r="I264" s="253">
        <v>1200</v>
      </c>
      <c r="J264" s="223" t="s">
        <v>829</v>
      </c>
      <c r="K264" s="224">
        <f t="shared" si="84"/>
        <v>235</v>
      </c>
      <c r="L264" s="225">
        <f t="shared" si="85"/>
        <v>0.25268817204301075</v>
      </c>
      <c r="M264" s="220" t="s">
        <v>614</v>
      </c>
      <c r="N264" s="226">
        <v>43847</v>
      </c>
      <c r="O264" s="1"/>
      <c r="P264" s="1"/>
      <c r="Q264" s="1"/>
      <c r="R264" s="6" t="s">
        <v>807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48">
        <v>149</v>
      </c>
      <c r="B265" s="249">
        <v>43753</v>
      </c>
      <c r="C265" s="249"/>
      <c r="D265" s="250" t="s">
        <v>830</v>
      </c>
      <c r="E265" s="251" t="s">
        <v>646</v>
      </c>
      <c r="F265" s="221">
        <v>111</v>
      </c>
      <c r="G265" s="251"/>
      <c r="H265" s="251">
        <v>141</v>
      </c>
      <c r="I265" s="253">
        <v>141</v>
      </c>
      <c r="J265" s="223" t="s">
        <v>630</v>
      </c>
      <c r="K265" s="224">
        <f t="shared" si="84"/>
        <v>30</v>
      </c>
      <c r="L265" s="225">
        <f t="shared" si="85"/>
        <v>0.27027027027027029</v>
      </c>
      <c r="M265" s="220" t="s">
        <v>614</v>
      </c>
      <c r="N265" s="226">
        <v>44328</v>
      </c>
      <c r="O265" s="1"/>
      <c r="P265" s="1"/>
      <c r="Q265" s="1"/>
      <c r="R265" s="6" t="s">
        <v>807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48">
        <v>150</v>
      </c>
      <c r="B266" s="249">
        <v>43753</v>
      </c>
      <c r="C266" s="249"/>
      <c r="D266" s="250" t="s">
        <v>831</v>
      </c>
      <c r="E266" s="251" t="s">
        <v>646</v>
      </c>
      <c r="F266" s="221">
        <v>296</v>
      </c>
      <c r="G266" s="251"/>
      <c r="H266" s="251">
        <v>370</v>
      </c>
      <c r="I266" s="253">
        <v>370</v>
      </c>
      <c r="J266" s="223" t="s">
        <v>704</v>
      </c>
      <c r="K266" s="224">
        <f t="shared" si="84"/>
        <v>74</v>
      </c>
      <c r="L266" s="225">
        <f t="shared" si="85"/>
        <v>0.25</v>
      </c>
      <c r="M266" s="220" t="s">
        <v>614</v>
      </c>
      <c r="N266" s="226">
        <v>43853</v>
      </c>
      <c r="O266" s="1"/>
      <c r="P266" s="1"/>
      <c r="Q266" s="1"/>
      <c r="R266" s="6" t="s">
        <v>807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48">
        <v>151</v>
      </c>
      <c r="B267" s="249">
        <v>43754</v>
      </c>
      <c r="C267" s="249"/>
      <c r="D267" s="250" t="s">
        <v>832</v>
      </c>
      <c r="E267" s="251" t="s">
        <v>646</v>
      </c>
      <c r="F267" s="221">
        <v>300</v>
      </c>
      <c r="G267" s="251"/>
      <c r="H267" s="251">
        <v>382.5</v>
      </c>
      <c r="I267" s="253">
        <v>344</v>
      </c>
      <c r="J267" s="223" t="s">
        <v>833</v>
      </c>
      <c r="K267" s="224">
        <f t="shared" si="84"/>
        <v>82.5</v>
      </c>
      <c r="L267" s="225">
        <f t="shared" si="85"/>
        <v>0.27500000000000002</v>
      </c>
      <c r="M267" s="220" t="s">
        <v>614</v>
      </c>
      <c r="N267" s="226">
        <v>44238</v>
      </c>
      <c r="O267" s="1"/>
      <c r="P267" s="1"/>
      <c r="Q267" s="1"/>
      <c r="R267" s="6" t="s">
        <v>807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67">
        <v>152</v>
      </c>
      <c r="B268" s="268">
        <v>43832</v>
      </c>
      <c r="C268" s="268"/>
      <c r="D268" s="269" t="s">
        <v>834</v>
      </c>
      <c r="E268" s="56" t="s">
        <v>646</v>
      </c>
      <c r="F268" s="270" t="s">
        <v>835</v>
      </c>
      <c r="G268" s="56"/>
      <c r="H268" s="56"/>
      <c r="I268" s="271">
        <v>590</v>
      </c>
      <c r="J268" s="266" t="s">
        <v>617</v>
      </c>
      <c r="K268" s="266"/>
      <c r="L268" s="272"/>
      <c r="M268" s="273" t="s">
        <v>617</v>
      </c>
      <c r="N268" s="274"/>
      <c r="O268" s="1"/>
      <c r="P268" s="1"/>
      <c r="Q268" s="1"/>
      <c r="R268" s="6" t="s">
        <v>807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48">
        <v>153</v>
      </c>
      <c r="B269" s="249">
        <v>43966</v>
      </c>
      <c r="C269" s="249"/>
      <c r="D269" s="250" t="s">
        <v>72</v>
      </c>
      <c r="E269" s="251" t="s">
        <v>646</v>
      </c>
      <c r="F269" s="221">
        <v>67.5</v>
      </c>
      <c r="G269" s="251"/>
      <c r="H269" s="251">
        <v>86</v>
      </c>
      <c r="I269" s="253">
        <v>86</v>
      </c>
      <c r="J269" s="223" t="s">
        <v>836</v>
      </c>
      <c r="K269" s="224">
        <f t="shared" ref="K269:K276" si="86">H269-F269</f>
        <v>18.5</v>
      </c>
      <c r="L269" s="225">
        <f t="shared" ref="L269:L276" si="87">K269/F269</f>
        <v>0.27407407407407408</v>
      </c>
      <c r="M269" s="220" t="s">
        <v>614</v>
      </c>
      <c r="N269" s="226">
        <v>44008</v>
      </c>
      <c r="O269" s="1"/>
      <c r="P269" s="1"/>
      <c r="Q269" s="1"/>
      <c r="R269" s="6" t="s">
        <v>807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48">
        <v>154</v>
      </c>
      <c r="B270" s="249">
        <v>44035</v>
      </c>
      <c r="C270" s="249"/>
      <c r="D270" s="250" t="s">
        <v>496</v>
      </c>
      <c r="E270" s="251" t="s">
        <v>646</v>
      </c>
      <c r="F270" s="221">
        <v>231</v>
      </c>
      <c r="G270" s="251"/>
      <c r="H270" s="251">
        <v>281</v>
      </c>
      <c r="I270" s="253">
        <v>281</v>
      </c>
      <c r="J270" s="223" t="s">
        <v>704</v>
      </c>
      <c r="K270" s="224">
        <f t="shared" si="86"/>
        <v>50</v>
      </c>
      <c r="L270" s="225">
        <f t="shared" si="87"/>
        <v>0.21645021645021645</v>
      </c>
      <c r="M270" s="220" t="s">
        <v>614</v>
      </c>
      <c r="N270" s="226">
        <v>44358</v>
      </c>
      <c r="O270" s="1"/>
      <c r="P270" s="1"/>
      <c r="Q270" s="1"/>
      <c r="R270" s="6" t="s">
        <v>807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48">
        <v>155</v>
      </c>
      <c r="B271" s="249">
        <v>44092</v>
      </c>
      <c r="C271" s="249"/>
      <c r="D271" s="250" t="s">
        <v>417</v>
      </c>
      <c r="E271" s="251" t="s">
        <v>646</v>
      </c>
      <c r="F271" s="251">
        <v>206</v>
      </c>
      <c r="G271" s="251"/>
      <c r="H271" s="251">
        <v>248</v>
      </c>
      <c r="I271" s="253">
        <v>248</v>
      </c>
      <c r="J271" s="223" t="s">
        <v>704</v>
      </c>
      <c r="K271" s="224">
        <f t="shared" si="86"/>
        <v>42</v>
      </c>
      <c r="L271" s="225">
        <f t="shared" si="87"/>
        <v>0.20388349514563106</v>
      </c>
      <c r="M271" s="220" t="s">
        <v>614</v>
      </c>
      <c r="N271" s="226">
        <v>44214</v>
      </c>
      <c r="O271" s="1"/>
      <c r="P271" s="1"/>
      <c r="Q271" s="1"/>
      <c r="R271" s="6" t="s">
        <v>807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48">
        <v>156</v>
      </c>
      <c r="B272" s="249">
        <v>44140</v>
      </c>
      <c r="C272" s="249"/>
      <c r="D272" s="250" t="s">
        <v>417</v>
      </c>
      <c r="E272" s="251" t="s">
        <v>646</v>
      </c>
      <c r="F272" s="251">
        <v>182.5</v>
      </c>
      <c r="G272" s="251"/>
      <c r="H272" s="251">
        <v>248</v>
      </c>
      <c r="I272" s="253">
        <v>248</v>
      </c>
      <c r="J272" s="223" t="s">
        <v>704</v>
      </c>
      <c r="K272" s="224">
        <f t="shared" si="86"/>
        <v>65.5</v>
      </c>
      <c r="L272" s="225">
        <f t="shared" si="87"/>
        <v>0.35890410958904112</v>
      </c>
      <c r="M272" s="220" t="s">
        <v>614</v>
      </c>
      <c r="N272" s="226">
        <v>44214</v>
      </c>
      <c r="O272" s="1"/>
      <c r="P272" s="1"/>
      <c r="Q272" s="1"/>
      <c r="R272" s="6" t="s">
        <v>807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48">
        <v>157</v>
      </c>
      <c r="B273" s="249">
        <v>44140</v>
      </c>
      <c r="C273" s="249"/>
      <c r="D273" s="250" t="s">
        <v>332</v>
      </c>
      <c r="E273" s="251" t="s">
        <v>646</v>
      </c>
      <c r="F273" s="251">
        <v>247.5</v>
      </c>
      <c r="G273" s="251"/>
      <c r="H273" s="251">
        <v>320</v>
      </c>
      <c r="I273" s="253">
        <v>320</v>
      </c>
      <c r="J273" s="223" t="s">
        <v>704</v>
      </c>
      <c r="K273" s="224">
        <f t="shared" si="86"/>
        <v>72.5</v>
      </c>
      <c r="L273" s="225">
        <f t="shared" si="87"/>
        <v>0.29292929292929293</v>
      </c>
      <c r="M273" s="220" t="s">
        <v>614</v>
      </c>
      <c r="N273" s="226">
        <v>44323</v>
      </c>
      <c r="O273" s="1"/>
      <c r="P273" s="1"/>
      <c r="Q273" s="1"/>
      <c r="R273" s="6" t="s">
        <v>807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48">
        <v>158</v>
      </c>
      <c r="B274" s="249">
        <v>44140</v>
      </c>
      <c r="C274" s="249"/>
      <c r="D274" s="250" t="s">
        <v>273</v>
      </c>
      <c r="E274" s="251" t="s">
        <v>646</v>
      </c>
      <c r="F274" s="221">
        <v>925</v>
      </c>
      <c r="G274" s="251"/>
      <c r="H274" s="251">
        <v>1095</v>
      </c>
      <c r="I274" s="253">
        <v>1093</v>
      </c>
      <c r="J274" s="223" t="s">
        <v>837</v>
      </c>
      <c r="K274" s="224">
        <f t="shared" si="86"/>
        <v>170</v>
      </c>
      <c r="L274" s="225">
        <f t="shared" si="87"/>
        <v>0.18378378378378379</v>
      </c>
      <c r="M274" s="220" t="s">
        <v>614</v>
      </c>
      <c r="N274" s="226">
        <v>44201</v>
      </c>
      <c r="O274" s="1"/>
      <c r="P274" s="1"/>
      <c r="Q274" s="1"/>
      <c r="R274" s="6" t="s">
        <v>807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48">
        <v>159</v>
      </c>
      <c r="B275" s="249">
        <v>44140</v>
      </c>
      <c r="C275" s="249"/>
      <c r="D275" s="250" t="s">
        <v>348</v>
      </c>
      <c r="E275" s="251" t="s">
        <v>646</v>
      </c>
      <c r="F275" s="221">
        <v>332.5</v>
      </c>
      <c r="G275" s="251"/>
      <c r="H275" s="251">
        <v>393</v>
      </c>
      <c r="I275" s="253">
        <v>406</v>
      </c>
      <c r="J275" s="223" t="s">
        <v>838</v>
      </c>
      <c r="K275" s="224">
        <f t="shared" si="86"/>
        <v>60.5</v>
      </c>
      <c r="L275" s="225">
        <f t="shared" si="87"/>
        <v>0.18195488721804512</v>
      </c>
      <c r="M275" s="220" t="s">
        <v>614</v>
      </c>
      <c r="N275" s="226">
        <v>44256</v>
      </c>
      <c r="O275" s="1"/>
      <c r="P275" s="1"/>
      <c r="Q275" s="1"/>
      <c r="R275" s="6" t="s">
        <v>807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48">
        <v>160</v>
      </c>
      <c r="B276" s="249">
        <v>44141</v>
      </c>
      <c r="C276" s="249"/>
      <c r="D276" s="250" t="s">
        <v>496</v>
      </c>
      <c r="E276" s="251" t="s">
        <v>646</v>
      </c>
      <c r="F276" s="221">
        <v>231</v>
      </c>
      <c r="G276" s="251"/>
      <c r="H276" s="251">
        <v>281</v>
      </c>
      <c r="I276" s="253">
        <v>281</v>
      </c>
      <c r="J276" s="223" t="s">
        <v>704</v>
      </c>
      <c r="K276" s="224">
        <f t="shared" si="86"/>
        <v>50</v>
      </c>
      <c r="L276" s="225">
        <f t="shared" si="87"/>
        <v>0.21645021645021645</v>
      </c>
      <c r="M276" s="220" t="s">
        <v>614</v>
      </c>
      <c r="N276" s="226">
        <v>44358</v>
      </c>
      <c r="O276" s="1"/>
      <c r="P276" s="1"/>
      <c r="Q276" s="1"/>
      <c r="R276" s="6" t="s">
        <v>807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75">
        <v>161</v>
      </c>
      <c r="B277" s="268">
        <v>44187</v>
      </c>
      <c r="C277" s="268"/>
      <c r="D277" s="269" t="s">
        <v>469</v>
      </c>
      <c r="E277" s="56" t="s">
        <v>646</v>
      </c>
      <c r="F277" s="270" t="s">
        <v>839</v>
      </c>
      <c r="G277" s="56"/>
      <c r="H277" s="56"/>
      <c r="I277" s="271">
        <v>239</v>
      </c>
      <c r="J277" s="266" t="s">
        <v>617</v>
      </c>
      <c r="K277" s="266"/>
      <c r="L277" s="272"/>
      <c r="M277" s="273"/>
      <c r="N277" s="274"/>
      <c r="O277" s="1"/>
      <c r="P277" s="1"/>
      <c r="Q277" s="1"/>
      <c r="R277" s="6" t="s">
        <v>807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75">
        <v>162</v>
      </c>
      <c r="B278" s="268">
        <v>44258</v>
      </c>
      <c r="C278" s="268"/>
      <c r="D278" s="269" t="s">
        <v>834</v>
      </c>
      <c r="E278" s="56" t="s">
        <v>646</v>
      </c>
      <c r="F278" s="270" t="s">
        <v>835</v>
      </c>
      <c r="G278" s="56"/>
      <c r="H278" s="56"/>
      <c r="I278" s="271">
        <v>590</v>
      </c>
      <c r="J278" s="266" t="s">
        <v>617</v>
      </c>
      <c r="K278" s="266"/>
      <c r="L278" s="272"/>
      <c r="M278" s="273"/>
      <c r="N278" s="274"/>
      <c r="O278" s="1"/>
      <c r="P278" s="1"/>
      <c r="R278" s="6" t="s">
        <v>807</v>
      </c>
    </row>
    <row r="279" spans="1:26" ht="12.75" customHeight="1">
      <c r="A279" s="248">
        <v>163</v>
      </c>
      <c r="B279" s="249">
        <v>44274</v>
      </c>
      <c r="C279" s="249"/>
      <c r="D279" s="250" t="s">
        <v>348</v>
      </c>
      <c r="E279" s="251" t="s">
        <v>646</v>
      </c>
      <c r="F279" s="221">
        <v>355</v>
      </c>
      <c r="G279" s="251"/>
      <c r="H279" s="251">
        <v>422.5</v>
      </c>
      <c r="I279" s="253">
        <v>420</v>
      </c>
      <c r="J279" s="223" t="s">
        <v>840</v>
      </c>
      <c r="K279" s="224">
        <f t="shared" ref="K279:K281" si="88">H279-F279</f>
        <v>67.5</v>
      </c>
      <c r="L279" s="225">
        <f t="shared" ref="L279:L281" si="89">K279/F279</f>
        <v>0.19014084507042253</v>
      </c>
      <c r="M279" s="220" t="s">
        <v>614</v>
      </c>
      <c r="N279" s="226">
        <v>44361</v>
      </c>
      <c r="O279" s="1"/>
      <c r="R279" s="276" t="s">
        <v>807</v>
      </c>
    </row>
    <row r="280" spans="1:26" ht="12.75" customHeight="1">
      <c r="A280" s="248">
        <v>164</v>
      </c>
      <c r="B280" s="249">
        <v>44295</v>
      </c>
      <c r="C280" s="249"/>
      <c r="D280" s="250" t="s">
        <v>841</v>
      </c>
      <c r="E280" s="251" t="s">
        <v>646</v>
      </c>
      <c r="F280" s="221">
        <v>555</v>
      </c>
      <c r="G280" s="251"/>
      <c r="H280" s="251">
        <v>663</v>
      </c>
      <c r="I280" s="253">
        <v>663</v>
      </c>
      <c r="J280" s="223" t="s">
        <v>842</v>
      </c>
      <c r="K280" s="224">
        <f t="shared" si="88"/>
        <v>108</v>
      </c>
      <c r="L280" s="225">
        <f t="shared" si="89"/>
        <v>0.19459459459459461</v>
      </c>
      <c r="M280" s="220" t="s">
        <v>614</v>
      </c>
      <c r="N280" s="226">
        <v>44321</v>
      </c>
      <c r="O280" s="1"/>
      <c r="P280" s="1"/>
      <c r="Q280" s="1"/>
      <c r="R280" s="276" t="s">
        <v>807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48">
        <v>165</v>
      </c>
      <c r="B281" s="249">
        <v>44308</v>
      </c>
      <c r="C281" s="249"/>
      <c r="D281" s="250" t="s">
        <v>385</v>
      </c>
      <c r="E281" s="251" t="s">
        <v>646</v>
      </c>
      <c r="F281" s="221">
        <v>126.5</v>
      </c>
      <c r="G281" s="251"/>
      <c r="H281" s="251">
        <v>155</v>
      </c>
      <c r="I281" s="253">
        <v>155</v>
      </c>
      <c r="J281" s="223" t="s">
        <v>704</v>
      </c>
      <c r="K281" s="224">
        <f t="shared" si="88"/>
        <v>28.5</v>
      </c>
      <c r="L281" s="225">
        <f t="shared" si="89"/>
        <v>0.22529644268774704</v>
      </c>
      <c r="M281" s="220" t="s">
        <v>614</v>
      </c>
      <c r="N281" s="226">
        <v>44362</v>
      </c>
      <c r="O281" s="1"/>
      <c r="R281" s="276" t="s">
        <v>807</v>
      </c>
    </row>
    <row r="282" spans="1:26" ht="12.75" customHeight="1">
      <c r="A282" s="275">
        <v>166</v>
      </c>
      <c r="B282" s="268">
        <v>44368</v>
      </c>
      <c r="C282" s="268"/>
      <c r="D282" s="269" t="s">
        <v>404</v>
      </c>
      <c r="E282" s="56" t="s">
        <v>646</v>
      </c>
      <c r="F282" s="270" t="s">
        <v>843</v>
      </c>
      <c r="G282" s="56"/>
      <c r="H282" s="56"/>
      <c r="I282" s="271">
        <v>344</v>
      </c>
      <c r="J282" s="266" t="s">
        <v>617</v>
      </c>
      <c r="K282" s="275"/>
      <c r="L282" s="268"/>
      <c r="M282" s="268"/>
      <c r="N282" s="269"/>
      <c r="O282" s="1"/>
      <c r="R282" s="276" t="s">
        <v>807</v>
      </c>
    </row>
    <row r="283" spans="1:26" ht="12.75" customHeight="1">
      <c r="A283" s="275">
        <v>167</v>
      </c>
      <c r="B283" s="268">
        <v>44368</v>
      </c>
      <c r="C283" s="268"/>
      <c r="D283" s="269" t="s">
        <v>496</v>
      </c>
      <c r="E283" s="56" t="s">
        <v>646</v>
      </c>
      <c r="F283" s="270" t="s">
        <v>844</v>
      </c>
      <c r="G283" s="56"/>
      <c r="H283" s="56"/>
      <c r="I283" s="271">
        <v>320</v>
      </c>
      <c r="J283" s="266" t="s">
        <v>617</v>
      </c>
      <c r="K283" s="275"/>
      <c r="L283" s="268"/>
      <c r="M283" s="268"/>
      <c r="N283" s="269"/>
      <c r="O283" s="44"/>
      <c r="R283" s="276" t="s">
        <v>807</v>
      </c>
    </row>
    <row r="284" spans="1:26" ht="12.75" customHeight="1">
      <c r="A284" s="275">
        <v>168</v>
      </c>
      <c r="B284" s="268">
        <v>44406</v>
      </c>
      <c r="C284" s="268"/>
      <c r="D284" s="269" t="s">
        <v>385</v>
      </c>
      <c r="E284" s="56" t="s">
        <v>646</v>
      </c>
      <c r="F284" s="270" t="s">
        <v>849</v>
      </c>
      <c r="G284" s="56"/>
      <c r="H284" s="56"/>
      <c r="I284" s="56">
        <v>200</v>
      </c>
      <c r="J284" s="266" t="s">
        <v>617</v>
      </c>
      <c r="K284" s="275"/>
      <c r="L284" s="268"/>
      <c r="M284" s="268"/>
      <c r="N284" s="269"/>
      <c r="O284" s="44"/>
      <c r="R284" s="276" t="s">
        <v>807</v>
      </c>
    </row>
    <row r="285" spans="1:26" ht="12.75" customHeight="1">
      <c r="F285" s="59"/>
      <c r="G285" s="59"/>
      <c r="H285" s="59"/>
      <c r="I285" s="59"/>
      <c r="J285" s="44"/>
      <c r="K285" s="59"/>
      <c r="L285" s="59"/>
      <c r="M285" s="59"/>
      <c r="O285" s="44"/>
      <c r="R285" s="276"/>
    </row>
    <row r="286" spans="1:26" ht="12.75" customHeight="1">
      <c r="F286" s="59"/>
      <c r="G286" s="59"/>
      <c r="H286" s="59"/>
      <c r="I286" s="59"/>
      <c r="J286" s="44"/>
      <c r="K286" s="59"/>
      <c r="L286" s="59"/>
      <c r="M286" s="59"/>
      <c r="O286" s="44"/>
      <c r="R286" s="276"/>
    </row>
    <row r="287" spans="1:26" ht="12.75" customHeight="1">
      <c r="F287" s="59"/>
      <c r="G287" s="59"/>
      <c r="H287" s="59"/>
      <c r="I287" s="59"/>
      <c r="J287" s="44"/>
      <c r="K287" s="59"/>
      <c r="L287" s="59"/>
      <c r="M287" s="59"/>
      <c r="O287" s="44"/>
      <c r="R287" s="276"/>
    </row>
    <row r="288" spans="1:26" ht="12.75" customHeight="1">
      <c r="F288" s="59"/>
      <c r="G288" s="59"/>
      <c r="H288" s="59"/>
      <c r="I288" s="59"/>
      <c r="J288" s="44"/>
      <c r="K288" s="59"/>
      <c r="L288" s="59"/>
      <c r="M288" s="59"/>
      <c r="O288" s="44"/>
      <c r="R288" s="276"/>
    </row>
    <row r="289" spans="1:18" ht="12.75" customHeight="1">
      <c r="A289" s="275"/>
      <c r="B289" s="277" t="s">
        <v>845</v>
      </c>
      <c r="F289" s="59"/>
      <c r="G289" s="59"/>
      <c r="H289" s="59"/>
      <c r="I289" s="59"/>
      <c r="J289" s="44"/>
      <c r="K289" s="59"/>
      <c r="L289" s="59"/>
      <c r="M289" s="59"/>
      <c r="O289" s="44"/>
      <c r="R289" s="276"/>
    </row>
    <row r="290" spans="1:18" ht="12.75" customHeight="1">
      <c r="F290" s="59"/>
      <c r="G290" s="59"/>
      <c r="H290" s="59"/>
      <c r="I290" s="59"/>
      <c r="J290" s="44"/>
      <c r="K290" s="59"/>
      <c r="L290" s="59"/>
      <c r="M290" s="59"/>
      <c r="O290" s="44"/>
      <c r="R290" s="59"/>
    </row>
    <row r="291" spans="1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59"/>
    </row>
    <row r="292" spans="1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59"/>
    </row>
    <row r="293" spans="1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1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1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1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1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1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1:18" ht="12.75" customHeight="1">
      <c r="A299" s="278"/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1:18" ht="12.75" customHeight="1">
      <c r="A300" s="278"/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1:18" ht="12.75" customHeight="1">
      <c r="A301" s="56"/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1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1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1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</sheetData>
  <autoFilter ref="R1:R297"/>
  <mergeCells count="7">
    <mergeCell ref="O60:O61"/>
    <mergeCell ref="P60:P61"/>
    <mergeCell ref="A60:A61"/>
    <mergeCell ref="B60:B61"/>
    <mergeCell ref="J60:J61"/>
    <mergeCell ref="M60:M61"/>
    <mergeCell ref="N60:N61"/>
  </mergeCells>
  <pageMargins left="0.7" right="0.7" top="0.75" bottom="0.75" header="0.3" footer="0.3"/>
  <pageSetup orientation="portrait" r:id="rId1"/>
  <ignoredErrors>
    <ignoredError sqref="L11:L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2021-09-09T02:40:19Z</dcterms:modified>
</cp:coreProperties>
</file>